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4.0.1 - Newsletter link\"/>
    </mc:Choice>
  </mc:AlternateContent>
  <xr:revisionPtr revIDLastSave="0" documentId="13_ncr:1_{550A6F55-2696-47AB-AE65-C2DEB0B42511}"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8" i="25" l="1"/>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D23" i="24"/>
  <c r="F8" i="25" l="1"/>
  <c r="E9" i="25"/>
  <c r="G10" i="25" s="1"/>
  <c r="E10" i="25" l="1"/>
  <c r="G11" i="25" s="1"/>
  <c r="F9" i="25"/>
  <c r="D17" i="24"/>
  <c r="D18" i="24"/>
  <c r="D19" i="24"/>
  <c r="E11" i="25" l="1"/>
  <c r="G12" i="25" s="1"/>
  <c r="F10" i="25"/>
  <c r="D22" i="24"/>
  <c r="D21" i="24"/>
  <c r="E12" i="25" l="1"/>
  <c r="G13" i="25" s="1"/>
  <c r="F11" i="25"/>
  <c r="M4" i="24"/>
  <c r="B44" i="24"/>
  <c r="O5" i="24"/>
  <c r="D5" i="24"/>
  <c r="C5" i="24"/>
  <c r="B5" i="24"/>
  <c r="X4" i="24"/>
  <c r="K4" i="24"/>
  <c r="G4" i="24"/>
  <c r="G5" i="24" s="1"/>
  <c r="F4" i="24"/>
  <c r="E4" i="24"/>
  <c r="F12" i="25" l="1"/>
  <c r="N4" i="24"/>
  <c r="C63" i="24" s="1"/>
  <c r="L4" i="24"/>
  <c r="L5" i="24" s="1"/>
  <c r="AS4" i="24"/>
  <c r="AT4" i="24" s="1"/>
  <c r="J5" i="24"/>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7" i="7"/>
  <c r="K8"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Q11" i="24"/>
  <c r="EM9" i="24"/>
  <c r="EM10" i="24"/>
  <c r="EM4" i="24"/>
  <c r="EM8" i="24" s="1"/>
  <c r="AO4" i="24"/>
  <c r="E16" i="23"/>
  <c r="E18" i="23" s="1"/>
  <c r="D16" i="23"/>
  <c r="C16" i="23"/>
  <c r="ES4" i="24" l="1"/>
  <c r="ES8" i="24" s="1"/>
  <c r="I8" i="25"/>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K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Q11" i="7" s="1"/>
  <c r="E12" i="7"/>
  <c r="F12" i="7"/>
  <c r="G12" i="7"/>
  <c r="O12" i="7" s="1"/>
  <c r="E13" i="7"/>
  <c r="F13" i="7"/>
  <c r="G13" i="7"/>
  <c r="Q13" i="7" s="1"/>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AQ8" i="14" s="1"/>
  <c r="E4" i="14"/>
  <c r="G4" i="14"/>
  <c r="E12" i="14"/>
  <c r="G12" i="14"/>
  <c r="E7" i="14"/>
  <c r="V7" i="14"/>
  <c r="AQ7" i="14" s="1"/>
  <c r="V10" i="14"/>
  <c r="AQ10" i="14" s="1"/>
  <c r="V6" i="14"/>
  <c r="G8" i="14"/>
  <c r="E5" i="14"/>
  <c r="G5" i="14"/>
  <c r="F5" i="14"/>
  <c r="F7" i="14"/>
  <c r="V4" i="14"/>
  <c r="F9" i="14"/>
  <c r="F6" i="14"/>
  <c r="G27" i="14"/>
  <c r="S65" i="14"/>
  <c r="T52" i="14"/>
  <c r="R84" i="14"/>
  <c r="L7" i="7"/>
  <c r="Q4" i="7"/>
  <c r="R38" i="14"/>
  <c r="R34" i="14"/>
  <c r="F4" i="14"/>
  <c r="F24" i="14"/>
  <c r="F12" i="14"/>
  <c r="E9" i="14"/>
  <c r="G9" i="14"/>
  <c r="G7" i="14"/>
  <c r="F10" i="14"/>
  <c r="G10" i="14"/>
  <c r="N10" i="14" s="1"/>
  <c r="R76" i="14"/>
  <c r="Q16" i="14"/>
  <c r="P99" i="14"/>
  <c r="I10" i="15"/>
  <c r="AR5" i="7"/>
  <c r="EO5" i="7" s="1"/>
  <c r="AP5" i="7"/>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R10" i="14"/>
  <c r="O10" i="14"/>
  <c r="Q10" i="14"/>
  <c r="L10" i="14"/>
  <c r="T10" i="14"/>
  <c r="S10" i="14"/>
  <c r="AN7" i="14"/>
  <c r="AP8" i="14" l="1"/>
  <c r="AR8" i="14"/>
  <c r="K4" i="14"/>
  <c r="K8" i="14"/>
  <c r="T13" i="7"/>
  <c r="P13" i="7"/>
  <c r="R12" i="7"/>
  <c r="T11" i="7"/>
  <c r="P11" i="7"/>
  <c r="I101" i="15"/>
  <c r="J5" i="15"/>
  <c r="F91" i="14"/>
  <c r="R71" i="14"/>
  <c r="G15" i="14"/>
  <c r="K7" i="14"/>
  <c r="N7" i="14" s="1"/>
  <c r="S13" i="7"/>
  <c r="O13" i="7"/>
  <c r="Q12" i="7"/>
  <c r="S11" i="7"/>
  <c r="O11" i="7"/>
  <c r="Z8" i="15"/>
  <c r="O8" i="15"/>
  <c r="P8" i="15" s="1"/>
  <c r="Q7" i="14"/>
  <c r="P94" i="14"/>
  <c r="T26" i="14"/>
  <c r="R13" i="7"/>
  <c r="T12" i="7"/>
  <c r="P12" i="7"/>
  <c r="R11" i="7"/>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N8" i="14"/>
  <c r="K5" i="14"/>
  <c r="N5" i="14" s="1"/>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Z13" i="15"/>
  <c r="K13" i="15"/>
  <c r="J13" i="15"/>
  <c r="I13" i="15"/>
  <c r="O13" i="15"/>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EH11" i="7"/>
  <c r="EE11" i="7"/>
  <c r="DX11" i="7"/>
  <c r="EN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T12" i="15" l="1"/>
  <c r="EG11" i="7"/>
  <c r="DY11" i="7"/>
  <c r="EB11" i="7"/>
  <c r="EI11" i="7"/>
  <c r="EL11" i="7"/>
  <c r="DV11" i="7"/>
  <c r="W11" i="15"/>
  <c r="AL21" i="15"/>
  <c r="DS21" i="15"/>
  <c r="BF21" i="15"/>
  <c r="U13" i="15"/>
  <c r="R11" i="24"/>
  <c r="R5" i="24"/>
  <c r="S11" i="24"/>
  <c r="S5" i="24"/>
  <c r="R10" i="15"/>
  <c r="S5" i="14"/>
  <c r="R11" i="15"/>
  <c r="R12" i="15"/>
  <c r="V11" i="24"/>
  <c r="V5" i="24"/>
  <c r="W11" i="7"/>
  <c r="DT11" i="7" s="1"/>
  <c r="DU11" i="7"/>
  <c r="X12" i="15"/>
  <c r="EK11" i="7"/>
  <c r="EC11" i="7"/>
  <c r="EJ11" i="7"/>
  <c r="EA11" i="7"/>
  <c r="ED11" i="7"/>
  <c r="BT21" i="15"/>
  <c r="BL21" i="15"/>
  <c r="BQ21" i="15"/>
  <c r="T11" i="24"/>
  <c r="T5" i="24"/>
  <c r="Q11" i="24"/>
  <c r="Q5" i="24"/>
  <c r="T5" i="14"/>
  <c r="R5" i="14"/>
  <c r="L5" i="14"/>
  <c r="O5" i="14"/>
  <c r="EP5" i="14"/>
  <c r="Q5" i="14"/>
  <c r="P5" i="14"/>
  <c r="EO5" i="14"/>
  <c r="EN5" i="14"/>
  <c r="EQ5" i="14"/>
  <c r="T7" i="14"/>
  <c r="EN7" i="14"/>
  <c r="L8" i="14"/>
  <c r="R8" i="14"/>
  <c r="Q8" i="14"/>
  <c r="S8" i="14"/>
  <c r="T8" i="14"/>
  <c r="P8" i="14"/>
  <c r="O8" i="14"/>
  <c r="EF11" i="7"/>
  <c r="EM11" i="7"/>
  <c r="DW11" i="7"/>
  <c r="DZ11" i="7"/>
  <c r="S11" i="15"/>
  <c r="X11" i="15"/>
  <c r="EQ7" i="15"/>
  <c r="FW13" i="7"/>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AR11" i="7"/>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U5" i="15"/>
  <c r="T5" i="15"/>
  <c r="V5" i="15"/>
  <c r="P5" i="15"/>
  <c r="C15" i="9"/>
  <c r="D15" i="9"/>
  <c r="N15" i="9"/>
  <c r="H15" i="9"/>
  <c r="M15" i="9"/>
  <c r="A16" i="9"/>
  <c r="I15" i="9"/>
  <c r="B15" i="9"/>
  <c r="G15" i="9"/>
  <c r="L15" i="9"/>
  <c r="EM9" i="7"/>
  <c r="AO9" i="7"/>
  <c r="AO10" i="14"/>
  <c r="EM10" i="14"/>
  <c r="EJ10" i="7"/>
  <c r="AL10" i="7"/>
  <c r="ER5" i="15" l="1"/>
  <c r="EO12" i="15"/>
  <c r="EN12" i="15"/>
  <c r="EE12" i="15"/>
  <c r="DZ11" i="15"/>
  <c r="EC11" i="15"/>
  <c r="EJ11" i="15"/>
  <c r="AS11" i="7"/>
  <c r="EO11" i="7"/>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AW11" i="15" l="1"/>
  <c r="ES11" i="15"/>
  <c r="AT11" i="7"/>
  <c r="EP11" i="7"/>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Y13" i="15" l="1"/>
  <c r="EU13" i="15"/>
  <c r="AU11" i="7"/>
  <c r="EQ11" i="7"/>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AY12" i="15" l="1"/>
  <c r="EU12" i="15"/>
  <c r="AV11" i="7"/>
  <c r="ER11" i="7"/>
  <c r="AY11" i="15"/>
  <c r="EU11" i="15"/>
  <c r="AQ13" i="15"/>
  <c r="EO13" i="15"/>
  <c r="AZ13" i="15"/>
  <c r="EV13" i="15"/>
  <c r="FN108" i="7"/>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AP13" i="15" l="1"/>
  <c r="EN13" i="15"/>
  <c r="AW11" i="7"/>
  <c r="ES11" i="7"/>
  <c r="BA13" i="15"/>
  <c r="EW13" i="15"/>
  <c r="AZ11" i="15"/>
  <c r="EV11" i="15"/>
  <c r="AZ12" i="15"/>
  <c r="EV12" i="15"/>
  <c r="FL108" i="7"/>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BA11" i="15" l="1"/>
  <c r="EW11" i="15"/>
  <c r="AX11" i="7"/>
  <c r="ET11" i="7"/>
  <c r="BA12" i="15"/>
  <c r="EW12" i="15"/>
  <c r="BB13" i="15"/>
  <c r="EX13" i="15"/>
  <c r="AO13" i="15"/>
  <c r="EM13" i="15"/>
  <c r="FL108" i="14"/>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BC13" i="15" l="1"/>
  <c r="EY13" i="15"/>
  <c r="AY11" i="7"/>
  <c r="EU11" i="7"/>
  <c r="AN13" i="15"/>
  <c r="EL13" i="15"/>
  <c r="BB12" i="15"/>
  <c r="EX12" i="15"/>
  <c r="BB11" i="15"/>
  <c r="EX11" i="15"/>
  <c r="FQ108" i="14"/>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BC12" i="15" l="1"/>
  <c r="EY12" i="15"/>
  <c r="AZ11" i="7"/>
  <c r="EV11" i="7"/>
  <c r="BC11" i="15"/>
  <c r="EY11" i="15"/>
  <c r="AM13" i="15"/>
  <c r="EK13" i="15"/>
  <c r="BD13" i="15"/>
  <c r="EZ13" i="15"/>
  <c r="FW108" i="15"/>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AL13" i="15" l="1"/>
  <c r="EJ13" i="15"/>
  <c r="BA11" i="7"/>
  <c r="EW11" i="7"/>
  <c r="BE13" i="15"/>
  <c r="FA13" i="15"/>
  <c r="BD11" i="15"/>
  <c r="EZ11" i="15"/>
  <c r="BD12" i="15"/>
  <c r="EZ12" i="15"/>
  <c r="FS108" i="14"/>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BE11" i="15" l="1"/>
  <c r="FA11" i="15"/>
  <c r="BB11" i="7"/>
  <c r="EX11" i="7"/>
  <c r="BE12" i="15"/>
  <c r="FA12" i="15"/>
  <c r="BF13" i="15"/>
  <c r="FB13" i="15"/>
  <c r="AK13" i="15"/>
  <c r="EI13" i="15"/>
  <c r="FT108" i="7"/>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BG13" i="15" l="1"/>
  <c r="FC13" i="15"/>
  <c r="BC11" i="7"/>
  <c r="EY11" i="7"/>
  <c r="AJ13" i="15"/>
  <c r="EH13" i="15"/>
  <c r="BF12" i="15"/>
  <c r="FB12" i="15"/>
  <c r="BF11" i="15"/>
  <c r="FB11" i="15"/>
  <c r="FH109" i="14"/>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F109" i="7" l="1"/>
  <c r="BG12" i="15"/>
  <c r="FC12" i="15"/>
  <c r="BD11" i="7"/>
  <c r="EZ11" i="7"/>
  <c r="BG11" i="15"/>
  <c r="FC11" i="15"/>
  <c r="AI13" i="15"/>
  <c r="EG13" i="15"/>
  <c r="BH13" i="15"/>
  <c r="FD13" i="15"/>
  <c r="FG109" i="14"/>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AH13" i="15" l="1"/>
  <c r="EF13" i="15"/>
  <c r="BE11" i="7"/>
  <c r="FA11" i="7"/>
  <c r="BI13" i="15"/>
  <c r="FE13" i="15"/>
  <c r="BH11" i="15"/>
  <c r="FD11" i="15"/>
  <c r="BH12" i="15"/>
  <c r="FD12" i="15"/>
  <c r="FE109" i="7"/>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BI11" i="15" l="1"/>
  <c r="FE11" i="15"/>
  <c r="BF11" i="7"/>
  <c r="FB11" i="7"/>
  <c r="BI12" i="15"/>
  <c r="FE12" i="15"/>
  <c r="BJ13" i="15"/>
  <c r="FF13" i="15"/>
  <c r="AG13" i="15"/>
  <c r="EE13" i="15"/>
  <c r="FX108" i="14"/>
  <c r="FX109" i="14" s="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J109" i="15" l="1"/>
  <c r="BK13" i="15"/>
  <c r="FG13" i="15"/>
  <c r="BG11" i="7"/>
  <c r="FC11" i="7"/>
  <c r="AF13" i="15"/>
  <c r="ED13" i="15"/>
  <c r="BJ12" i="15"/>
  <c r="FF12" i="15"/>
  <c r="BJ11" i="15"/>
  <c r="FF11" i="15"/>
  <c r="FC108" i="14"/>
  <c r="FY108" i="14"/>
  <c r="FY109" i="14" s="1"/>
  <c r="GD108" i="15"/>
  <c r="GD109" i="15" s="1"/>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C109" i="14" l="1"/>
  <c r="BK12" i="15"/>
  <c r="FG12" i="15"/>
  <c r="BH11" i="7"/>
  <c r="FD11" i="7"/>
  <c r="BK11" i="15"/>
  <c r="FG11" i="15"/>
  <c r="AE13" i="15"/>
  <c r="EC13" i="15"/>
  <c r="BL13" i="15"/>
  <c r="FH13" i="15"/>
  <c r="FB108" i="14"/>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FA109" i="7" l="1"/>
  <c r="AD13" i="15"/>
  <c r="EB13" i="15"/>
  <c r="BI11" i="7"/>
  <c r="FE11" i="7"/>
  <c r="BM13" i="15"/>
  <c r="FI13" i="15"/>
  <c r="BL11" i="15"/>
  <c r="FH11" i="15"/>
  <c r="BL12" i="15"/>
  <c r="FH12" i="15"/>
  <c r="EZ107" i="7"/>
  <c r="FA108" i="14"/>
  <c r="GF108" i="15"/>
  <c r="GF109" i="15" s="1"/>
  <c r="GA108" i="7"/>
  <c r="GA109" i="7" s="1"/>
  <c r="EZ108" i="7"/>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Z109" i="7" l="1"/>
  <c r="BM11" i="15"/>
  <c r="FI11" i="15"/>
  <c r="BJ11" i="7"/>
  <c r="FF11" i="7"/>
  <c r="BM12" i="15"/>
  <c r="FI12" i="15"/>
  <c r="BN13" i="15"/>
  <c r="FJ13" i="15"/>
  <c r="AC13" i="15"/>
  <c r="EA13" i="15"/>
  <c r="EY107" i="7"/>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FJ9" i="15"/>
  <c r="BN9" i="15"/>
  <c r="AB5" i="15"/>
  <c r="DZ5" i="15"/>
  <c r="FF4" i="19"/>
  <c r="FF8" i="19" s="1"/>
  <c r="FF10" i="19"/>
  <c r="FE104" i="15"/>
  <c r="FE106" i="15" s="1"/>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Z109" i="14" l="1"/>
  <c r="BO13" i="15"/>
  <c r="FK13" i="15"/>
  <c r="BK11" i="7"/>
  <c r="FG11" i="7"/>
  <c r="FE107" i="15"/>
  <c r="AB13" i="15"/>
  <c r="DZ13" i="15"/>
  <c r="BN12" i="15"/>
  <c r="FJ12" i="15"/>
  <c r="BN11" i="15"/>
  <c r="FJ11" i="15"/>
  <c r="EY109" i="7"/>
  <c r="EX107" i="7"/>
  <c r="GC108" i="14"/>
  <c r="FF109" i="15"/>
  <c r="EX108" i="7"/>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X109" i="7" l="1"/>
  <c r="BO12" i="15"/>
  <c r="FK12" i="15"/>
  <c r="BL11" i="7"/>
  <c r="FH11" i="7"/>
  <c r="BO11" i="15"/>
  <c r="FK11" i="15"/>
  <c r="AA13" i="15"/>
  <c r="DX13" i="15" s="1"/>
  <c r="DY13" i="15"/>
  <c r="BP13" i="15"/>
  <c r="FL13" i="15"/>
  <c r="FD107" i="15"/>
  <c r="FD109" i="15" s="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BM11" i="7" l="1"/>
  <c r="FI11" i="7"/>
  <c r="BQ13" i="15"/>
  <c r="FM13" i="15"/>
  <c r="BP11" i="15"/>
  <c r="FL11" i="15"/>
  <c r="BP12" i="15"/>
  <c r="FL12" i="15"/>
  <c r="EV107" i="7"/>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BQ12" i="15" l="1"/>
  <c r="FM12" i="15"/>
  <c r="BR13" i="15"/>
  <c r="FN13" i="15"/>
  <c r="BQ11" i="15"/>
  <c r="FM11" i="15"/>
  <c r="BN11" i="7"/>
  <c r="FJ11" i="7"/>
  <c r="EV109" i="7"/>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BO11" i="7" l="1"/>
  <c r="FK11" i="7"/>
  <c r="BS13" i="15"/>
  <c r="FO13" i="15"/>
  <c r="BR11" i="15"/>
  <c r="FN11" i="15"/>
  <c r="BR12" i="15"/>
  <c r="FN12" i="15"/>
  <c r="EU108" i="14"/>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BS12" i="15" l="1"/>
  <c r="FO12" i="15"/>
  <c r="BT13" i="15"/>
  <c r="FP13" i="15"/>
  <c r="BS11" i="15"/>
  <c r="FO11" i="15"/>
  <c r="BP11" i="7"/>
  <c r="FL11" i="7"/>
  <c r="FA109" i="15"/>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BQ11" i="7" l="1"/>
  <c r="FM11" i="7"/>
  <c r="BU13" i="15"/>
  <c r="FQ13" i="15"/>
  <c r="BT11" i="15"/>
  <c r="FP11" i="15"/>
  <c r="BT12" i="15"/>
  <c r="FP12" i="15"/>
  <c r="ES109" i="7"/>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BU12" i="15" l="1"/>
  <c r="FQ12" i="15"/>
  <c r="BV13" i="15"/>
  <c r="FR13" i="15"/>
  <c r="BU11" i="15"/>
  <c r="FQ11" i="15"/>
  <c r="BR11" i="7"/>
  <c r="FN11" i="7"/>
  <c r="GJ108" i="14"/>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S11" i="7" l="1"/>
  <c r="FO11" i="7"/>
  <c r="BW13" i="15"/>
  <c r="FS13" i="15"/>
  <c r="BV11" i="15"/>
  <c r="FR11" i="15"/>
  <c r="BV12" i="15"/>
  <c r="FR12" i="15"/>
  <c r="EQ109" i="7"/>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BW12" i="15" l="1"/>
  <c r="FS12" i="15"/>
  <c r="BX13" i="15"/>
  <c r="FT13" i="15"/>
  <c r="BW11" i="15"/>
  <c r="FS11" i="15"/>
  <c r="BT11" i="7"/>
  <c r="FP11" i="7"/>
  <c r="EW109" i="15"/>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U11" i="7" l="1"/>
  <c r="FQ11" i="7"/>
  <c r="BY13" i="15"/>
  <c r="FU13" i="15"/>
  <c r="BX11" i="15"/>
  <c r="FT11" i="15"/>
  <c r="BX12" i="15"/>
  <c r="FT12" i="15"/>
  <c r="EV109" i="15"/>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BY12" i="15" l="1"/>
  <c r="FU12" i="15"/>
  <c r="BZ13" i="15"/>
  <c r="FV13" i="15"/>
  <c r="BY11" i="15"/>
  <c r="FU11" i="15"/>
  <c r="BV11" i="7"/>
  <c r="FR11" i="7"/>
  <c r="EN109" i="7"/>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W11" i="7" l="1"/>
  <c r="FS11" i="7"/>
  <c r="CA13" i="15"/>
  <c r="FW13" i="15"/>
  <c r="BZ11" i="15"/>
  <c r="FV11" i="15"/>
  <c r="BZ12" i="15"/>
  <c r="FV12" i="15"/>
  <c r="ES108" i="15"/>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CA12" i="15" l="1"/>
  <c r="FW12" i="15"/>
  <c r="CB13" i="15"/>
  <c r="FX13" i="15"/>
  <c r="CA11" i="15"/>
  <c r="FW11" i="15"/>
  <c r="BX11" i="7"/>
  <c r="FT11" i="7"/>
  <c r="ER108" i="15"/>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BY11" i="7" l="1"/>
  <c r="FU11" i="7"/>
  <c r="CC13" i="15"/>
  <c r="FY13" i="15"/>
  <c r="CB11" i="15"/>
  <c r="FX11" i="15"/>
  <c r="CB12" i="15"/>
  <c r="FX12" i="15"/>
  <c r="EK109" i="7"/>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CC12" i="15" l="1"/>
  <c r="FY12" i="15"/>
  <c r="CD13" i="15"/>
  <c r="FZ13" i="15"/>
  <c r="CC11" i="15"/>
  <c r="FY11" i="15"/>
  <c r="BZ11" i="7"/>
  <c r="FV11" i="7"/>
  <c r="EQ109" i="15"/>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CA11" i="7" l="1"/>
  <c r="FW11" i="7"/>
  <c r="CE13" i="15"/>
  <c r="GA13" i="15"/>
  <c r="CD11" i="15"/>
  <c r="FZ11" i="15"/>
  <c r="CD12" i="15"/>
  <c r="FZ12" i="15"/>
  <c r="EO107" i="15"/>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CE12" i="15" l="1"/>
  <c r="GA12" i="15"/>
  <c r="CF13" i="15"/>
  <c r="GB13" i="15"/>
  <c r="CE11" i="15"/>
  <c r="GA11" i="15"/>
  <c r="CB11" i="7"/>
  <c r="FX11" i="7"/>
  <c r="EN108" i="15"/>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CC11" i="7" l="1"/>
  <c r="FY11" i="7"/>
  <c r="CG13" i="15"/>
  <c r="GC13" i="15"/>
  <c r="CF11" i="15"/>
  <c r="GB11" i="15"/>
  <c r="CF12" i="15"/>
  <c r="GB12" i="15"/>
  <c r="EN109" i="15"/>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G12" i="15" l="1"/>
  <c r="GC12" i="15"/>
  <c r="CH13" i="15"/>
  <c r="GD13" i="15"/>
  <c r="CG11" i="15"/>
  <c r="GC11" i="15"/>
  <c r="CD11" i="7"/>
  <c r="FZ11" i="7"/>
  <c r="EL108" i="15"/>
  <c r="EL109" i="15" s="1"/>
  <c r="EE107" i="7"/>
  <c r="EE109" i="7"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CE11" i="7" l="1"/>
  <c r="GA11" i="7"/>
  <c r="CI13" i="15"/>
  <c r="GE13" i="15"/>
  <c r="CH11" i="15"/>
  <c r="GD11" i="15"/>
  <c r="CH12" i="15"/>
  <c r="GD12" i="15"/>
  <c r="EK108" i="15"/>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CI12" i="15" l="1"/>
  <c r="GE12" i="15"/>
  <c r="CJ13" i="15"/>
  <c r="GF13" i="15"/>
  <c r="CI11" i="15"/>
  <c r="GE11" i="15"/>
  <c r="CF11" i="7"/>
  <c r="GB11" i="7"/>
  <c r="EK109" i="15"/>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CG11" i="7" l="1"/>
  <c r="GC11" i="7"/>
  <c r="CK13" i="15"/>
  <c r="GG13" i="15"/>
  <c r="CJ11" i="15"/>
  <c r="GF11" i="15"/>
  <c r="CJ12" i="15"/>
  <c r="GF12" i="15"/>
  <c r="EI108" i="15"/>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CK12" i="15" l="1"/>
  <c r="GG12" i="15"/>
  <c r="CL13" i="15"/>
  <c r="GH13" i="15"/>
  <c r="CK11" i="15"/>
  <c r="GG11" i="15"/>
  <c r="CH11" i="7"/>
  <c r="GD11" i="7"/>
  <c r="EH108" i="15"/>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CI11" i="7" l="1"/>
  <c r="GE11" i="7"/>
  <c r="CM13" i="15"/>
  <c r="GI13" i="15"/>
  <c r="CL11" i="15"/>
  <c r="GH11" i="15"/>
  <c r="CL12" i="15"/>
  <c r="GH12" i="15"/>
  <c r="EH109" i="15"/>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CM12" i="15" l="1"/>
  <c r="GI12" i="15"/>
  <c r="CN13" i="15"/>
  <c r="GJ13" i="15"/>
  <c r="CM11" i="15"/>
  <c r="GI11" i="15"/>
  <c r="CJ11" i="7"/>
  <c r="GF11" i="7"/>
  <c r="EF107" i="15"/>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CK11" i="7" l="1"/>
  <c r="GG11" i="7"/>
  <c r="CO13" i="15"/>
  <c r="GK13" i="15"/>
  <c r="CN11" i="15"/>
  <c r="GJ11" i="15"/>
  <c r="CN12" i="15"/>
  <c r="GJ12" i="15"/>
  <c r="EE107" i="15"/>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CO12" i="15" l="1"/>
  <c r="GK12" i="15"/>
  <c r="CP13" i="15"/>
  <c r="GL13" i="15"/>
  <c r="CO11" i="15"/>
  <c r="GK11" i="15"/>
  <c r="CL11" i="7"/>
  <c r="GH11" i="7"/>
  <c r="DX107" i="14"/>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CM11" i="7" l="1"/>
  <c r="GI11" i="7"/>
  <c r="CQ13" i="15"/>
  <c r="GM13" i="15"/>
  <c r="CP11" i="15"/>
  <c r="GL11" i="15"/>
  <c r="CP12" i="15"/>
  <c r="GL12" i="15"/>
  <c r="GH9" i="19"/>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CQ12" i="15" l="1"/>
  <c r="GM12" i="15"/>
  <c r="CR13" i="15"/>
  <c r="GN13" i="15"/>
  <c r="CQ11" i="15"/>
  <c r="GM11" i="15"/>
  <c r="CN11" i="7"/>
  <c r="GJ11" i="7"/>
  <c r="EC109" i="15"/>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CO11" i="7" l="1"/>
  <c r="GK11" i="7"/>
  <c r="CS13" i="15"/>
  <c r="GO13" i="15"/>
  <c r="CR11" i="15"/>
  <c r="GN11" i="15"/>
  <c r="CR12" i="15"/>
  <c r="GN12" i="15"/>
  <c r="DT107" i="7"/>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CS12" i="15" l="1"/>
  <c r="GO12" i="15"/>
  <c r="CT13" i="15"/>
  <c r="GP13" i="15"/>
  <c r="CS11" i="15"/>
  <c r="GO11" i="15"/>
  <c r="CP11" i="7"/>
  <c r="GL11" i="7"/>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Q11" i="7" l="1"/>
  <c r="GM11" i="7"/>
  <c r="CU13" i="15"/>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U12" i="15" l="1"/>
  <c r="GQ12" i="15"/>
  <c r="CV13" i="15"/>
  <c r="GR13" i="15"/>
  <c r="CU11" i="15"/>
  <c r="GQ11" i="15"/>
  <c r="CR11" i="7"/>
  <c r="GN11" i="7"/>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S11" i="7" l="1"/>
  <c r="GO11" i="7"/>
  <c r="CW13" i="15"/>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CW12" i="15" l="1"/>
  <c r="GS12" i="15"/>
  <c r="CX13" i="15"/>
  <c r="GT13" i="15"/>
  <c r="CW11" i="15"/>
  <c r="GS11" i="15"/>
  <c r="CT11" i="7"/>
  <c r="GP11" i="7"/>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U11" i="7" l="1"/>
  <c r="GQ11" i="7"/>
  <c r="CY13" i="15"/>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Y12" i="15" l="1"/>
  <c r="GU12" i="15"/>
  <c r="CZ13" i="15"/>
  <c r="GV13" i="15"/>
  <c r="CY11" i="15"/>
  <c r="GU11" i="15"/>
  <c r="CV11" i="7"/>
  <c r="GR11" i="7"/>
  <c r="GR13" i="14"/>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CW11" i="7" l="1"/>
  <c r="GS11" i="7"/>
  <c r="DA13" i="15"/>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DA12" i="15" l="1"/>
  <c r="GW12" i="15"/>
  <c r="DB13" i="15"/>
  <c r="GX13" i="15"/>
  <c r="DA11" i="15"/>
  <c r="GW11" i="15"/>
  <c r="CX11" i="7"/>
  <c r="GT11" i="7"/>
  <c r="GT13" i="14"/>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CY11" i="7" l="1"/>
  <c r="GU11" i="7"/>
  <c r="DC13" i="15"/>
  <c r="GY13" i="15"/>
  <c r="DB11" i="15"/>
  <c r="GX11" i="15"/>
  <c r="DB12" i="15"/>
  <c r="GX12" i="15"/>
  <c r="GU13" i="14"/>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DC12" i="15" l="1"/>
  <c r="GY12" i="15"/>
  <c r="DD13" i="15"/>
  <c r="GZ13" i="15"/>
  <c r="DC11" i="15"/>
  <c r="GY11" i="15"/>
  <c r="CZ11" i="7"/>
  <c r="GV11" i="7"/>
  <c r="GV13" i="14"/>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DA11" i="7" l="1"/>
  <c r="GW11" i="7"/>
  <c r="DE13" i="15"/>
  <c r="HA13" i="15"/>
  <c r="DD11" i="15"/>
  <c r="GZ11" i="15"/>
  <c r="DD12" i="15"/>
  <c r="GZ12" i="15"/>
  <c r="GW13" i="14"/>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DE12" i="15" l="1"/>
  <c r="HA12" i="15"/>
  <c r="DF13" i="15"/>
  <c r="HB13" i="15"/>
  <c r="DE11" i="15"/>
  <c r="HA11" i="15"/>
  <c r="DB11" i="7"/>
  <c r="GX11" i="7"/>
  <c r="GX13" i="14"/>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DC11" i="7" l="1"/>
  <c r="GY11" i="7"/>
  <c r="DG13" i="15"/>
  <c r="HC13" i="15"/>
  <c r="DF11" i="15"/>
  <c r="HB11" i="15"/>
  <c r="DF12" i="15"/>
  <c r="HB12" i="15"/>
  <c r="GY13" i="14"/>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G12" i="15" l="1"/>
  <c r="HC12" i="15"/>
  <c r="DH13" i="15"/>
  <c r="HD13" i="15"/>
  <c r="DG11" i="15"/>
  <c r="HC11" i="15"/>
  <c r="DD11" i="7"/>
  <c r="GZ11" i="7"/>
  <c r="GZ13" i="14"/>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DE11" i="7" l="1"/>
  <c r="HA11" i="7"/>
  <c r="DI13" i="15"/>
  <c r="HE13" i="15"/>
  <c r="DH11" i="15"/>
  <c r="HD11" i="15"/>
  <c r="DH12" i="15"/>
  <c r="HD12" i="15"/>
  <c r="HA13" i="14"/>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DI12" i="15" l="1"/>
  <c r="HE12" i="15"/>
  <c r="DJ13" i="15"/>
  <c r="HF13" i="15"/>
  <c r="DI11" i="15"/>
  <c r="HE11" i="15"/>
  <c r="DF11" i="7"/>
  <c r="HB11" i="7"/>
  <c r="HB13" i="14"/>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DG11" i="7" l="1"/>
  <c r="HC11" i="7"/>
  <c r="DK13" i="15"/>
  <c r="HG13" i="15"/>
  <c r="DJ11" i="15"/>
  <c r="HF11" i="15"/>
  <c r="DJ12" i="15"/>
  <c r="HF12" i="15"/>
  <c r="HC13" i="14"/>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K12" i="15" l="1"/>
  <c r="HG12" i="15"/>
  <c r="DL13" i="15"/>
  <c r="HH13" i="15"/>
  <c r="DK11" i="15"/>
  <c r="HG11" i="15"/>
  <c r="DH11" i="7"/>
  <c r="HD11" i="7"/>
  <c r="HD13" i="14"/>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I11" i="7" l="1"/>
  <c r="HE11" i="7"/>
  <c r="DM13" i="15"/>
  <c r="HI13" i="15"/>
  <c r="DL11" i="15"/>
  <c r="HH11" i="15"/>
  <c r="DL12" i="15"/>
  <c r="HH12" i="15"/>
  <c r="HE13" i="14"/>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DM12" i="15" l="1"/>
  <c r="HI12" i="15"/>
  <c r="DN13" i="15"/>
  <c r="HJ13" i="15"/>
  <c r="DM11" i="15"/>
  <c r="HI11" i="15"/>
  <c r="DJ11" i="7"/>
  <c r="HF11" i="7"/>
  <c r="HF13" i="14"/>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DK11" i="7" l="1"/>
  <c r="HG11" i="7"/>
  <c r="DO13" i="15"/>
  <c r="HK13" i="15"/>
  <c r="DN11" i="15"/>
  <c r="HJ11" i="15"/>
  <c r="DN12" i="15"/>
  <c r="HJ12" i="15"/>
  <c r="HG13" i="14"/>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DO12" i="15" l="1"/>
  <c r="HK12" i="15"/>
  <c r="DP13" i="15"/>
  <c r="HL13" i="15"/>
  <c r="DO11" i="15"/>
  <c r="HK11" i="15"/>
  <c r="DL11" i="7"/>
  <c r="HH11" i="7"/>
  <c r="HH13" i="14"/>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DM11" i="7" l="1"/>
  <c r="HI11" i="7"/>
  <c r="DQ13" i="15"/>
  <c r="HM13" i="15"/>
  <c r="DP11" i="15"/>
  <c r="HL11" i="15"/>
  <c r="DP12" i="15"/>
  <c r="HL12" i="15"/>
  <c r="HI13" i="14"/>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DQ12" i="15" l="1"/>
  <c r="HM12" i="15"/>
  <c r="DR13" i="15"/>
  <c r="HN13" i="15"/>
  <c r="DQ11" i="15"/>
  <c r="HM11" i="15"/>
  <c r="DN11" i="7"/>
  <c r="HJ11" i="7"/>
  <c r="HJ13" i="14"/>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DO11" i="7" l="1"/>
  <c r="HK11" i="7"/>
  <c r="DS13" i="15"/>
  <c r="HO13" i="15"/>
  <c r="DR11" i="15"/>
  <c r="HN11" i="15"/>
  <c r="DR12" i="15"/>
  <c r="HN12" i="15"/>
  <c r="HK13" i="14"/>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DS12" i="15" l="1"/>
  <c r="HO12" i="15"/>
  <c r="DT13" i="15"/>
  <c r="HP13" i="15"/>
  <c r="DS11" i="15"/>
  <c r="HO11" i="15"/>
  <c r="DP11" i="7"/>
  <c r="HL11" i="7"/>
  <c r="HL13" i="14"/>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Q11" i="7" l="1"/>
  <c r="HM11" i="7"/>
  <c r="DU13" i="15"/>
  <c r="HQ13" i="15"/>
  <c r="DT11" i="15"/>
  <c r="HP11" i="15"/>
  <c r="DT12" i="15"/>
  <c r="HP12" i="15"/>
  <c r="HM13" i="14"/>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U12" i="15" l="1"/>
  <c r="HQ12" i="15"/>
  <c r="DV13" i="15"/>
  <c r="HR13" i="15"/>
  <c r="DU11" i="15"/>
  <c r="HQ11" i="15"/>
  <c r="DR11" i="7"/>
  <c r="HN11" i="7"/>
  <c r="HN13" i="14"/>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S11" i="7" l="1"/>
  <c r="HP11" i="7" s="1"/>
  <c r="HO11" i="7"/>
  <c r="DW13" i="15"/>
  <c r="HT13" i="15" s="1"/>
  <c r="HS13" i="15"/>
  <c r="DV11" i="15"/>
  <c r="HR11" i="15"/>
  <c r="DV12" i="15"/>
  <c r="HR12" i="15"/>
  <c r="HO13" i="14"/>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12" i="15" l="1"/>
  <c r="HT12" i="15" s="1"/>
  <c r="HS12" i="15"/>
  <c r="DW11" i="15"/>
  <c r="HT11" i="15" s="1"/>
  <c r="HS11" i="15"/>
  <c r="DW5" i="15"/>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<sst xmlns="http://schemas.openxmlformats.org/spreadsheetml/2006/main" count="1254" uniqueCount="863">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</sst>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5"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47" t="s">
        <v>145</v>
      </c>
      <c r="C2" s="214"/>
    </row>
    <row r="3" spans="1:7" x14ac:dyDescent="0.25">
      <c r="A3" s="5"/>
      <c r="B3" s="5"/>
    </row>
    <row r="4" spans="1:7" ht="17.25" x14ac:dyDescent="0.3">
      <c r="A4" s="5"/>
      <c r="B4" s="5" t="s">
        <v>142</v>
      </c>
      <c r="D4" s="246" t="s">
        <v>237</v>
      </c>
      <c r="G4" s="215"/>
    </row>
    <row r="5" spans="1:7" x14ac:dyDescent="0.25">
      <c r="A5" s="5"/>
      <c r="B5" s="5" t="s">
        <v>93</v>
      </c>
      <c r="D5" s="247" t="s">
        <v>236</v>
      </c>
      <c r="G5" s="215"/>
    </row>
    <row r="6" spans="1:7" x14ac:dyDescent="0.25">
      <c r="A6" s="5"/>
      <c r="B6" s="5" t="s">
        <v>43</v>
      </c>
      <c r="G6" s="215"/>
    </row>
    <row r="7" spans="1:7" x14ac:dyDescent="0.25">
      <c r="A7" s="5"/>
      <c r="B7" s="5"/>
      <c r="G7" s="215"/>
    </row>
    <row r="8" spans="1:7" ht="17.25" x14ac:dyDescent="0.3">
      <c r="A8" s="5"/>
      <c r="B8" s="5" t="s">
        <v>137</v>
      </c>
      <c r="D8" s="248" t="s">
        <v>238</v>
      </c>
      <c r="G8" s="215"/>
    </row>
    <row r="9" spans="1:7" x14ac:dyDescent="0.25">
      <c r="A9" s="5"/>
      <c r="B9" s="5" t="s">
        <v>95</v>
      </c>
      <c r="D9" s="247" t="s">
        <v>235</v>
      </c>
      <c r="G9" s="215"/>
    </row>
    <row r="10" spans="1:7" x14ac:dyDescent="0.25">
      <c r="A10" s="5"/>
      <c r="B10" s="5" t="s">
        <v>138</v>
      </c>
      <c r="G10" s="215"/>
    </row>
    <row r="11" spans="1:7" x14ac:dyDescent="0.25">
      <c r="A11" s="5"/>
      <c r="B11" s="5" t="s">
        <v>221</v>
      </c>
      <c r="G11" s="215"/>
    </row>
    <row r="12" spans="1:7" x14ac:dyDescent="0.25">
      <c r="A12" s="5"/>
      <c r="B12" s="5"/>
      <c r="G12" s="215"/>
    </row>
    <row r="13" spans="1:7" x14ac:dyDescent="0.25">
      <c r="A13" s="5"/>
      <c r="B13" s="5" t="s">
        <v>46</v>
      </c>
      <c r="G13" s="215"/>
    </row>
    <row r="14" spans="1:7" x14ac:dyDescent="0.25">
      <c r="A14" s="5"/>
      <c r="B14" s="48" t="s">
        <v>143</v>
      </c>
      <c r="G14" s="215"/>
    </row>
    <row r="15" spans="1:7" x14ac:dyDescent="0.25">
      <c r="A15" s="5"/>
      <c r="B15" s="5" t="s">
        <v>139</v>
      </c>
      <c r="G15" s="215"/>
    </row>
    <row r="16" spans="1:7" x14ac:dyDescent="0.25">
      <c r="A16" s="5"/>
      <c r="B16" s="5" t="s">
        <v>96</v>
      </c>
      <c r="G16" s="216"/>
    </row>
    <row r="17" spans="1:9" x14ac:dyDescent="0.25">
      <c r="A17" s="5"/>
      <c r="B17" s="5"/>
      <c r="G17" s="215"/>
    </row>
    <row r="18" spans="1:9" x14ac:dyDescent="0.25">
      <c r="A18" s="5"/>
      <c r="B18" s="5" t="s">
        <v>68</v>
      </c>
      <c r="G18" s="372"/>
      <c r="H18" s="372"/>
      <c r="I18" s="372"/>
    </row>
    <row r="19" spans="1:9" x14ac:dyDescent="0.25">
      <c r="A19" s="5"/>
      <c r="B19" s="5" t="s">
        <v>72</v>
      </c>
      <c r="G19" s="215"/>
    </row>
    <row r="20" spans="1:9" x14ac:dyDescent="0.25">
      <c r="A20" s="5"/>
      <c r="B20" s="5" t="s">
        <v>47</v>
      </c>
    </row>
    <row r="21" spans="1:9" x14ac:dyDescent="0.25">
      <c r="A21" s="5"/>
      <c r="B21" s="5"/>
    </row>
    <row r="22" spans="1:9" x14ac:dyDescent="0.25">
      <c r="A22" s="5"/>
      <c r="B22" s="5" t="s">
        <v>44</v>
      </c>
      <c r="D22" s="261" t="s">
        <v>824</v>
      </c>
    </row>
    <row r="23" spans="1:9" x14ac:dyDescent="0.25">
      <c r="A23" s="5"/>
      <c r="B23" s="48" t="s">
        <v>45</v>
      </c>
    </row>
    <row r="24" spans="1:9" x14ac:dyDescent="0.25">
      <c r="A24" s="5"/>
      <c r="B24" s="5"/>
      <c r="D24" s="261"/>
    </row>
    <row r="25" spans="1:9" x14ac:dyDescent="0.25">
      <c r="A25" s="5"/>
      <c r="B25" s="19" t="str">
        <f>CONCATENATE("Version ",'Change Log'!$B$3," – © 2015-",YEAR('Change Log'!$A$3),", William W. Davis, MSPM, PMP")</f>
        <v>Version 4.0.1a – © 2015-2020, William W. Davis, MSPM, PMP</v>
      </c>
      <c r="C25" s="12"/>
      <c r="D25" s="261"/>
      <c r="H25" s="12"/>
    </row>
    <row r="26" spans="1:9" x14ac:dyDescent="0.25">
      <c r="A26" s="5"/>
      <c r="B26" s="104" t="s">
        <v>140</v>
      </c>
      <c r="C26" s="103"/>
      <c r="D26" s="261"/>
      <c r="E26" s="103"/>
      <c r="F26" s="103"/>
      <c r="G26" s="103"/>
      <c r="H26" s="103"/>
    </row>
    <row r="27" spans="1:9" x14ac:dyDescent="0.25">
      <c r="A27" s="5"/>
      <c r="B27" s="104" t="s">
        <v>141</v>
      </c>
      <c r="C27" s="103"/>
      <c r="D27" s="261"/>
      <c r="H27" s="12"/>
    </row>
    <row r="28" spans="1:9" x14ac:dyDescent="0.25">
      <c r="A28" s="5"/>
      <c r="B28" s="104" t="s">
        <v>94</v>
      </c>
      <c r="C28" s="103"/>
      <c r="D28" s="261"/>
      <c r="H28" s="12"/>
    </row>
    <row r="29" spans="1:9" x14ac:dyDescent="0.25">
      <c r="A29" s="5"/>
      <c r="B29" s="104" t="s">
        <v>220</v>
      </c>
      <c r="C29" s="103"/>
      <c r="D29" s="261"/>
      <c r="H29" s="12"/>
    </row>
    <row r="30" spans="1:9" x14ac:dyDescent="0.25">
      <c r="A30" s="5"/>
      <c r="B30" s="366" t="s">
        <v>856</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t="s">
        <v>820</v>
      </c>
      <c r="H34" s="12"/>
    </row>
    <row r="35" spans="1:8" x14ac:dyDescent="0.25">
      <c r="A35" s="5"/>
      <c r="B35" s="155" t="s">
        <v>761</v>
      </c>
      <c r="C35" s="12"/>
      <c r="H35" s="12"/>
    </row>
    <row r="36" spans="1:8" x14ac:dyDescent="0.25">
      <c r="A36" s="5"/>
      <c r="B36" s="155" t="s">
        <v>762</v>
      </c>
      <c r="C36" s="12"/>
      <c r="D36" s="261" t="s">
        <v>243</v>
      </c>
      <c r="H36" s="12"/>
    </row>
    <row r="37" spans="1:8" x14ac:dyDescent="0.25">
      <c r="A37" s="5"/>
      <c r="B37" s="155"/>
      <c r="C37" s="12"/>
      <c r="D37" s="261" t="s">
        <v>822</v>
      </c>
      <c r="H37" s="12"/>
    </row>
    <row r="38" spans="1:8" x14ac:dyDescent="0.25">
      <c r="A38" s="5"/>
      <c r="B38" s="155" t="s">
        <v>763</v>
      </c>
      <c r="C38" s="12"/>
      <c r="D38" s="261" t="s">
        <v>823</v>
      </c>
      <c r="H38" s="12"/>
    </row>
    <row r="39" spans="1:8" x14ac:dyDescent="0.25">
      <c r="A39" s="19"/>
      <c r="B39" s="155" t="s">
        <v>91</v>
      </c>
      <c r="C39" s="12"/>
      <c r="D39" s="261" t="s">
        <v>821</v>
      </c>
      <c r="H39" s="12"/>
    </row>
    <row r="40" spans="1:8" x14ac:dyDescent="0.25">
      <c r="A40" s="5"/>
      <c r="B40" s="262" t="s">
        <v>768</v>
      </c>
      <c r="D40" s="261" t="s">
        <v>850</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3"/>
    </row>
    <row r="2" spans="1:7" ht="28.5" x14ac:dyDescent="0.45">
      <c r="A2" s="5"/>
      <c r="B2" s="141" t="s">
        <v>836</v>
      </c>
      <c r="C2" s="214"/>
    </row>
    <row r="3" spans="1:7" x14ac:dyDescent="0.25">
      <c r="A3" s="5"/>
      <c r="B3" s="5"/>
    </row>
    <row r="4" spans="1:7" ht="17.25" x14ac:dyDescent="0.3">
      <c r="A4" s="5"/>
      <c r="B4" s="5" t="s">
        <v>825</v>
      </c>
      <c r="D4" s="246"/>
      <c r="G4" s="215"/>
    </row>
    <row r="5" spans="1:7" x14ac:dyDescent="0.25">
      <c r="A5" s="5"/>
      <c r="B5" s="5" t="s">
        <v>826</v>
      </c>
      <c r="D5" s="247"/>
      <c r="G5" s="215"/>
    </row>
    <row r="6" spans="1:7" x14ac:dyDescent="0.25">
      <c r="A6" s="5"/>
      <c r="B6" s="5" t="s">
        <v>827</v>
      </c>
      <c r="G6" s="215"/>
    </row>
    <row r="7" spans="1:7" x14ac:dyDescent="0.25">
      <c r="A7" s="5"/>
      <c r="B7" s="5" t="s">
        <v>828</v>
      </c>
      <c r="G7" s="215"/>
    </row>
    <row r="8" spans="1:7" ht="17.25" x14ac:dyDescent="0.3">
      <c r="A8" s="5"/>
      <c r="B8" s="5"/>
      <c r="D8" s="248"/>
      <c r="G8" s="215"/>
    </row>
    <row r="9" spans="1:7" x14ac:dyDescent="0.25">
      <c r="A9" s="5"/>
      <c r="B9" s="5" t="s">
        <v>829</v>
      </c>
      <c r="D9" s="247"/>
      <c r="G9" s="215"/>
    </row>
    <row r="10" spans="1:7" x14ac:dyDescent="0.25">
      <c r="A10" s="5"/>
      <c r="B10" s="5" t="s">
        <v>830</v>
      </c>
      <c r="G10" s="215"/>
    </row>
    <row r="11" spans="1:7" x14ac:dyDescent="0.25">
      <c r="A11" s="5"/>
      <c r="B11" s="5" t="s">
        <v>831</v>
      </c>
      <c r="G11" s="215"/>
    </row>
    <row r="12" spans="1:7" x14ac:dyDescent="0.25">
      <c r="A12" s="5"/>
      <c r="B12" s="351" t="s">
        <v>832</v>
      </c>
      <c r="G12" s="215"/>
    </row>
    <row r="13" spans="1:7" x14ac:dyDescent="0.25">
      <c r="A13" s="5"/>
      <c r="B13" s="5" t="s">
        <v>835</v>
      </c>
      <c r="G13" s="215"/>
    </row>
    <row r="14" spans="1:7" x14ac:dyDescent="0.25">
      <c r="A14" s="5"/>
      <c r="B14" s="5" t="s">
        <v>834</v>
      </c>
      <c r="G14" s="215"/>
    </row>
    <row r="15" spans="1:7" x14ac:dyDescent="0.25">
      <c r="A15" s="5"/>
      <c r="B15" s="5" t="s">
        <v>845</v>
      </c>
      <c r="G15" s="215"/>
    </row>
    <row r="16" spans="1:7" x14ac:dyDescent="0.25">
      <c r="A16" s="5"/>
      <c r="B16" s="5"/>
      <c r="G16" s="216"/>
    </row>
    <row r="17" spans="1:9" x14ac:dyDescent="0.25">
      <c r="A17" s="5"/>
      <c r="B17" s="5" t="s">
        <v>833</v>
      </c>
      <c r="G17" s="215"/>
    </row>
    <row r="18" spans="1:9" x14ac:dyDescent="0.25">
      <c r="A18" s="5"/>
      <c r="B18" s="5" t="s">
        <v>837</v>
      </c>
      <c r="G18" s="372"/>
      <c r="H18" s="372"/>
      <c r="I18" s="372"/>
    </row>
    <row r="19" spans="1:9" x14ac:dyDescent="0.25">
      <c r="A19" s="5"/>
      <c r="B19" s="5"/>
      <c r="G19" s="215"/>
    </row>
    <row r="20" spans="1:9" x14ac:dyDescent="0.25">
      <c r="A20" s="5"/>
      <c r="B20" s="5"/>
    </row>
    <row r="21" spans="1:9" x14ac:dyDescent="0.25">
      <c r="A21" s="5"/>
      <c r="B21" s="5"/>
    </row>
    <row r="22" spans="1:9" x14ac:dyDescent="0.25">
      <c r="A22" s="5"/>
      <c r="B22" s="5"/>
      <c r="D22" s="261"/>
    </row>
    <row r="23" spans="1:9" x14ac:dyDescent="0.25">
      <c r="A23" s="5"/>
      <c r="B23" s="5"/>
    </row>
    <row r="24" spans="1:9" x14ac:dyDescent="0.25">
      <c r="A24" s="5"/>
      <c r="B24" s="5"/>
      <c r="D24" s="261"/>
    </row>
    <row r="25" spans="1:9" x14ac:dyDescent="0.25">
      <c r="A25" s="5"/>
      <c r="B25" s="19" t="str">
        <f>CONCATENATE("Version ",'Change Log'!$B$3," – © 2015-",YEAR('Change Log'!$A$3),", William W. Davis, MSPM, PMP")</f>
        <v>Version 4.0.1a – © 2015-2020, William W. Davis, MSPM, PMP</v>
      </c>
      <c r="C25" s="12"/>
      <c r="D25" s="261"/>
      <c r="H25" s="12"/>
    </row>
    <row r="26" spans="1:9" x14ac:dyDescent="0.25">
      <c r="A26" s="5"/>
      <c r="B26" s="346" t="s">
        <v>140</v>
      </c>
      <c r="C26" s="103"/>
      <c r="D26" s="261"/>
      <c r="E26" s="103"/>
      <c r="F26" s="103"/>
      <c r="G26" s="103"/>
      <c r="H26" s="103"/>
    </row>
    <row r="27" spans="1:9" x14ac:dyDescent="0.25">
      <c r="A27" s="5"/>
      <c r="B27" s="346" t="s">
        <v>141</v>
      </c>
      <c r="C27" s="103"/>
      <c r="D27" s="261"/>
      <c r="H27" s="12"/>
    </row>
    <row r="28" spans="1:9" x14ac:dyDescent="0.25">
      <c r="A28" s="5"/>
      <c r="B28" s="346" t="s">
        <v>94</v>
      </c>
      <c r="C28" s="103"/>
      <c r="D28" s="261"/>
      <c r="H28" s="12"/>
    </row>
    <row r="29" spans="1:9" x14ac:dyDescent="0.25">
      <c r="A29" s="5"/>
      <c r="B29" s="346" t="s">
        <v>220</v>
      </c>
      <c r="C29" s="103"/>
      <c r="D29" s="261"/>
      <c r="H29" s="12"/>
    </row>
    <row r="30" spans="1:9" x14ac:dyDescent="0.25">
      <c r="A30" s="5"/>
      <c r="B30" s="366" t="s">
        <v>856</v>
      </c>
      <c r="C30" s="103"/>
      <c r="D30" s="261"/>
      <c r="H30" s="12"/>
    </row>
    <row r="31" spans="1:9" x14ac:dyDescent="0.25">
      <c r="A31" s="5"/>
      <c r="B31" s="155" t="s">
        <v>215</v>
      </c>
      <c r="C31" s="12"/>
      <c r="D31" s="261"/>
      <c r="H31" s="12"/>
    </row>
    <row r="32" spans="1:9" x14ac:dyDescent="0.25">
      <c r="A32" s="5"/>
      <c r="B32" s="155" t="s">
        <v>92</v>
      </c>
      <c r="C32" s="12"/>
      <c r="D32" s="261"/>
      <c r="H32" s="12"/>
    </row>
    <row r="33" spans="1:8" x14ac:dyDescent="0.25">
      <c r="A33" s="5"/>
      <c r="B33" s="155" t="s">
        <v>214</v>
      </c>
      <c r="C33" s="12"/>
      <c r="H33" s="12"/>
    </row>
    <row r="34" spans="1:8" x14ac:dyDescent="0.25">
      <c r="A34" s="5"/>
      <c r="B34" s="155" t="s">
        <v>216</v>
      </c>
      <c r="C34" s="12"/>
      <c r="D34" s="261"/>
      <c r="H34" s="12"/>
    </row>
    <row r="35" spans="1:8" x14ac:dyDescent="0.25">
      <c r="A35" s="5"/>
      <c r="B35" s="155" t="s">
        <v>761</v>
      </c>
      <c r="C35" s="12"/>
      <c r="H35" s="12"/>
    </row>
    <row r="36" spans="1:8" x14ac:dyDescent="0.25">
      <c r="A36" s="5"/>
      <c r="B36" s="155" t="s">
        <v>762</v>
      </c>
      <c r="C36" s="12"/>
      <c r="D36" s="261"/>
      <c r="H36" s="12"/>
    </row>
    <row r="37" spans="1:8" x14ac:dyDescent="0.25">
      <c r="A37" s="5"/>
      <c r="B37" s="155"/>
      <c r="C37" s="12"/>
      <c r="D37" s="261"/>
      <c r="H37" s="12"/>
    </row>
    <row r="38" spans="1:8" x14ac:dyDescent="0.25">
      <c r="A38" s="5"/>
      <c r="B38" s="155" t="s">
        <v>763</v>
      </c>
      <c r="C38" s="12"/>
      <c r="D38" s="261"/>
      <c r="H38" s="12"/>
    </row>
    <row r="39" spans="1:8" x14ac:dyDescent="0.25">
      <c r="A39" s="19"/>
      <c r="B39" s="155" t="s">
        <v>91</v>
      </c>
      <c r="C39" s="12"/>
      <c r="D39" s="261"/>
      <c r="H39" s="12"/>
    </row>
    <row r="40" spans="1:8" x14ac:dyDescent="0.25">
      <c r="A40" s="5"/>
      <c r="B40" s="347" t="s">
        <v>768</v>
      </c>
      <c r="D40" s="261"/>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184</v>
      </c>
      <c r="C1" s="5"/>
      <c r="D1" s="5"/>
      <c r="E1" s="5"/>
      <c r="F1" s="2"/>
      <c r="G1" s="2"/>
      <c r="H1" s="5"/>
      <c r="I1" s="5"/>
      <c r="J1" s="5"/>
      <c r="K1" s="5"/>
      <c r="L1" s="35"/>
      <c r="M1" s="35"/>
      <c r="N1" s="35"/>
      <c r="O1" s="35"/>
      <c r="P1" s="35"/>
      <c r="Q1" s="35"/>
      <c r="R1" s="5"/>
    </row>
    <row r="2" spans="1:18" ht="30" customHeight="1" x14ac:dyDescent="0.25">
      <c r="A2" s="252"/>
      <c r="B2" s="253"/>
      <c r="C2" s="254" t="s">
        <v>213</v>
      </c>
      <c r="D2" s="255"/>
      <c r="E2" s="255"/>
      <c r="F2" s="256"/>
      <c r="G2" s="256"/>
      <c r="H2" s="255"/>
      <c r="I2" s="255"/>
      <c r="J2" s="255"/>
      <c r="K2" s="257"/>
      <c r="L2" s="35"/>
      <c r="M2" s="35"/>
      <c r="N2" s="35"/>
      <c r="O2" s="35"/>
      <c r="P2" s="35"/>
      <c r="Q2" s="35"/>
      <c r="R2" s="5"/>
    </row>
    <row r="3" spans="1:18" ht="20.100000000000001" customHeight="1" x14ac:dyDescent="0.25">
      <c r="A3" s="190"/>
      <c r="B3" s="191" t="s">
        <v>199</v>
      </c>
      <c r="C3" s="367">
        <v>50</v>
      </c>
      <c r="D3" s="205" t="s">
        <v>197</v>
      </c>
      <c r="E3" s="206"/>
      <c r="F3" s="207"/>
      <c r="G3" s="207"/>
      <c r="H3" s="206"/>
      <c r="I3" s="206"/>
      <c r="J3" s="206"/>
      <c r="K3" s="208"/>
      <c r="L3" s="35"/>
      <c r="M3" s="35"/>
      <c r="N3" s="35"/>
      <c r="O3" s="35"/>
      <c r="P3" s="35"/>
      <c r="Q3" s="35"/>
      <c r="R3" s="5"/>
    </row>
    <row r="4" spans="1:18" ht="20.100000000000001" customHeight="1" x14ac:dyDescent="0.25">
      <c r="A4" s="258"/>
      <c r="B4" s="259" t="s">
        <v>843</v>
      </c>
      <c r="C4" s="368">
        <v>100</v>
      </c>
      <c r="D4" s="205" t="s">
        <v>844</v>
      </c>
      <c r="E4" s="206"/>
      <c r="F4" s="207"/>
      <c r="G4" s="207"/>
      <c r="H4" s="206"/>
      <c r="I4" s="206"/>
      <c r="J4" s="206"/>
      <c r="K4" s="208"/>
      <c r="L4" s="35"/>
      <c r="M4" s="35"/>
      <c r="N4" s="35"/>
      <c r="O4" s="35"/>
      <c r="P4" s="35"/>
      <c r="Q4" s="35"/>
      <c r="R4" s="5"/>
    </row>
    <row r="5" spans="1:18" ht="20.100000000000001" customHeight="1" x14ac:dyDescent="0.25">
      <c r="A5" s="190"/>
      <c r="B5" s="191" t="s">
        <v>200</v>
      </c>
      <c r="C5" s="368">
        <v>150</v>
      </c>
      <c r="D5" s="205" t="s">
        <v>198</v>
      </c>
      <c r="E5" s="206"/>
      <c r="F5" s="207"/>
      <c r="G5" s="207"/>
      <c r="H5" s="206"/>
      <c r="I5" s="206"/>
      <c r="J5" s="206"/>
      <c r="K5" s="208"/>
      <c r="L5" s="35"/>
      <c r="M5" s="35"/>
      <c r="N5" s="35"/>
      <c r="O5" s="35"/>
      <c r="P5" s="35"/>
      <c r="Q5" s="35"/>
      <c r="R5" s="5"/>
    </row>
    <row r="6" spans="1:18" ht="20.100000000000001" customHeight="1" x14ac:dyDescent="0.25">
      <c r="A6" s="203"/>
      <c r="B6" s="204" t="s">
        <v>188</v>
      </c>
      <c r="C6" s="125">
        <f>IF(OR(ISBLANK(C4),ISBLANK(C5),ISBLANK(C3)),"",IF(AND(C3&gt;0,C4&gt;0,C5&gt;0),IF(C4&gt;C3,IF(C5&gt;C4,1,-1),-1)))</f>
        <v>1</v>
      </c>
      <c r="D6" s="205" t="s">
        <v>183</v>
      </c>
      <c r="E6" s="206"/>
      <c r="F6" s="207"/>
      <c r="G6" s="207"/>
      <c r="H6" s="206"/>
      <c r="I6" s="206"/>
      <c r="J6" s="206"/>
      <c r="K6" s="208"/>
      <c r="L6" s="35"/>
      <c r="M6" s="35"/>
      <c r="N6" s="35"/>
      <c r="O6" s="35"/>
      <c r="P6" s="35"/>
      <c r="Q6" s="35"/>
      <c r="R6" s="5"/>
    </row>
    <row r="7" spans="1:18" ht="20.100000000000001" customHeight="1" x14ac:dyDescent="0.25">
      <c r="A7" s="203"/>
      <c r="B7" s="204" t="s">
        <v>189</v>
      </c>
      <c r="C7" s="125">
        <f>IF(OR(ISBLANK(C3),ISBLANK(C4),ISBLANK(C5)),"",IFERROR(MIN(C4-C3,C5-C4)/MAX(C4-C3,C5-C4),""))</f>
        <v>1</v>
      </c>
      <c r="D7" s="205" t="s">
        <v>185</v>
      </c>
      <c r="E7" s="206"/>
      <c r="F7" s="207"/>
      <c r="G7" s="207"/>
      <c r="H7" s="206"/>
      <c r="I7" s="206"/>
      <c r="J7" s="206"/>
      <c r="K7" s="208"/>
      <c r="L7" s="35"/>
      <c r="M7" s="35"/>
      <c r="N7" s="35"/>
      <c r="O7" s="35"/>
      <c r="P7" s="35"/>
      <c r="Q7" s="35"/>
      <c r="R7" s="5"/>
    </row>
    <row r="8" spans="1:18" ht="20.100000000000001" hidden="1" customHeight="1" x14ac:dyDescent="0.25">
      <c r="A8" s="190"/>
      <c r="B8" s="192"/>
      <c r="C8" s="187">
        <f>IF(AND(C3&gt;0,C4&gt;0,C5&gt;0),(C3+(4*C4)+C5)/6,"")</f>
        <v>100</v>
      </c>
      <c r="D8" s="205"/>
      <c r="E8" s="206"/>
      <c r="F8" s="207"/>
      <c r="G8" s="207"/>
      <c r="H8" s="206"/>
      <c r="I8" s="206"/>
      <c r="J8" s="206"/>
      <c r="K8" s="208"/>
      <c r="L8" s="35"/>
      <c r="M8" s="35"/>
      <c r="N8" s="35"/>
      <c r="O8" s="35"/>
      <c r="P8" s="35"/>
      <c r="Q8" s="35"/>
      <c r="R8" s="5"/>
    </row>
    <row r="9" spans="1:18" ht="20.100000000000001" customHeight="1" x14ac:dyDescent="0.25">
      <c r="A9" s="190"/>
      <c r="B9" s="191" t="s">
        <v>194</v>
      </c>
      <c r="C9" s="127" t="s">
        <v>1</v>
      </c>
      <c r="D9" s="205" t="s">
        <v>186</v>
      </c>
      <c r="E9" s="206"/>
      <c r="F9" s="207"/>
      <c r="G9" s="207"/>
      <c r="H9" s="206"/>
      <c r="I9" s="206"/>
      <c r="J9" s="206"/>
      <c r="K9" s="208"/>
      <c r="L9" s="35"/>
      <c r="M9" s="35"/>
      <c r="N9" s="35"/>
      <c r="O9" s="35"/>
      <c r="P9" s="35"/>
      <c r="Q9" s="35"/>
      <c r="R9" s="5"/>
    </row>
    <row r="10" spans="1:18" ht="20.100000000000001" customHeight="1" x14ac:dyDescent="0.25">
      <c r="A10" s="203"/>
      <c r="B10" s="204" t="s">
        <v>195</v>
      </c>
      <c r="C10" s="58"/>
      <c r="D10" s="205" t="s">
        <v>187</v>
      </c>
      <c r="E10" s="206"/>
      <c r="F10" s="207"/>
      <c r="G10" s="207"/>
      <c r="H10" s="206"/>
      <c r="I10" s="206"/>
      <c r="J10" s="206"/>
      <c r="K10" s="208"/>
      <c r="L10" s="35"/>
      <c r="M10" s="35"/>
      <c r="N10" s="35"/>
      <c r="O10" s="35"/>
      <c r="P10" s="35"/>
      <c r="Q10" s="35"/>
      <c r="R10" s="5"/>
    </row>
    <row r="11" spans="1:18" ht="20.100000000000001" hidden="1" customHeight="1" x14ac:dyDescent="0.2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00000000000001" customHeight="1" x14ac:dyDescent="0.25">
      <c r="A12" s="190"/>
      <c r="B12" s="191" t="s">
        <v>190</v>
      </c>
      <c r="C12" s="368">
        <v>75</v>
      </c>
      <c r="D12" s="205" t="s">
        <v>240</v>
      </c>
      <c r="E12" s="206"/>
      <c r="F12" s="207"/>
      <c r="G12" s="207"/>
      <c r="H12" s="206"/>
      <c r="I12" s="206"/>
      <c r="J12" s="206"/>
      <c r="K12" s="208"/>
      <c r="L12" s="35"/>
      <c r="M12" s="35"/>
      <c r="N12" s="35"/>
      <c r="O12" s="35"/>
      <c r="P12" s="35"/>
      <c r="Q12" s="35"/>
      <c r="R12" s="5"/>
    </row>
    <row r="13" spans="1:18" ht="20.100000000000001" customHeight="1" x14ac:dyDescent="0.25">
      <c r="A13" s="190"/>
      <c r="B13" s="191" t="s">
        <v>191</v>
      </c>
      <c r="C13" s="186" t="s">
        <v>76</v>
      </c>
      <c r="D13" s="205" t="s">
        <v>196</v>
      </c>
      <c r="E13" s="206"/>
      <c r="F13" s="207"/>
      <c r="G13" s="207"/>
      <c r="H13" s="206"/>
      <c r="I13" s="206"/>
      <c r="J13" s="206"/>
      <c r="K13" s="208"/>
      <c r="L13" s="35"/>
      <c r="M13" s="35"/>
      <c r="N13" s="35"/>
      <c r="O13" s="35"/>
      <c r="P13" s="35"/>
      <c r="Q13" s="35"/>
      <c r="R13" s="5"/>
    </row>
    <row r="14" spans="1:18" ht="20.100000000000001" customHeight="1" x14ac:dyDescent="0.2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69">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00000000000001" customHeight="1" x14ac:dyDescent="0.25">
      <c r="A15" s="190"/>
      <c r="B15" s="191" t="s">
        <v>192</v>
      </c>
      <c r="C15" s="370">
        <v>0.5</v>
      </c>
      <c r="D15" s="205" t="s">
        <v>193</v>
      </c>
      <c r="E15" s="206"/>
      <c r="F15" s="207"/>
      <c r="G15" s="207"/>
      <c r="H15" s="206"/>
      <c r="I15" s="206"/>
      <c r="J15" s="206"/>
      <c r="K15" s="208"/>
      <c r="L15" s="35"/>
      <c r="M15" s="35"/>
      <c r="N15" s="35"/>
      <c r="O15" s="35"/>
      <c r="P15" s="35"/>
      <c r="Q15" s="35"/>
      <c r="R15" s="5"/>
    </row>
    <row r="16" spans="1:18" ht="20.100000000000001" customHeight="1" thickBot="1" x14ac:dyDescent="0.3">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71">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4.0.1a – © 2015-2020, William W. Davis, MSPM, PMP</v>
      </c>
      <c r="C19" s="189"/>
      <c r="D19" s="5"/>
      <c r="E19" s="2"/>
      <c r="F19" s="5"/>
      <c r="G19" s="5"/>
      <c r="H19" s="2"/>
      <c r="I19" s="5"/>
      <c r="J19" s="5"/>
      <c r="K19" s="5"/>
      <c r="L19" s="5"/>
      <c r="M19" s="5"/>
      <c r="N19" s="5"/>
      <c r="O19" s="5"/>
      <c r="P19" s="5"/>
      <c r="Q19" s="5"/>
      <c r="R19" s="5"/>
    </row>
    <row r="20" spans="1:18" x14ac:dyDescent="0.25">
      <c r="A20" s="2"/>
      <c r="B20" s="324" t="s">
        <v>140</v>
      </c>
      <c r="C20" s="324"/>
      <c r="D20" s="324"/>
      <c r="E20" s="324"/>
      <c r="F20" s="324"/>
      <c r="G20" s="324"/>
      <c r="H20" s="2"/>
      <c r="I20" s="5"/>
      <c r="J20" s="5"/>
      <c r="K20" s="5"/>
      <c r="L20" s="5"/>
      <c r="M20" s="5"/>
      <c r="N20" s="5"/>
      <c r="O20" s="5"/>
      <c r="P20" s="5"/>
      <c r="Q20" s="5"/>
      <c r="R20" s="5"/>
    </row>
    <row r="21" spans="1:18" x14ac:dyDescent="0.25">
      <c r="A21" s="2"/>
      <c r="B21" s="324" t="s">
        <v>141</v>
      </c>
      <c r="C21" s="324"/>
      <c r="D21" s="324"/>
      <c r="E21" s="324"/>
      <c r="F21" s="324"/>
      <c r="G21" s="324"/>
      <c r="H21" s="2"/>
      <c r="I21" s="5"/>
      <c r="J21" s="5"/>
      <c r="K21" s="5"/>
      <c r="L21" s="5"/>
      <c r="M21" s="5"/>
      <c r="N21" s="5"/>
      <c r="O21" s="5"/>
      <c r="P21" s="5"/>
      <c r="Q21" s="5"/>
      <c r="R21" s="5"/>
    </row>
    <row r="22" spans="1:18" x14ac:dyDescent="0.25">
      <c r="A22" s="2"/>
      <c r="B22" s="324" t="s">
        <v>94</v>
      </c>
      <c r="C22" s="324"/>
      <c r="D22" s="324"/>
      <c r="E22" s="324"/>
      <c r="F22" s="324"/>
      <c r="G22" s="324"/>
      <c r="H22" s="2"/>
      <c r="I22" s="5"/>
      <c r="J22" s="5"/>
      <c r="K22" s="5"/>
      <c r="L22" s="5"/>
      <c r="M22" s="5"/>
      <c r="N22" s="5"/>
      <c r="O22" s="5"/>
      <c r="P22" s="5"/>
      <c r="Q22" s="5"/>
      <c r="R22" s="5"/>
    </row>
    <row r="23" spans="1:18" x14ac:dyDescent="0.25">
      <c r="A23" s="2"/>
      <c r="B23" s="324" t="s">
        <v>220</v>
      </c>
      <c r="C23" s="324"/>
      <c r="D23" s="324"/>
      <c r="E23" s="324"/>
      <c r="F23" s="324"/>
      <c r="G23" s="324"/>
      <c r="H23" s="2"/>
      <c r="I23" s="5"/>
      <c r="J23" s="5"/>
      <c r="K23" s="5"/>
      <c r="L23" s="5"/>
      <c r="M23" s="5"/>
      <c r="N23" s="5"/>
      <c r="O23" s="5"/>
      <c r="P23" s="5"/>
      <c r="Q23" s="5"/>
      <c r="R23" s="5"/>
    </row>
    <row r="24" spans="1:18" x14ac:dyDescent="0.25">
      <c r="A24" s="2"/>
      <c r="B24" s="373" t="s">
        <v>856</v>
      </c>
      <c r="C24" s="373"/>
      <c r="D24" s="324"/>
      <c r="E24" s="324"/>
      <c r="F24" s="324"/>
      <c r="G24" s="324"/>
      <c r="H24" s="2"/>
      <c r="I24" s="5"/>
      <c r="J24" s="5"/>
      <c r="K24" s="5"/>
      <c r="L24" s="5"/>
      <c r="M24" s="5"/>
      <c r="N24" s="5"/>
      <c r="O24" s="5"/>
      <c r="P24" s="5"/>
      <c r="Q24" s="5"/>
      <c r="R24" s="5"/>
    </row>
    <row r="25" spans="1:18" x14ac:dyDescent="0.25">
      <c r="A25" s="2"/>
      <c r="B25" s="155" t="s">
        <v>215</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214</v>
      </c>
      <c r="C27" s="5"/>
      <c r="D27" s="5"/>
      <c r="E27" s="5"/>
      <c r="F27" s="2"/>
      <c r="G27" s="2"/>
      <c r="H27" s="5"/>
      <c r="I27" s="5"/>
      <c r="J27" s="5"/>
      <c r="K27" s="5"/>
      <c r="L27" s="5"/>
      <c r="M27" s="5"/>
      <c r="N27" s="5"/>
      <c r="O27" s="5"/>
      <c r="P27" s="5"/>
      <c r="Q27" s="5"/>
      <c r="R27" s="5"/>
    </row>
    <row r="28" spans="1:18" x14ac:dyDescent="0.25">
      <c r="A28" s="19"/>
      <c r="B28" s="155" t="s">
        <v>216</v>
      </c>
      <c r="C28" s="5"/>
      <c r="D28" s="5"/>
      <c r="E28" s="5"/>
      <c r="F28" s="2"/>
      <c r="G28" s="2"/>
      <c r="H28" s="5"/>
      <c r="I28" s="5"/>
      <c r="J28" s="5"/>
      <c r="K28" s="5"/>
      <c r="L28" s="5"/>
      <c r="M28" s="5"/>
      <c r="N28" s="5"/>
      <c r="O28" s="5"/>
      <c r="P28" s="5"/>
      <c r="Q28" s="5"/>
      <c r="R28" s="5"/>
    </row>
    <row r="29" spans="1:18" x14ac:dyDescent="0.25">
      <c r="A29" s="19"/>
      <c r="B29" s="155" t="s">
        <v>761</v>
      </c>
      <c r="C29" s="5"/>
      <c r="D29" s="5"/>
      <c r="E29" s="5"/>
      <c r="F29" s="2"/>
      <c r="G29" s="2"/>
      <c r="H29" s="5"/>
      <c r="I29" s="5"/>
      <c r="J29" s="5"/>
      <c r="K29" s="5"/>
      <c r="L29" s="5"/>
      <c r="M29" s="5"/>
      <c r="N29" s="5"/>
      <c r="O29" s="5"/>
      <c r="P29" s="5"/>
      <c r="Q29" s="5"/>
      <c r="R29" s="5"/>
    </row>
    <row r="30" spans="1:18" x14ac:dyDescent="0.25">
      <c r="A30" s="19"/>
      <c r="B30" s="155" t="s">
        <v>762</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763</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25" t="s">
        <v>768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177</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764</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144</v>
      </c>
      <c r="C1" s="5"/>
      <c r="D1" s="5"/>
      <c r="E1" s="2"/>
      <c r="F1" s="2"/>
      <c r="G1" s="5"/>
      <c r="H1" s="2"/>
      <c r="I1" s="2"/>
      <c r="J1" s="5"/>
      <c r="K1" s="5"/>
      <c r="L1" s="5"/>
      <c r="M1" s="5"/>
      <c r="N1" s="35"/>
      <c r="O1" s="35"/>
      <c r="P1" s="35"/>
      <c r="Q1" s="35"/>
      <c r="R1" s="35"/>
      <c r="S1" s="35"/>
      <c r="T1" s="5"/>
    </row>
    <row r="2" spans="1:22" ht="24.95" customHeight="1" x14ac:dyDescent="0.25">
      <c r="A2" s="160" t="s">
        <v>134</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125</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135</v>
      </c>
      <c r="E6" s="125">
        <f>IF(OR(ISBLANK(C4),ISBLANK(D4),ISBLANK(B4)),"",IF(AND(B4&gt;0,C4&gt;0,D4&gt;0),IF(C4&gt;B4,IF(D4&gt;C4,1,-1),-1)))</f>
        <v>1</v>
      </c>
      <c r="F6" s="125">
        <f>IF(OR(ISBLANK(B4),ISBLANK(C4),ISBLANK(D4)),"",IFERROR(MIN(C4-B4,D4-C4)/MAX(C4-B4,D4-C4),""))</f>
        <v>0.5</v>
      </c>
      <c r="G6" s="385" t="s">
        <v>115</v>
      </c>
      <c r="H6" s="386"/>
      <c r="I6" s="386"/>
      <c r="J6" s="386"/>
      <c r="K6" s="386"/>
      <c r="L6" s="386"/>
      <c r="M6" s="386"/>
      <c r="N6" s="386"/>
      <c r="O6" s="386"/>
      <c r="P6" s="386"/>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126</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127</v>
      </c>
      <c r="G9" s="133">
        <f>IF(AND(B4&gt;0,C4&gt;0,D4&gt;0),(B4+(4*C4)+D4)/6,"")</f>
        <v>130</v>
      </c>
      <c r="H9" s="150" t="s">
        <v>128</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136</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130</v>
      </c>
      <c r="H12" s="127" t="s">
        <v>1</v>
      </c>
      <c r="I12" s="149" t="s">
        <v>118</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3" t="s">
        <v>179</v>
      </c>
      <c r="B14" s="383"/>
      <c r="C14" s="383"/>
      <c r="D14" s="383"/>
      <c r="E14" s="383"/>
      <c r="F14" s="383"/>
      <c r="G14" s="383"/>
      <c r="H14" s="384"/>
      <c r="I14" s="58" t="s">
        <v>175</v>
      </c>
      <c r="J14" s="173" t="s">
        <v>178</v>
      </c>
      <c r="K14" s="183"/>
      <c r="L14" s="183"/>
      <c r="M14" s="183"/>
      <c r="N14" s="183"/>
      <c r="O14" s="183"/>
      <c r="P14" s="183"/>
      <c r="Q14" s="183"/>
      <c r="R14" s="183"/>
      <c r="S14" s="183"/>
      <c r="T14" s="183"/>
    </row>
    <row r="15" spans="1:22" ht="20.100000000000001" customHeight="1" x14ac:dyDescent="0.25">
      <c r="A15" s="383"/>
      <c r="B15" s="383"/>
      <c r="C15" s="383"/>
      <c r="D15" s="383"/>
      <c r="E15" s="383"/>
      <c r="F15" s="383"/>
      <c r="G15" s="383"/>
      <c r="H15" s="384"/>
      <c r="I15" s="58"/>
      <c r="J15" s="173" t="s">
        <v>180</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81" t="s">
        <v>117</v>
      </c>
      <c r="B17" s="381"/>
      <c r="C17" s="381"/>
      <c r="D17" s="381"/>
      <c r="E17" s="381"/>
      <c r="F17" s="381"/>
      <c r="G17" s="381"/>
      <c r="H17" s="381"/>
      <c r="I17" s="382"/>
      <c r="J17" s="57" t="s">
        <v>67</v>
      </c>
      <c r="K17" s="2"/>
      <c r="L17" s="380" t="s">
        <v>109</v>
      </c>
      <c r="M17" s="380"/>
      <c r="N17" s="380"/>
      <c r="O17" s="380"/>
      <c r="P17" s="380"/>
      <c r="Q17" s="380"/>
      <c r="R17" s="380"/>
      <c r="S17" s="380"/>
      <c r="T17" s="380"/>
    </row>
    <row r="18" spans="1:20" ht="19.899999999999999" customHeight="1" x14ac:dyDescent="0.25">
      <c r="A18" s="381"/>
      <c r="B18" s="381"/>
      <c r="C18" s="381"/>
      <c r="D18" s="381"/>
      <c r="E18" s="381"/>
      <c r="F18" s="381"/>
      <c r="G18" s="381"/>
      <c r="H18" s="381"/>
      <c r="I18" s="382"/>
      <c r="J18" s="128">
        <f>IF(AND(B4&gt;0,C4&gt;0,D4&gt;0,NOT(ISBLANK(H12))),(D4-B4)*VLOOKUP(H12,VLookups!$A$4:$B$13,2,FALSE),"")</f>
        <v>36</v>
      </c>
      <c r="K18" s="2"/>
      <c r="L18" s="380"/>
      <c r="M18" s="380"/>
      <c r="N18" s="380"/>
      <c r="O18" s="380"/>
      <c r="P18" s="380"/>
      <c r="Q18" s="380"/>
      <c r="R18" s="380"/>
      <c r="S18" s="380"/>
      <c r="T18" s="380"/>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114</v>
      </c>
      <c r="K20" s="2"/>
      <c r="L20" s="387" t="s">
        <v>76</v>
      </c>
      <c r="M20" s="388"/>
      <c r="N20" s="150" t="s">
        <v>124</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90" t="s">
        <v>73</v>
      </c>
      <c r="M22" s="390" t="s">
        <v>74</v>
      </c>
      <c r="N22" s="176" t="s">
        <v>121</v>
      </c>
      <c r="O22" s="35"/>
      <c r="P22" s="35"/>
      <c r="Q22" s="35"/>
      <c r="R22" s="35"/>
      <c r="S22" s="35"/>
      <c r="T22" s="5"/>
    </row>
    <row r="23" spans="1:20" ht="15" customHeight="1" x14ac:dyDescent="0.25">
      <c r="A23" s="2"/>
      <c r="B23" s="5"/>
      <c r="C23" s="5"/>
      <c r="D23" s="5"/>
      <c r="E23" s="2"/>
      <c r="F23" s="2"/>
      <c r="G23" s="5"/>
      <c r="H23" s="2"/>
      <c r="I23" s="2"/>
      <c r="J23" s="175"/>
      <c r="K23" s="2"/>
      <c r="L23" s="391"/>
      <c r="M23" s="391"/>
      <c r="N23" s="176" t="s">
        <v>806</v>
      </c>
      <c r="O23" s="35"/>
      <c r="P23" s="35"/>
      <c r="Q23" s="35"/>
      <c r="R23" s="35"/>
      <c r="S23" s="35"/>
      <c r="T23" s="5"/>
    </row>
    <row r="24" spans="1:20" ht="20.100000000000001" customHeight="1" x14ac:dyDescent="0.25">
      <c r="A24" s="2"/>
      <c r="B24" s="5"/>
      <c r="C24" s="5"/>
      <c r="D24" s="5"/>
      <c r="E24" s="2"/>
      <c r="F24" s="2"/>
      <c r="G24" s="5"/>
      <c r="H24" s="2"/>
      <c r="I24" s="2"/>
      <c r="J24" s="126" t="s">
        <v>110</v>
      </c>
      <c r="K24" s="2"/>
      <c r="L24" s="159">
        <v>150</v>
      </c>
      <c r="M24" s="270">
        <f>IF(AND(L24&gt;0,C4&gt;0,J18&gt;0,NOT(ISBLANK(H12))),ABS(VLOOKUP($L$20,VLookups!$A$43:$B$44,2,FALSE)-_xlfn.NORM.DIST(L24,G9,J18,TRUE)),"")</f>
        <v>0.7107426392460281</v>
      </c>
      <c r="N24" s="177" t="s">
        <v>129</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805</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9" t="str">
        <f>VLOOKUP(L20,VLookups!A43:C44,3,FALSE)</f>
        <v>Show the likelihood that the SPERT estimates will be EQUAL TO or GREATER THAN an uncertainty</v>
      </c>
      <c r="O27" s="389"/>
      <c r="P27" s="389"/>
      <c r="Q27" s="389"/>
      <c r="R27" s="389"/>
      <c r="S27" s="389"/>
      <c r="T27" s="136"/>
    </row>
    <row r="28" spans="1:20" ht="20.100000000000001" customHeight="1" x14ac:dyDescent="0.25">
      <c r="A28" s="134"/>
      <c r="B28" s="136"/>
      <c r="C28" s="136"/>
      <c r="D28" s="136"/>
      <c r="E28" s="136"/>
      <c r="F28" s="136"/>
      <c r="G28" s="136"/>
      <c r="H28" s="136"/>
      <c r="I28" s="136"/>
      <c r="J28" s="136"/>
      <c r="K28" s="136"/>
      <c r="L28" s="136"/>
      <c r="M28" s="179" t="s">
        <v>112</v>
      </c>
      <c r="N28" s="374" t="s">
        <v>54</v>
      </c>
      <c r="O28" s="375"/>
      <c r="P28" s="375"/>
      <c r="Q28" s="375"/>
      <c r="R28" s="375"/>
      <c r="S28" s="376"/>
      <c r="T28" s="136"/>
    </row>
    <row r="29" spans="1:20" ht="15.75" customHeight="1" x14ac:dyDescent="0.25">
      <c r="A29" s="134"/>
      <c r="B29" s="136"/>
      <c r="C29" s="136"/>
      <c r="D29" s="136"/>
      <c r="E29" s="136"/>
      <c r="F29" s="136"/>
      <c r="G29" s="136"/>
      <c r="H29" s="136"/>
      <c r="I29" s="136"/>
      <c r="J29" s="136"/>
      <c r="K29" s="136"/>
      <c r="L29" s="136"/>
      <c r="M29" s="180" t="s">
        <v>132</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133</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131</v>
      </c>
      <c r="B32" s="5"/>
      <c r="C32" s="5"/>
      <c r="D32" s="5"/>
      <c r="E32" s="2"/>
      <c r="F32" s="2"/>
      <c r="G32" s="5"/>
      <c r="H32" s="5"/>
      <c r="I32" s="5"/>
      <c r="J32" s="5"/>
      <c r="K32" s="5"/>
      <c r="L32" s="5"/>
      <c r="M32" s="5"/>
      <c r="N32" s="5"/>
      <c r="O32" s="5"/>
      <c r="P32" s="5"/>
      <c r="Q32" s="5"/>
      <c r="R32" s="5"/>
      <c r="S32" s="5"/>
      <c r="T32" s="5"/>
    </row>
    <row r="33" spans="1:20" x14ac:dyDescent="0.25">
      <c r="A33" s="5"/>
      <c r="B33" s="377" t="s">
        <v>79</v>
      </c>
      <c r="C33" s="378"/>
      <c r="D33" s="37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120</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119</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111</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122</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116</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123</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4.0.1a – © 2015-2020, William W. Davis, MSPM, PMP</v>
      </c>
      <c r="C45" s="5"/>
      <c r="D45" s="5"/>
      <c r="E45" s="5"/>
      <c r="F45" s="2"/>
      <c r="G45" s="2"/>
      <c r="H45" s="5"/>
      <c r="I45" s="5"/>
      <c r="J45" s="2"/>
      <c r="K45" s="5"/>
      <c r="L45" s="5"/>
      <c r="M45" s="5"/>
      <c r="N45" s="5"/>
      <c r="O45" s="5"/>
      <c r="P45" s="5"/>
      <c r="Q45" s="5"/>
      <c r="R45" s="5"/>
      <c r="S45" s="5"/>
      <c r="T45" s="5"/>
    </row>
    <row r="46" spans="1:20" x14ac:dyDescent="0.25">
      <c r="A46" s="2"/>
      <c r="B46" s="373" t="s">
        <v>140</v>
      </c>
      <c r="C46" s="373"/>
      <c r="D46" s="373"/>
      <c r="E46" s="373"/>
      <c r="F46" s="373"/>
      <c r="G46" s="373"/>
      <c r="H46" s="373"/>
      <c r="I46" s="104"/>
      <c r="J46" s="2"/>
      <c r="K46" s="5"/>
      <c r="L46" s="5"/>
      <c r="M46" s="5"/>
      <c r="N46" s="5"/>
      <c r="O46" s="5"/>
      <c r="P46" s="5"/>
      <c r="Q46" s="5"/>
      <c r="R46" s="5"/>
      <c r="S46" s="5"/>
      <c r="T46" s="5"/>
    </row>
    <row r="47" spans="1:20" x14ac:dyDescent="0.25">
      <c r="A47" s="2"/>
      <c r="B47" s="373" t="s">
        <v>141</v>
      </c>
      <c r="C47" s="373"/>
      <c r="D47" s="373"/>
      <c r="E47" s="373"/>
      <c r="F47" s="373"/>
      <c r="G47" s="373"/>
      <c r="H47" s="373"/>
      <c r="I47" s="104"/>
      <c r="J47" s="2"/>
      <c r="K47" s="5"/>
      <c r="L47" s="5"/>
      <c r="M47" s="5"/>
      <c r="N47" s="5"/>
      <c r="O47" s="5"/>
      <c r="P47" s="5"/>
      <c r="Q47" s="5"/>
      <c r="R47" s="5"/>
      <c r="S47" s="5"/>
      <c r="T47" s="5"/>
    </row>
    <row r="48" spans="1:20" x14ac:dyDescent="0.25">
      <c r="A48" s="2"/>
      <c r="B48" s="373" t="s">
        <v>94</v>
      </c>
      <c r="C48" s="373"/>
      <c r="D48" s="373"/>
      <c r="E48" s="373"/>
      <c r="F48" s="373"/>
      <c r="G48" s="373"/>
      <c r="H48" s="373"/>
      <c r="I48" s="104"/>
      <c r="J48" s="2"/>
      <c r="K48" s="5"/>
      <c r="L48" s="5"/>
      <c r="M48" s="5"/>
      <c r="N48" s="5"/>
      <c r="O48" s="5"/>
      <c r="P48" s="5"/>
      <c r="Q48" s="5"/>
      <c r="R48" s="5"/>
      <c r="S48" s="5"/>
      <c r="T48" s="5"/>
    </row>
    <row r="49" spans="1:20" x14ac:dyDescent="0.25">
      <c r="A49" s="2"/>
      <c r="B49" s="373" t="s">
        <v>220</v>
      </c>
      <c r="C49" s="373"/>
      <c r="D49" s="373"/>
      <c r="E49" s="373"/>
      <c r="F49" s="373"/>
      <c r="G49" s="373"/>
      <c r="H49" s="373"/>
      <c r="I49" s="104"/>
      <c r="J49" s="2"/>
      <c r="K49" s="5"/>
      <c r="L49" s="5"/>
      <c r="M49" s="5"/>
      <c r="N49" s="5"/>
      <c r="O49" s="5"/>
      <c r="P49" s="5"/>
      <c r="Q49" s="5"/>
      <c r="R49" s="5"/>
      <c r="S49" s="5"/>
      <c r="T49" s="5"/>
    </row>
    <row r="50" spans="1:20" x14ac:dyDescent="0.25">
      <c r="A50" s="2"/>
      <c r="B50" s="373" t="s">
        <v>856</v>
      </c>
      <c r="C50" s="373"/>
      <c r="D50" s="373"/>
      <c r="E50" s="373"/>
      <c r="F50" s="373"/>
      <c r="G50" s="373"/>
      <c r="H50" s="373"/>
      <c r="I50" s="104"/>
      <c r="J50" s="2"/>
      <c r="K50" s="5"/>
      <c r="L50" s="5"/>
      <c r="M50" s="5"/>
      <c r="N50" s="5"/>
      <c r="O50" s="5"/>
      <c r="P50" s="5"/>
      <c r="Q50" s="5"/>
      <c r="R50" s="5"/>
      <c r="S50" s="5"/>
      <c r="T50" s="5"/>
    </row>
    <row r="51" spans="1:20" x14ac:dyDescent="0.25">
      <c r="A51" s="2"/>
      <c r="B51" s="155" t="s">
        <v>215</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214</v>
      </c>
      <c r="C53" s="5"/>
      <c r="D53" s="5"/>
      <c r="E53" s="2"/>
      <c r="F53" s="2"/>
      <c r="G53" s="5"/>
      <c r="H53" s="2"/>
      <c r="I53" s="2"/>
      <c r="J53" s="5"/>
      <c r="K53" s="5"/>
      <c r="L53" s="5"/>
      <c r="M53" s="5"/>
      <c r="N53" s="5"/>
      <c r="O53" s="5"/>
      <c r="P53" s="5"/>
      <c r="Q53" s="5"/>
      <c r="R53" s="5"/>
      <c r="S53" s="5"/>
      <c r="T53" s="5"/>
    </row>
    <row r="54" spans="1:20" x14ac:dyDescent="0.25">
      <c r="A54" s="19"/>
      <c r="B54" s="155" t="s">
        <v>216</v>
      </c>
      <c r="C54" s="5"/>
      <c r="D54" s="5"/>
      <c r="E54" s="2"/>
      <c r="F54" s="2"/>
      <c r="G54" s="5"/>
      <c r="H54" s="2"/>
      <c r="I54" s="2"/>
      <c r="J54" s="5"/>
      <c r="K54" s="5"/>
      <c r="L54" s="5"/>
      <c r="M54" s="5"/>
      <c r="N54" s="5"/>
      <c r="O54" s="5"/>
      <c r="P54" s="5"/>
      <c r="Q54" s="5"/>
      <c r="R54" s="5"/>
      <c r="S54" s="5"/>
      <c r="T54" s="5"/>
    </row>
    <row r="55" spans="1:20" x14ac:dyDescent="0.25">
      <c r="A55" s="19"/>
      <c r="B55" s="155" t="s">
        <v>761</v>
      </c>
      <c r="C55" s="5"/>
      <c r="D55" s="5"/>
      <c r="E55" s="2"/>
      <c r="F55" s="2"/>
      <c r="G55" s="5"/>
      <c r="H55" s="2"/>
      <c r="I55" s="2"/>
      <c r="J55" s="5"/>
      <c r="K55" s="5"/>
      <c r="L55" s="5"/>
      <c r="M55" s="5"/>
      <c r="N55" s="5"/>
      <c r="O55" s="5"/>
      <c r="P55" s="5"/>
      <c r="Q55" s="5"/>
      <c r="R55" s="5"/>
      <c r="S55" s="5"/>
      <c r="T55" s="5"/>
    </row>
    <row r="56" spans="1:20" x14ac:dyDescent="0.25">
      <c r="A56" s="19"/>
      <c r="B56" s="155" t="s">
        <v>762</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763</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92" t="s">
        <v>768</v>
      </c>
      <c r="C60" s="392"/>
      <c r="D60" s="392"/>
      <c r="E60" s="392"/>
      <c r="F60" s="392"/>
      <c r="G60" s="392"/>
      <c r="H60" s="392"/>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177</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783</v>
      </c>
      <c r="C1" s="5"/>
      <c r="D1" s="5"/>
      <c r="E1" s="2"/>
      <c r="F1" s="2"/>
      <c r="G1" s="5"/>
      <c r="H1" s="2"/>
      <c r="I1" s="2"/>
      <c r="J1" s="5"/>
      <c r="K1" s="5"/>
      <c r="L1" s="5"/>
      <c r="M1" s="387" t="s">
        <v>76</v>
      </c>
      <c r="N1" s="388"/>
      <c r="O1" s="393" t="str">
        <f>VLOOKUP(M1,VLookups!A43:C44,3,FALSE)</f>
        <v>Show the likelihood that the SPERT estimates will be EQUAL TO or GREATER THAN an uncertainty</v>
      </c>
      <c r="P1" s="393"/>
      <c r="Q1" s="393"/>
      <c r="R1" s="393"/>
      <c r="S1" s="393"/>
      <c r="T1" s="393"/>
      <c r="U1" s="5"/>
    </row>
    <row r="2" spans="1:225" ht="15" customHeight="1" x14ac:dyDescent="0.25">
      <c r="B2" s="53">
        <v>-0.5</v>
      </c>
      <c r="C2" s="90" t="s">
        <v>89</v>
      </c>
      <c r="D2" s="102">
        <v>1</v>
      </c>
      <c r="E2" s="26"/>
      <c r="F2" s="26"/>
      <c r="G2" s="25"/>
      <c r="H2" s="26"/>
      <c r="I2" s="26"/>
      <c r="J2" s="5"/>
      <c r="K2" s="5"/>
      <c r="L2" s="5"/>
      <c r="M2" s="397" t="s">
        <v>73</v>
      </c>
      <c r="N2" s="397" t="s">
        <v>74</v>
      </c>
      <c r="O2" s="394" t="s">
        <v>54</v>
      </c>
      <c r="P2" s="395"/>
      <c r="Q2" s="395"/>
      <c r="R2" s="395"/>
      <c r="S2" s="395"/>
      <c r="T2" s="396"/>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8"/>
      <c r="N3" s="398"/>
      <c r="O3" s="101">
        <v>0.1</v>
      </c>
      <c r="P3" s="54">
        <v>0.9</v>
      </c>
      <c r="Q3" s="54">
        <v>0.85</v>
      </c>
      <c r="R3" s="54">
        <v>0.8</v>
      </c>
      <c r="S3" s="54">
        <v>0.75</v>
      </c>
      <c r="T3" s="54">
        <v>0.5</v>
      </c>
      <c r="U3" s="5"/>
      <c r="V3" s="168" t="s">
        <v>182</v>
      </c>
      <c r="DT3" s="168" t="s">
        <v>176</v>
      </c>
      <c r="HQ3" s="171" t="s">
        <v>222</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800</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801</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802</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1"/>
      <c r="K36" s="75" t="str">
        <f>IF(AND(B36&gt;0,C36&gt;0,D36&gt;0),IF(ISBLANK(J36),IF(ISBLANK(H36),"",(D36-B36)*VLOOKUP(H36,VLookups!$A$4:$B$13,2,FALSE)),J36),"")</f>
        <v/>
      </c>
      <c r="L36" s="76" t="str">
        <f t="shared" ref="L36:L67" si="205">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1"/>
      <c r="K37" s="75" t="str">
        <f>IF(AND(B37&gt;0,C37&gt;0,D37&gt;0),IF(ISBLANK(J37),IF(ISBLANK(H37),"",(D37-B37)*VLOOKUP(H37,VLookups!$A$4:$B$13,2,FALSE)),J37),"")</f>
        <v/>
      </c>
      <c r="L37" s="76" t="str">
        <f t="shared" si="205"/>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1"/>
      <c r="K38" s="75" t="str">
        <f>IF(AND(B38&gt;0,C38&gt;0,D38&gt;0),IF(ISBLANK(J38),IF(ISBLANK(H38),"",(D38-B38)*VLOOKUP(H38,VLookups!$A$4:$B$13,2,FALSE)),J38),"")</f>
        <v/>
      </c>
      <c r="L38" s="76" t="str">
        <f t="shared" si="205"/>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1"/>
      <c r="K39" s="75" t="str">
        <f>IF(AND(B39&gt;0,C39&gt;0,D39&gt;0),IF(ISBLANK(J39),IF(ISBLANK(H39),"",(D39-B39)*VLOOKUP(H39,VLookups!$A$4:$B$13,2,FALSE)),J39),"")</f>
        <v/>
      </c>
      <c r="L39" s="76" t="str">
        <f t="shared" si="205"/>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1"/>
      <c r="K40" s="75" t="str">
        <f>IF(AND(B40&gt;0,C40&gt;0,D40&gt;0),IF(ISBLANK(J40),IF(ISBLANK(H40),"",(D40-B40)*VLOOKUP(H40,VLookups!$A$4:$B$13,2,FALSE)),J40),"")</f>
        <v/>
      </c>
      <c r="L40" s="76" t="str">
        <f t="shared" si="205"/>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1"/>
      <c r="K41" s="75" t="str">
        <f>IF(AND(B41&gt;0,C41&gt;0,D41&gt;0),IF(ISBLANK(J41),IF(ISBLANK(H41),"",(D41-B41)*VLOOKUP(H41,VLookups!$A$4:$B$13,2,FALSE)),J41),"")</f>
        <v/>
      </c>
      <c r="L41" s="76" t="str">
        <f t="shared" si="205"/>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1"/>
      <c r="K42" s="75" t="str">
        <f>IF(AND(B42&gt;0,C42&gt;0,D42&gt;0),IF(ISBLANK(J42),IF(ISBLANK(H42),"",(D42-B42)*VLOOKUP(H42,VLookups!$A$4:$B$13,2,FALSE)),J42),"")</f>
        <v/>
      </c>
      <c r="L42" s="76" t="str">
        <f t="shared" si="205"/>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1"/>
      <c r="K43" s="75" t="str">
        <f>IF(AND(B43&gt;0,C43&gt;0,D43&gt;0),IF(ISBLANK(J43),IF(ISBLANK(H43),"",(D43-B43)*VLOOKUP(H43,VLookups!$A$4:$B$13,2,FALSE)),J43),"")</f>
        <v/>
      </c>
      <c r="L43" s="76" t="str">
        <f t="shared" si="205"/>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1"/>
      <c r="K44" s="75" t="str">
        <f>IF(AND(B44&gt;0,C44&gt;0,D44&gt;0),IF(ISBLANK(J44),IF(ISBLANK(H44),"",(D44-B44)*VLOOKUP(H44,VLookups!$A$4:$B$13,2,FALSE)),J44),"")</f>
        <v/>
      </c>
      <c r="L44" s="76" t="str">
        <f t="shared" si="205"/>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1"/>
      <c r="K45" s="75" t="str">
        <f>IF(AND(B45&gt;0,C45&gt;0,D45&gt;0),IF(ISBLANK(J45),IF(ISBLANK(H45),"",(D45-B45)*VLOOKUP(H45,VLookups!$A$4:$B$13,2,FALSE)),J45),"")</f>
        <v/>
      </c>
      <c r="L45" s="76" t="str">
        <f t="shared" si="205"/>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1"/>
      <c r="K46" s="75" t="str">
        <f>IF(AND(B46&gt;0,C46&gt;0,D46&gt;0),IF(ISBLANK(J46),IF(ISBLANK(H46),"",(D46-B46)*VLOOKUP(H46,VLookups!$A$4:$B$13,2,FALSE)),J46),"")</f>
        <v/>
      </c>
      <c r="L46" s="76" t="str">
        <f t="shared" si="205"/>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1"/>
      <c r="K47" s="75" t="str">
        <f>IF(AND(B47&gt;0,C47&gt;0,D47&gt;0),IF(ISBLANK(J47),IF(ISBLANK(H47),"",(D47-B47)*VLOOKUP(H47,VLookups!$A$4:$B$13,2,FALSE)),J47),"")</f>
        <v/>
      </c>
      <c r="L47" s="76" t="str">
        <f t="shared" si="205"/>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1"/>
      <c r="K48" s="75" t="str">
        <f>IF(AND(B48&gt;0,C48&gt;0,D48&gt;0),IF(ISBLANK(J48),IF(ISBLANK(H48),"",(D48-B48)*VLOOKUP(H48,VLookups!$A$4:$B$13,2,FALSE)),J48),"")</f>
        <v/>
      </c>
      <c r="L48" s="76" t="str">
        <f t="shared" si="205"/>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1"/>
      <c r="K49" s="75" t="str">
        <f>IF(AND(B49&gt;0,C49&gt;0,D49&gt;0),IF(ISBLANK(J49),IF(ISBLANK(H49),"",(D49-B49)*VLOOKUP(H49,VLookups!$A$4:$B$13,2,FALSE)),J49),"")</f>
        <v/>
      </c>
      <c r="L49" s="76" t="str">
        <f t="shared" si="205"/>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1"/>
      <c r="K50" s="75" t="str">
        <f>IF(AND(B50&gt;0,C50&gt;0,D50&gt;0),IF(ISBLANK(J50),IF(ISBLANK(H50),"",(D50-B50)*VLOOKUP(H50,VLookups!$A$4:$B$13,2,FALSE)),J50),"")</f>
        <v/>
      </c>
      <c r="L50" s="76" t="str">
        <f t="shared" si="205"/>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1"/>
      <c r="K51" s="75" t="str">
        <f>IF(AND(B51&gt;0,C51&gt;0,D51&gt;0),IF(ISBLANK(J51),IF(ISBLANK(H51),"",(D51-B51)*VLOOKUP(H51,VLookups!$A$4:$B$13,2,FALSE)),J51),"")</f>
        <v/>
      </c>
      <c r="L51" s="76" t="str">
        <f t="shared" si="205"/>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1"/>
      <c r="K52" s="75" t="str">
        <f>IF(AND(B52&gt;0,C52&gt;0,D52&gt;0),IF(ISBLANK(J52),IF(ISBLANK(H52),"",(D52-B52)*VLOOKUP(H52,VLookups!$A$4:$B$13,2,FALSE)),J52),"")</f>
        <v/>
      </c>
      <c r="L52" s="76" t="str">
        <f t="shared" si="205"/>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1"/>
      <c r="K53" s="75" t="str">
        <f>IF(AND(B53&gt;0,C53&gt;0,D53&gt;0),IF(ISBLANK(J53),IF(ISBLANK(H53),"",(D53-B53)*VLOOKUP(H53,VLookups!$A$4:$B$13,2,FALSE)),J53),"")</f>
        <v/>
      </c>
      <c r="L53" s="76" t="str">
        <f t="shared" si="205"/>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1"/>
      <c r="K54" s="75" t="str">
        <f>IF(AND(B54&gt;0,C54&gt;0,D54&gt;0),IF(ISBLANK(J54),IF(ISBLANK(H54),"",(D54-B54)*VLOOKUP(H54,VLookups!$A$4:$B$13,2,FALSE)),J54),"")</f>
        <v/>
      </c>
      <c r="L54" s="76" t="str">
        <f t="shared" si="205"/>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1"/>
      <c r="K55" s="75" t="str">
        <f>IF(AND(B55&gt;0,C55&gt;0,D55&gt;0),IF(ISBLANK(J55),IF(ISBLANK(H55),"",(D55-B55)*VLOOKUP(H55,VLookups!$A$4:$B$13,2,FALSE)),J55),"")</f>
        <v/>
      </c>
      <c r="L55" s="76" t="str">
        <f t="shared" si="205"/>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1"/>
      <c r="K56" s="75" t="str">
        <f>IF(AND(B56&gt;0,C56&gt;0,D56&gt;0),IF(ISBLANK(J56),IF(ISBLANK(H56),"",(D56-B56)*VLOOKUP(H56,VLookups!$A$4:$B$13,2,FALSE)),J56),"")</f>
        <v/>
      </c>
      <c r="L56" s="76" t="str">
        <f t="shared" si="205"/>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1"/>
      <c r="K57" s="75" t="str">
        <f>IF(AND(B57&gt;0,C57&gt;0,D57&gt;0),IF(ISBLANK(J57),IF(ISBLANK(H57),"",(D57-B57)*VLOOKUP(H57,VLookups!$A$4:$B$13,2,FALSE)),J57),"")</f>
        <v/>
      </c>
      <c r="L57" s="76" t="str">
        <f t="shared" si="205"/>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1"/>
      <c r="K58" s="75" t="str">
        <f>IF(AND(B58&gt;0,C58&gt;0,D58&gt;0),IF(ISBLANK(J58),IF(ISBLANK(H58),"",(D58-B58)*VLOOKUP(H58,VLookups!$A$4:$B$13,2,FALSE)),J58),"")</f>
        <v/>
      </c>
      <c r="L58" s="76" t="str">
        <f t="shared" si="205"/>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1"/>
      <c r="K59" s="75" t="str">
        <f>IF(AND(B59&gt;0,C59&gt;0,D59&gt;0),IF(ISBLANK(J59),IF(ISBLANK(H59),"",(D59-B59)*VLOOKUP(H59,VLookups!$A$4:$B$13,2,FALSE)),J59),"")</f>
        <v/>
      </c>
      <c r="L59" s="76" t="str">
        <f t="shared" si="205"/>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1"/>
      <c r="K60" s="75" t="str">
        <f>IF(AND(B60&gt;0,C60&gt;0,D60&gt;0),IF(ISBLANK(J60),IF(ISBLANK(H60),"",(D60-B60)*VLOOKUP(H60,VLookups!$A$4:$B$13,2,FALSE)),J60),"")</f>
        <v/>
      </c>
      <c r="L60" s="76" t="str">
        <f t="shared" si="205"/>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1"/>
      <c r="K61" s="75" t="str">
        <f>IF(AND(B61&gt;0,C61&gt;0,D61&gt;0),IF(ISBLANK(J61),IF(ISBLANK(H61),"",(D61-B61)*VLOOKUP(H61,VLookups!$A$4:$B$13,2,FALSE)),J61),"")</f>
        <v/>
      </c>
      <c r="L61" s="76" t="str">
        <f t="shared" si="205"/>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1"/>
      <c r="K62" s="75" t="str">
        <f>IF(AND(B62&gt;0,C62&gt;0,D62&gt;0),IF(ISBLANK(J62),IF(ISBLANK(H62),"",(D62-B62)*VLOOKUP(H62,VLookups!$A$4:$B$13,2,FALSE)),J62),"")</f>
        <v/>
      </c>
      <c r="L62" s="76" t="str">
        <f t="shared" si="205"/>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1"/>
      <c r="K63" s="75" t="str">
        <f>IF(AND(B63&gt;0,C63&gt;0,D63&gt;0),IF(ISBLANK(J63),IF(ISBLANK(H63),"",(D63-B63)*VLOOKUP(H63,VLookups!$A$4:$B$13,2,FALSE)),J63),"")</f>
        <v/>
      </c>
      <c r="L63" s="76" t="str">
        <f t="shared" si="205"/>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1"/>
      <c r="K64" s="75" t="str">
        <f>IF(AND(B64&gt;0,C64&gt;0,D64&gt;0),IF(ISBLANK(J64),IF(ISBLANK(H64),"",(D64-B64)*VLOOKUP(H64,VLookups!$A$4:$B$13,2,FALSE)),J64),"")</f>
        <v/>
      </c>
      <c r="L64" s="76" t="str">
        <f t="shared" si="205"/>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1"/>
      <c r="K65" s="75" t="str">
        <f>IF(AND(B65&gt;0,C65&gt;0,D65&gt;0),IF(ISBLANK(J65),IF(ISBLANK(H65),"",(D65-B65)*VLOOKUP(H65,VLookups!$A$4:$B$13,2,FALSE)),J65),"")</f>
        <v/>
      </c>
      <c r="L65" s="76" t="str">
        <f t="shared" si="205"/>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1"/>
      <c r="K66" s="75" t="str">
        <f>IF(AND(B66&gt;0,C66&gt;0,D66&gt;0),IF(ISBLANK(J66),IF(ISBLANK(H66),"",(D66-B66)*VLOOKUP(H66,VLookups!$A$4:$B$13,2,FALSE)),J66),"")</f>
        <v/>
      </c>
      <c r="L66" s="76" t="str">
        <f t="shared" si="205"/>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1"/>
      <c r="K67" s="75" t="str">
        <f>IF(AND(B67&gt;0,C67&gt;0,D67&gt;0),IF(ISBLANK(J67),IF(ISBLANK(H67),"",(D67-B67)*VLOOKUP(H67,VLookups!$A$4:$B$13,2,FALSE)),J67),"")</f>
        <v/>
      </c>
      <c r="L67" s="76" t="str">
        <f t="shared" si="205"/>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1"/>
      <c r="K68" s="75" t="str">
        <f>IF(AND(B68&gt;0,C68&gt;0,D68&gt;0),IF(ISBLANK(J68),IF(ISBLANK(H68),"",(D68-B68)*VLOOKUP(H68,VLookups!$A$4:$B$13,2,FALSE)),J68),"")</f>
        <v/>
      </c>
      <c r="L68" s="76" t="str">
        <f t="shared" ref="L68:L99" si="405">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1"/>
      <c r="K69" s="75" t="str">
        <f>IF(AND(B69&gt;0,C69&gt;0,D69&gt;0),IF(ISBLANK(J69),IF(ISBLANK(H69),"",(D69-B69)*VLOOKUP(H69,VLookups!$A$4:$B$13,2,FALSE)),J69),"")</f>
        <v/>
      </c>
      <c r="L69" s="76" t="str">
        <f t="shared" si="405"/>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1"/>
      <c r="K70" s="75" t="str">
        <f>IF(AND(B70&gt;0,C70&gt;0,D70&gt;0),IF(ISBLANK(J70),IF(ISBLANK(H70),"",(D70-B70)*VLOOKUP(H70,VLookups!$A$4:$B$13,2,FALSE)),J70),"")</f>
        <v/>
      </c>
      <c r="L70" s="76" t="str">
        <f t="shared" si="405"/>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1"/>
      <c r="K71" s="75" t="str">
        <f>IF(AND(B71&gt;0,C71&gt;0,D71&gt;0),IF(ISBLANK(J71),IF(ISBLANK(H71),"",(D71-B71)*VLOOKUP(H71,VLookups!$A$4:$B$13,2,FALSE)),J71),"")</f>
        <v/>
      </c>
      <c r="L71" s="76" t="str">
        <f t="shared" si="405"/>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1"/>
      <c r="K72" s="75" t="str">
        <f>IF(AND(B72&gt;0,C72&gt;0,D72&gt;0),IF(ISBLANK(J72),IF(ISBLANK(H72),"",(D72-B72)*VLOOKUP(H72,VLookups!$A$4:$B$13,2,FALSE)),J72),"")</f>
        <v/>
      </c>
      <c r="L72" s="76" t="str">
        <f t="shared" si="405"/>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1"/>
      <c r="K73" s="75" t="str">
        <f>IF(AND(B73&gt;0,C73&gt;0,D73&gt;0),IF(ISBLANK(J73),IF(ISBLANK(H73),"",(D73-B73)*VLOOKUP(H73,VLookups!$A$4:$B$13,2,FALSE)),J73),"")</f>
        <v/>
      </c>
      <c r="L73" s="76" t="str">
        <f t="shared" si="405"/>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1"/>
      <c r="K74" s="75" t="str">
        <f>IF(AND(B74&gt;0,C74&gt;0,D74&gt;0),IF(ISBLANK(J74),IF(ISBLANK(H74),"",(D74-B74)*VLOOKUP(H74,VLookups!$A$4:$B$13,2,FALSE)),J74),"")</f>
        <v/>
      </c>
      <c r="L74" s="76" t="str">
        <f t="shared" si="405"/>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1"/>
      <c r="K75" s="75" t="str">
        <f>IF(AND(B75&gt;0,C75&gt;0,D75&gt;0),IF(ISBLANK(J75),IF(ISBLANK(H75),"",(D75-B75)*VLOOKUP(H75,VLookups!$A$4:$B$13,2,FALSE)),J75),"")</f>
        <v/>
      </c>
      <c r="L75" s="76" t="str">
        <f t="shared" si="405"/>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1"/>
      <c r="K76" s="75" t="str">
        <f>IF(AND(B76&gt;0,C76&gt;0,D76&gt;0),IF(ISBLANK(J76),IF(ISBLANK(H76),"",(D76-B76)*VLOOKUP(H76,VLookups!$A$4:$B$13,2,FALSE)),J76),"")</f>
        <v/>
      </c>
      <c r="L76" s="76" t="str">
        <f t="shared" si="405"/>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1"/>
      <c r="K77" s="75" t="str">
        <f>IF(AND(B77&gt;0,C77&gt;0,D77&gt;0),IF(ISBLANK(J77),IF(ISBLANK(H77),"",(D77-B77)*VLOOKUP(H77,VLookups!$A$4:$B$13,2,FALSE)),J77),"")</f>
        <v/>
      </c>
      <c r="L77" s="76" t="str">
        <f t="shared" si="405"/>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1"/>
      <c r="K78" s="75" t="str">
        <f>IF(AND(B78&gt;0,C78&gt;0,D78&gt;0),IF(ISBLANK(J78),IF(ISBLANK(H78),"",(D78-B78)*VLOOKUP(H78,VLookups!$A$4:$B$13,2,FALSE)),J78),"")</f>
        <v/>
      </c>
      <c r="L78" s="76" t="str">
        <f t="shared" si="405"/>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1"/>
      <c r="K79" s="75" t="str">
        <f>IF(AND(B79&gt;0,C79&gt;0,D79&gt;0),IF(ISBLANK(J79),IF(ISBLANK(H79),"",(D79-B79)*VLOOKUP(H79,VLookups!$A$4:$B$13,2,FALSE)),J79),"")</f>
        <v/>
      </c>
      <c r="L79" s="76" t="str">
        <f t="shared" si="405"/>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1"/>
      <c r="K80" s="75" t="str">
        <f>IF(AND(B80&gt;0,C80&gt;0,D80&gt;0),IF(ISBLANK(J80),IF(ISBLANK(H80),"",(D80-B80)*VLOOKUP(H80,VLookups!$A$4:$B$13,2,FALSE)),J80),"")</f>
        <v/>
      </c>
      <c r="L80" s="76" t="str">
        <f t="shared" si="405"/>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1"/>
      <c r="K81" s="75" t="str">
        <f>IF(AND(B81&gt;0,C81&gt;0,D81&gt;0),IF(ISBLANK(J81),IF(ISBLANK(H81),"",(D81-B81)*VLOOKUP(H81,VLookups!$A$4:$B$13,2,FALSE)),J81),"")</f>
        <v/>
      </c>
      <c r="L81" s="76" t="str">
        <f t="shared" si="405"/>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1"/>
      <c r="K82" s="75" t="str">
        <f>IF(AND(B82&gt;0,C82&gt;0,D82&gt;0),IF(ISBLANK(J82),IF(ISBLANK(H82),"",(D82-B82)*VLOOKUP(H82,VLookups!$A$4:$B$13,2,FALSE)),J82),"")</f>
        <v/>
      </c>
      <c r="L82" s="76" t="str">
        <f t="shared" si="405"/>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1"/>
      <c r="K83" s="75" t="str">
        <f>IF(AND(B83&gt;0,C83&gt;0,D83&gt;0),IF(ISBLANK(J83),IF(ISBLANK(H83),"",(D83-B83)*VLOOKUP(H83,VLookups!$A$4:$B$13,2,FALSE)),J83),"")</f>
        <v/>
      </c>
      <c r="L83" s="76" t="str">
        <f t="shared" si="405"/>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1"/>
      <c r="K84" s="75" t="str">
        <f>IF(AND(B84&gt;0,C84&gt;0,D84&gt;0),IF(ISBLANK(J84),IF(ISBLANK(H84),"",(D84-B84)*VLOOKUP(H84,VLookups!$A$4:$B$13,2,FALSE)),J84),"")</f>
        <v/>
      </c>
      <c r="L84" s="76" t="str">
        <f t="shared" si="405"/>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1"/>
      <c r="K85" s="75" t="str">
        <f>IF(AND(B85&gt;0,C85&gt;0,D85&gt;0),IF(ISBLANK(J85),IF(ISBLANK(H85),"",(D85-B85)*VLOOKUP(H85,VLookups!$A$4:$B$13,2,FALSE)),J85),"")</f>
        <v/>
      </c>
      <c r="L85" s="76" t="str">
        <f t="shared" si="405"/>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1"/>
      <c r="K86" s="75" t="str">
        <f>IF(AND(B86&gt;0,C86&gt;0,D86&gt;0),IF(ISBLANK(J86),IF(ISBLANK(H86),"",(D86-B86)*VLOOKUP(H86,VLookups!$A$4:$B$13,2,FALSE)),J86),"")</f>
        <v/>
      </c>
      <c r="L86" s="76" t="str">
        <f t="shared" si="405"/>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1"/>
      <c r="K87" s="75" t="str">
        <f>IF(AND(B87&gt;0,C87&gt;0,D87&gt;0),IF(ISBLANK(J87),IF(ISBLANK(H87),"",(D87-B87)*VLOOKUP(H87,VLookups!$A$4:$B$13,2,FALSE)),J87),"")</f>
        <v/>
      </c>
      <c r="L87" s="76" t="str">
        <f t="shared" si="405"/>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1"/>
      <c r="K88" s="75" t="str">
        <f>IF(AND(B88&gt;0,C88&gt;0,D88&gt;0),IF(ISBLANK(J88),IF(ISBLANK(H88),"",(D88-B88)*VLOOKUP(H88,VLookups!$A$4:$B$13,2,FALSE)),J88),"")</f>
        <v/>
      </c>
      <c r="L88" s="76" t="str">
        <f t="shared" si="405"/>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1"/>
      <c r="K89" s="75" t="str">
        <f>IF(AND(B89&gt;0,C89&gt;0,D89&gt;0),IF(ISBLANK(J89),IF(ISBLANK(H89),"",(D89-B89)*VLOOKUP(H89,VLookups!$A$4:$B$13,2,FALSE)),J89),"")</f>
        <v/>
      </c>
      <c r="L89" s="76" t="str">
        <f t="shared" si="405"/>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1"/>
      <c r="K90" s="75" t="str">
        <f>IF(AND(B90&gt;0,C90&gt;0,D90&gt;0),IF(ISBLANK(J90),IF(ISBLANK(H90),"",(D90-B90)*VLOOKUP(H90,VLookups!$A$4:$B$13,2,FALSE)),J90),"")</f>
        <v/>
      </c>
      <c r="L90" s="76" t="str">
        <f t="shared" si="405"/>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1"/>
      <c r="K91" s="75" t="str">
        <f>IF(AND(B91&gt;0,C91&gt;0,D91&gt;0),IF(ISBLANK(J91),IF(ISBLANK(H91),"",(D91-B91)*VLOOKUP(H91,VLookups!$A$4:$B$13,2,FALSE)),J91),"")</f>
        <v/>
      </c>
      <c r="L91" s="76" t="str">
        <f t="shared" si="405"/>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1"/>
      <c r="K92" s="75" t="str">
        <f>IF(AND(B92&gt;0,C92&gt;0,D92&gt;0),IF(ISBLANK(J92),IF(ISBLANK(H92),"",(D92-B92)*VLOOKUP(H92,VLookups!$A$4:$B$13,2,FALSE)),J92),"")</f>
        <v/>
      </c>
      <c r="L92" s="76" t="str">
        <f t="shared" si="405"/>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1"/>
      <c r="K93" s="75" t="str">
        <f>IF(AND(B93&gt;0,C93&gt;0,D93&gt;0),IF(ISBLANK(J93),IF(ISBLANK(H93),"",(D93-B93)*VLOOKUP(H93,VLookups!$A$4:$B$13,2,FALSE)),J93),"")</f>
        <v/>
      </c>
      <c r="L93" s="76" t="str">
        <f t="shared" si="405"/>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1"/>
      <c r="K94" s="75" t="str">
        <f>IF(AND(B94&gt;0,C94&gt;0,D94&gt;0),IF(ISBLANK(J94),IF(ISBLANK(H94),"",(D94-B94)*VLOOKUP(H94,VLookups!$A$4:$B$13,2,FALSE)),J94),"")</f>
        <v/>
      </c>
      <c r="L94" s="76" t="str">
        <f t="shared" si="405"/>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1"/>
      <c r="K95" s="75" t="str">
        <f>IF(AND(B95&gt;0,C95&gt;0,D95&gt;0),IF(ISBLANK(J95),IF(ISBLANK(H95),"",(D95-B95)*VLOOKUP(H95,VLookups!$A$4:$B$13,2,FALSE)),J95),"")</f>
        <v/>
      </c>
      <c r="L95" s="76" t="str">
        <f t="shared" si="405"/>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1"/>
      <c r="K96" s="75" t="str">
        <f>IF(AND(B96&gt;0,C96&gt;0,D96&gt;0),IF(ISBLANK(J96),IF(ISBLANK(H96),"",(D96-B96)*VLOOKUP(H96,VLookups!$A$4:$B$13,2,FALSE)),J96),"")</f>
        <v/>
      </c>
      <c r="L96" s="76" t="str">
        <f t="shared" si="405"/>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1"/>
      <c r="K97" s="75" t="str">
        <f>IF(AND(B97&gt;0,C97&gt;0,D97&gt;0),IF(ISBLANK(J97),IF(ISBLANK(H97),"",(D97-B97)*VLOOKUP(H97,VLookups!$A$4:$B$13,2,FALSE)),J97),"")</f>
        <v/>
      </c>
      <c r="L97" s="76" t="str">
        <f t="shared" si="405"/>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1"/>
      <c r="K98" s="75" t="str">
        <f>IF(AND(B98&gt;0,C98&gt;0,D98&gt;0),IF(ISBLANK(J98),IF(ISBLANK(H98),"",(D98-B98)*VLOOKUP(H98,VLookups!$A$4:$B$13,2,FALSE)),J98),"")</f>
        <v/>
      </c>
      <c r="L98" s="76" t="str">
        <f t="shared" si="405"/>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1"/>
      <c r="K99" s="75" t="str">
        <f>IF(AND(B99&gt;0,C99&gt;0,D99&gt;0),IF(ISBLANK(J99),IF(ISBLANK(H99),"",(D99-B99)*VLOOKUP(H99,VLookups!$A$4:$B$13,2,FALSE)),J99),"")</f>
        <v/>
      </c>
      <c r="L99" s="76" t="str">
        <f t="shared" si="405"/>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1"/>
      <c r="K100" s="75" t="str">
        <f>IF(AND(B100&gt;0,C100&gt;0,D100&gt;0),IF(ISBLANK(J100),IF(ISBLANK(H100),"",(D100-B100)*VLOOKUP(H100,VLookups!$A$4:$B$13,2,FALSE)),J100),"")</f>
        <v/>
      </c>
      <c r="L100" s="76" t="str">
        <f t="shared" ref="L100:L103" si="60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1"/>
      <c r="K101" s="75" t="str">
        <f>IF(AND(B101&gt;0,C101&gt;0,D101&gt;0),IF(ISBLANK(J101),IF(ISBLANK(H101),"",(D101-B101)*VLOOKUP(H101,VLookups!$A$4:$B$13,2,FALSE)),J101),"")</f>
        <v/>
      </c>
      <c r="L101" s="76" t="str">
        <f t="shared" si="60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1"/>
      <c r="K102" s="75" t="str">
        <f>IF(AND(B102&gt;0,C102&gt;0,D102&gt;0),IF(ISBLANK(J102),IF(ISBLANK(H102),"",(D102-B102)*VLOOKUP(H102,VLookups!$A$4:$B$13,2,FALSE)),J102),"")</f>
        <v/>
      </c>
      <c r="L102" s="76" t="str">
        <f t="shared" si="60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1"/>
      <c r="K103" s="75" t="str">
        <f>IF(AND(B103&gt;0,C103&gt;0,D103&gt;0),IF(ISBLANK(J103),IF(ISBLANK(H103),"",(D103-B103)*VLOOKUP(H103,VLookups!$A$4:$B$13,2,FALSE)),J103),"")</f>
        <v/>
      </c>
      <c r="L103" s="76" t="str">
        <f t="shared" si="60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1">
        <f>IF(ISNONTEXT($V104),V104+(($DS$104-$V$104)/101),"")</f>
        <v>881.54612942425365</v>
      </c>
      <c r="X104" s="251">
        <f t="shared" ref="X104:CI104" si="622">IF(ISNONTEXT($V104),W104+(($DS$104-$V$104)/101),"")</f>
        <v>889.99974297123845</v>
      </c>
      <c r="Y104" s="251">
        <f t="shared" si="622"/>
        <v>898.45335651822325</v>
      </c>
      <c r="Z104" s="251">
        <f t="shared" si="622"/>
        <v>906.90697006520804</v>
      </c>
      <c r="AA104" s="251">
        <f t="shared" si="622"/>
        <v>915.36058361219284</v>
      </c>
      <c r="AB104" s="251">
        <f t="shared" si="622"/>
        <v>923.81419715917764</v>
      </c>
      <c r="AC104" s="251">
        <f t="shared" si="622"/>
        <v>932.26781070616244</v>
      </c>
      <c r="AD104" s="251">
        <f t="shared" si="622"/>
        <v>940.72142425314723</v>
      </c>
      <c r="AE104" s="251">
        <f t="shared" si="622"/>
        <v>949.17503780013203</v>
      </c>
      <c r="AF104" s="251">
        <f t="shared" si="622"/>
        <v>957.62865134711683</v>
      </c>
      <c r="AG104" s="251">
        <f t="shared" si="622"/>
        <v>966.08226489410163</v>
      </c>
      <c r="AH104" s="251">
        <f t="shared" si="622"/>
        <v>974.53587844108642</v>
      </c>
      <c r="AI104" s="251">
        <f t="shared" si="622"/>
        <v>982.98949198807122</v>
      </c>
      <c r="AJ104" s="251">
        <f t="shared" si="622"/>
        <v>991.44310553505602</v>
      </c>
      <c r="AK104" s="251">
        <f t="shared" si="622"/>
        <v>999.89671908204082</v>
      </c>
      <c r="AL104" s="251">
        <f t="shared" si="622"/>
        <v>1008.3503326290256</v>
      </c>
      <c r="AM104" s="251">
        <f t="shared" si="622"/>
        <v>1016.8039461760104</v>
      </c>
      <c r="AN104" s="251">
        <f t="shared" si="622"/>
        <v>1025.2575597229952</v>
      </c>
      <c r="AO104" s="251">
        <f t="shared" si="622"/>
        <v>1033.71117326998</v>
      </c>
      <c r="AP104" s="251">
        <f t="shared" si="622"/>
        <v>1042.1647868169648</v>
      </c>
      <c r="AQ104" s="251">
        <f t="shared" si="622"/>
        <v>1050.6184003639496</v>
      </c>
      <c r="AR104" s="251">
        <f t="shared" si="622"/>
        <v>1059.0720139109344</v>
      </c>
      <c r="AS104" s="251">
        <f t="shared" si="622"/>
        <v>1067.5256274579192</v>
      </c>
      <c r="AT104" s="251">
        <f t="shared" si="622"/>
        <v>1075.979241004904</v>
      </c>
      <c r="AU104" s="251">
        <f t="shared" si="622"/>
        <v>1084.4328545518888</v>
      </c>
      <c r="AV104" s="251">
        <f t="shared" si="622"/>
        <v>1092.8864680988736</v>
      </c>
      <c r="AW104" s="251">
        <f t="shared" si="622"/>
        <v>1101.3400816458584</v>
      </c>
      <c r="AX104" s="251">
        <f t="shared" si="622"/>
        <v>1109.7936951928432</v>
      </c>
      <c r="AY104" s="251">
        <f t="shared" si="622"/>
        <v>1118.247308739828</v>
      </c>
      <c r="AZ104" s="251">
        <f t="shared" si="622"/>
        <v>1126.7009222868128</v>
      </c>
      <c r="BA104" s="251">
        <f t="shared" si="622"/>
        <v>1135.1545358337976</v>
      </c>
      <c r="BB104" s="251">
        <f t="shared" si="622"/>
        <v>1143.6081493807824</v>
      </c>
      <c r="BC104" s="251">
        <f t="shared" si="622"/>
        <v>1152.0617629277672</v>
      </c>
      <c r="BD104" s="251">
        <f t="shared" si="622"/>
        <v>1160.515376474752</v>
      </c>
      <c r="BE104" s="251">
        <f t="shared" si="622"/>
        <v>1168.9689900217368</v>
      </c>
      <c r="BF104" s="251">
        <f t="shared" si="622"/>
        <v>1177.4226035687216</v>
      </c>
      <c r="BG104" s="251">
        <f t="shared" si="622"/>
        <v>1185.8762171157064</v>
      </c>
      <c r="BH104" s="251">
        <f t="shared" si="622"/>
        <v>1194.3298306626912</v>
      </c>
      <c r="BI104" s="251">
        <f t="shared" si="622"/>
        <v>1202.783444209676</v>
      </c>
      <c r="BJ104" s="251">
        <f t="shared" si="622"/>
        <v>1211.2370577566608</v>
      </c>
      <c r="BK104" s="251">
        <f t="shared" si="622"/>
        <v>1219.6906713036456</v>
      </c>
      <c r="BL104" s="251">
        <f t="shared" si="622"/>
        <v>1228.1442848506304</v>
      </c>
      <c r="BM104" s="251">
        <f t="shared" si="622"/>
        <v>1236.5978983976152</v>
      </c>
      <c r="BN104" s="251">
        <f t="shared" si="622"/>
        <v>1245.0515119446</v>
      </c>
      <c r="BO104" s="251">
        <f t="shared" si="622"/>
        <v>1253.5051254915847</v>
      </c>
      <c r="BP104" s="251">
        <f t="shared" si="622"/>
        <v>1261.9587390385695</v>
      </c>
      <c r="BQ104" s="251">
        <f t="shared" si="622"/>
        <v>1270.4123525855543</v>
      </c>
      <c r="BR104" s="251">
        <f t="shared" si="622"/>
        <v>1278.8659661325391</v>
      </c>
      <c r="BS104" s="251">
        <f t="shared" si="622"/>
        <v>1287.3195796795239</v>
      </c>
      <c r="BT104" s="251">
        <f t="shared" si="622"/>
        <v>1295.7731932265087</v>
      </c>
      <c r="BU104" s="251">
        <f t="shared" si="622"/>
        <v>1304.2268067734935</v>
      </c>
      <c r="BV104" s="251">
        <f t="shared" si="622"/>
        <v>1312.6804203204783</v>
      </c>
      <c r="BW104" s="251">
        <f t="shared" si="622"/>
        <v>1321.1340338674631</v>
      </c>
      <c r="BX104" s="251">
        <f t="shared" si="622"/>
        <v>1329.5876474144479</v>
      </c>
      <c r="BY104" s="251">
        <f t="shared" si="622"/>
        <v>1338.0412609614327</v>
      </c>
      <c r="BZ104" s="251">
        <f t="shared" si="622"/>
        <v>1346.4948745084175</v>
      </c>
      <c r="CA104" s="251">
        <f t="shared" si="622"/>
        <v>1354.9484880554023</v>
      </c>
      <c r="CB104" s="251">
        <f t="shared" si="622"/>
        <v>1363.4021016023871</v>
      </c>
      <c r="CC104" s="251">
        <f t="shared" si="622"/>
        <v>1371.8557151493719</v>
      </c>
      <c r="CD104" s="251">
        <f t="shared" si="622"/>
        <v>1380.3093286963567</v>
      </c>
      <c r="CE104" s="251">
        <f t="shared" si="622"/>
        <v>1388.7629422433415</v>
      </c>
      <c r="CF104" s="251">
        <f t="shared" si="622"/>
        <v>1397.2165557903263</v>
      </c>
      <c r="CG104" s="251">
        <f t="shared" si="622"/>
        <v>1405.6701693373111</v>
      </c>
      <c r="CH104" s="251">
        <f t="shared" si="622"/>
        <v>1414.1237828842959</v>
      </c>
      <c r="CI104" s="251">
        <f t="shared" si="622"/>
        <v>1422.5773964312807</v>
      </c>
      <c r="CJ104" s="251">
        <f t="shared" ref="CJ104:DR104" si="623">IF(ISNONTEXT($V104),CI104+(($DS$104-$V$104)/101),"")</f>
        <v>1431.0310099782655</v>
      </c>
      <c r="CK104" s="251">
        <f t="shared" si="623"/>
        <v>1439.4846235252503</v>
      </c>
      <c r="CL104" s="251">
        <f t="shared" si="623"/>
        <v>1447.9382370722351</v>
      </c>
      <c r="CM104" s="251">
        <f t="shared" si="623"/>
        <v>1456.3918506192199</v>
      </c>
      <c r="CN104" s="251">
        <f t="shared" si="623"/>
        <v>1464.8454641662047</v>
      </c>
      <c r="CO104" s="251">
        <f t="shared" si="623"/>
        <v>1473.2990777131895</v>
      </c>
      <c r="CP104" s="251">
        <f t="shared" si="623"/>
        <v>1481.7526912601743</v>
      </c>
      <c r="CQ104" s="251">
        <f t="shared" si="623"/>
        <v>1490.2063048071591</v>
      </c>
      <c r="CR104" s="251">
        <f t="shared" si="623"/>
        <v>1498.6599183541439</v>
      </c>
      <c r="CS104" s="251">
        <f t="shared" si="623"/>
        <v>1507.1135319011287</v>
      </c>
      <c r="CT104" s="251">
        <f t="shared" si="623"/>
        <v>1515.5671454481135</v>
      </c>
      <c r="CU104" s="251">
        <f t="shared" si="623"/>
        <v>1524.0207589950983</v>
      </c>
      <c r="CV104" s="251">
        <f t="shared" si="623"/>
        <v>1532.4743725420831</v>
      </c>
      <c r="CW104" s="251">
        <f t="shared" si="623"/>
        <v>1540.9279860890679</v>
      </c>
      <c r="CX104" s="251">
        <f t="shared" si="623"/>
        <v>1549.3815996360527</v>
      </c>
      <c r="CY104" s="251">
        <f t="shared" si="623"/>
        <v>1557.8352131830375</v>
      </c>
      <c r="CZ104" s="251">
        <f t="shared" si="623"/>
        <v>1566.2888267300223</v>
      </c>
      <c r="DA104" s="251">
        <f t="shared" si="623"/>
        <v>1574.7424402770071</v>
      </c>
      <c r="DB104" s="251">
        <f t="shared" si="623"/>
        <v>1583.1960538239919</v>
      </c>
      <c r="DC104" s="251">
        <f t="shared" si="623"/>
        <v>1591.6496673709767</v>
      </c>
      <c r="DD104" s="251">
        <f t="shared" si="623"/>
        <v>1600.1032809179615</v>
      </c>
      <c r="DE104" s="251">
        <f t="shared" si="623"/>
        <v>1608.5568944649463</v>
      </c>
      <c r="DF104" s="251">
        <f t="shared" si="623"/>
        <v>1617.0105080119311</v>
      </c>
      <c r="DG104" s="251">
        <f t="shared" si="623"/>
        <v>1625.4641215589158</v>
      </c>
      <c r="DH104" s="251">
        <f t="shared" si="623"/>
        <v>1633.9177351059006</v>
      </c>
      <c r="DI104" s="251">
        <f t="shared" si="623"/>
        <v>1642.3713486528854</v>
      </c>
      <c r="DJ104" s="251">
        <f t="shared" si="623"/>
        <v>1650.8249621998702</v>
      </c>
      <c r="DK104" s="251">
        <f t="shared" si="623"/>
        <v>1659.278575746855</v>
      </c>
      <c r="DL104" s="251">
        <f t="shared" si="623"/>
        <v>1667.7321892938398</v>
      </c>
      <c r="DM104" s="251">
        <f t="shared" si="623"/>
        <v>1676.1858028408246</v>
      </c>
      <c r="DN104" s="251">
        <f t="shared" si="623"/>
        <v>1684.6394163878094</v>
      </c>
      <c r="DO104" s="251">
        <f t="shared" si="623"/>
        <v>1693.0930299347942</v>
      </c>
      <c r="DP104" s="251">
        <f t="shared" si="623"/>
        <v>1701.546643481779</v>
      </c>
      <c r="DQ104" s="251">
        <f t="shared" si="623"/>
        <v>1710.0002570287638</v>
      </c>
      <c r="DR104" s="251">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7" t="s">
        <v>79</v>
      </c>
      <c r="C106" s="378"/>
      <c r="D106" s="379"/>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09">
        <f>IF(AND($D$112&gt;0,$D$113&gt;0),IF(OR(W104&lt;$D$112,W104=$D$112),DT104,0),"")</f>
        <v>3.7153956916851966E-5</v>
      </c>
      <c r="DU106" s="209">
        <f t="shared" ref="DU106:GF106" si="624">IF(AND($D$112&gt;0,$D$113&gt;0),IF(OR(X104&lt;$D$112,X104=$D$112),DU104,0),"")</f>
        <v>4.4167733028176379E-5</v>
      </c>
      <c r="DV106" s="209">
        <f t="shared" si="624"/>
        <v>5.2320572943209654E-5</v>
      </c>
      <c r="DW106" s="209">
        <f t="shared" si="624"/>
        <v>6.1759990345772352E-5</v>
      </c>
      <c r="DX106" s="209">
        <f t="shared" si="624"/>
        <v>7.2645596465592988E-5</v>
      </c>
      <c r="DY106" s="209">
        <f t="shared" si="624"/>
        <v>8.5148835843549964E-5</v>
      </c>
      <c r="DZ106" s="209">
        <f t="shared" si="624"/>
        <v>9.9452448897874218E-5</v>
      </c>
      <c r="EA106" s="209">
        <f t="shared" si="624"/>
        <v>1.1574962553681635E-4</v>
      </c>
      <c r="EB106" s="209">
        <f t="shared" si="624"/>
        <v>1.342428160906771E-4</v>
      </c>
      <c r="EC106" s="209">
        <f t="shared" si="624"/>
        <v>1.5514216923819709E-4</v>
      </c>
      <c r="ED106" s="209">
        <f t="shared" si="624"/>
        <v>1.786635714958534E-4</v>
      </c>
      <c r="EE106" s="209">
        <f t="shared" si="624"/>
        <v>2.0502626930338197E-4</v>
      </c>
      <c r="EF106" s="209">
        <f t="shared" si="624"/>
        <v>2.3445006280808507E-4</v>
      </c>
      <c r="EG106" s="209">
        <f t="shared" si="624"/>
        <v>2.6715207010213573E-4</v>
      </c>
      <c r="EH106" s="209">
        <f t="shared" si="624"/>
        <v>3.0334307181593549E-4</v>
      </c>
      <c r="EI106" s="209">
        <f t="shared" si="624"/>
        <v>3.4322345846217071E-4</v>
      </c>
      <c r="EJ106" s="209">
        <f t="shared" si="624"/>
        <v>3.8697881653184621E-4</v>
      </c>
      <c r="EK106" s="209">
        <f t="shared" si="624"/>
        <v>4.3477520376319949E-4</v>
      </c>
      <c r="EL106" s="209">
        <f t="shared" si="624"/>
        <v>4.8675417886244384E-4</v>
      </c>
      <c r="EM106" s="209">
        <f t="shared" si="624"/>
        <v>5.430276658102603E-4</v>
      </c>
      <c r="EN106" s="209">
        <f t="shared" si="624"/>
        <v>6.0367274724055728E-4</v>
      </c>
      <c r="EO106" s="209">
        <f t="shared" si="624"/>
        <v>6.6872649468429756E-4</v>
      </c>
      <c r="EP106" s="209">
        <f t="shared" si="624"/>
        <v>7.3818095515900415E-4</v>
      </c>
      <c r="EQ106" s="209">
        <f t="shared" si="624"/>
        <v>8.119784230738304E-4</v>
      </c>
      <c r="ER106" s="209">
        <f t="shared" si="624"/>
        <v>8.9000713314518179E-4</v>
      </c>
      <c r="ES106" s="209">
        <f t="shared" si="624"/>
        <v>9.7209751345258362E-4</v>
      </c>
      <c r="ET106" s="209">
        <f t="shared" si="624"/>
        <v>1.0580191374474932E-3</v>
      </c>
      <c r="EU106" s="209">
        <f t="shared" si="624"/>
        <v>1.1474785092882402E-3</v>
      </c>
      <c r="EV106" s="209">
        <f t="shared" si="624"/>
        <v>0</v>
      </c>
      <c r="EW106" s="209">
        <f t="shared" si="624"/>
        <v>0</v>
      </c>
      <c r="EX106" s="209">
        <f t="shared" si="624"/>
        <v>0</v>
      </c>
      <c r="EY106" s="209">
        <f t="shared" si="624"/>
        <v>0</v>
      </c>
      <c r="EZ106" s="209">
        <f t="shared" si="624"/>
        <v>0</v>
      </c>
      <c r="FA106" s="209">
        <f t="shared" si="624"/>
        <v>0</v>
      </c>
      <c r="FB106" s="209">
        <f t="shared" si="624"/>
        <v>0</v>
      </c>
      <c r="FC106" s="209">
        <f t="shared" si="624"/>
        <v>0</v>
      </c>
      <c r="FD106" s="209">
        <f t="shared" si="624"/>
        <v>0</v>
      </c>
      <c r="FE106" s="209">
        <f t="shared" si="624"/>
        <v>0</v>
      </c>
      <c r="FF106" s="209">
        <f t="shared" si="624"/>
        <v>0</v>
      </c>
      <c r="FG106" s="209">
        <f t="shared" si="624"/>
        <v>0</v>
      </c>
      <c r="FH106" s="209">
        <f t="shared" si="624"/>
        <v>0</v>
      </c>
      <c r="FI106" s="209">
        <f t="shared" si="624"/>
        <v>0</v>
      </c>
      <c r="FJ106" s="209">
        <f t="shared" si="624"/>
        <v>0</v>
      </c>
      <c r="FK106" s="209">
        <f t="shared" si="624"/>
        <v>0</v>
      </c>
      <c r="FL106" s="209">
        <f t="shared" si="624"/>
        <v>0</v>
      </c>
      <c r="FM106" s="209">
        <f t="shared" si="624"/>
        <v>0</v>
      </c>
      <c r="FN106" s="209">
        <f t="shared" si="624"/>
        <v>0</v>
      </c>
      <c r="FO106" s="209">
        <f t="shared" si="624"/>
        <v>0</v>
      </c>
      <c r="FP106" s="209">
        <f t="shared" si="624"/>
        <v>0</v>
      </c>
      <c r="FQ106" s="209">
        <f t="shared" si="624"/>
        <v>0</v>
      </c>
      <c r="FR106" s="209">
        <f t="shared" si="624"/>
        <v>0</v>
      </c>
      <c r="FS106" s="209">
        <f t="shared" si="624"/>
        <v>0</v>
      </c>
      <c r="FT106" s="209">
        <f t="shared" si="624"/>
        <v>0</v>
      </c>
      <c r="FU106" s="209">
        <f t="shared" si="624"/>
        <v>0</v>
      </c>
      <c r="FV106" s="209">
        <f t="shared" si="624"/>
        <v>0</v>
      </c>
      <c r="FW106" s="209">
        <f t="shared" si="624"/>
        <v>0</v>
      </c>
      <c r="FX106" s="209">
        <f t="shared" si="624"/>
        <v>0</v>
      </c>
      <c r="FY106" s="209">
        <f t="shared" si="624"/>
        <v>0</v>
      </c>
      <c r="FZ106" s="209">
        <f t="shared" si="624"/>
        <v>0</v>
      </c>
      <c r="GA106" s="209">
        <f t="shared" si="624"/>
        <v>0</v>
      </c>
      <c r="GB106" s="209">
        <f t="shared" si="624"/>
        <v>0</v>
      </c>
      <c r="GC106" s="209">
        <f t="shared" si="624"/>
        <v>0</v>
      </c>
      <c r="GD106" s="209">
        <f t="shared" si="624"/>
        <v>0</v>
      </c>
      <c r="GE106" s="209">
        <f t="shared" si="624"/>
        <v>0</v>
      </c>
      <c r="GF106" s="209">
        <f t="shared" si="624"/>
        <v>0</v>
      </c>
      <c r="GG106" s="209">
        <f t="shared" ref="GG106:HP106" si="625">IF(AND($D$112&gt;0,$D$113&gt;0),IF(OR(CJ104&lt;$D$112,CJ104=$D$112),GG104,0),"")</f>
        <v>0</v>
      </c>
      <c r="GH106" s="209">
        <f t="shared" si="625"/>
        <v>0</v>
      </c>
      <c r="GI106" s="209">
        <f t="shared" si="625"/>
        <v>0</v>
      </c>
      <c r="GJ106" s="209">
        <f t="shared" si="625"/>
        <v>0</v>
      </c>
      <c r="GK106" s="209">
        <f t="shared" si="625"/>
        <v>0</v>
      </c>
      <c r="GL106" s="209">
        <f t="shared" si="625"/>
        <v>0</v>
      </c>
      <c r="GM106" s="209">
        <f t="shared" si="625"/>
        <v>0</v>
      </c>
      <c r="GN106" s="209">
        <f t="shared" si="625"/>
        <v>0</v>
      </c>
      <c r="GO106" s="209">
        <f t="shared" si="625"/>
        <v>0</v>
      </c>
      <c r="GP106" s="209">
        <f t="shared" si="625"/>
        <v>0</v>
      </c>
      <c r="GQ106" s="209">
        <f t="shared" si="625"/>
        <v>0</v>
      </c>
      <c r="GR106" s="209">
        <f t="shared" si="625"/>
        <v>0</v>
      </c>
      <c r="GS106" s="209">
        <f t="shared" si="625"/>
        <v>0</v>
      </c>
      <c r="GT106" s="209">
        <f t="shared" si="625"/>
        <v>0</v>
      </c>
      <c r="GU106" s="209">
        <f t="shared" si="625"/>
        <v>0</v>
      </c>
      <c r="GV106" s="209">
        <f t="shared" si="625"/>
        <v>0</v>
      </c>
      <c r="GW106" s="209">
        <f t="shared" si="625"/>
        <v>0</v>
      </c>
      <c r="GX106" s="209">
        <f t="shared" si="625"/>
        <v>0</v>
      </c>
      <c r="GY106" s="209">
        <f t="shared" si="625"/>
        <v>0</v>
      </c>
      <c r="GZ106" s="209">
        <f t="shared" si="625"/>
        <v>0</v>
      </c>
      <c r="HA106" s="209">
        <f t="shared" si="625"/>
        <v>0</v>
      </c>
      <c r="HB106" s="209">
        <f t="shared" si="625"/>
        <v>0</v>
      </c>
      <c r="HC106" s="209">
        <f t="shared" si="625"/>
        <v>0</v>
      </c>
      <c r="HD106" s="209">
        <f t="shared" si="625"/>
        <v>0</v>
      </c>
      <c r="HE106" s="209">
        <f t="shared" si="625"/>
        <v>0</v>
      </c>
      <c r="HF106" s="209">
        <f t="shared" si="625"/>
        <v>0</v>
      </c>
      <c r="HG106" s="209">
        <f t="shared" si="625"/>
        <v>0</v>
      </c>
      <c r="HH106" s="209">
        <f t="shared" si="625"/>
        <v>0</v>
      </c>
      <c r="HI106" s="209">
        <f t="shared" si="625"/>
        <v>0</v>
      </c>
      <c r="HJ106" s="209">
        <f t="shared" si="625"/>
        <v>0</v>
      </c>
      <c r="HK106" s="209">
        <f t="shared" si="625"/>
        <v>0</v>
      </c>
      <c r="HL106" s="209">
        <f t="shared" si="625"/>
        <v>0</v>
      </c>
      <c r="HM106" s="209">
        <f t="shared" si="625"/>
        <v>0</v>
      </c>
      <c r="HN106" s="209">
        <f t="shared" si="625"/>
        <v>0</v>
      </c>
      <c r="HO106" s="209">
        <f t="shared" si="625"/>
        <v>0</v>
      </c>
      <c r="HP106" s="20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626">IF(AND($D$112&gt;0,$D$113&gt;0),IF(AND(X104&gt;$D$112,OR(X104&lt;$D$113,X104=$D$113)),DU104,0),"")</f>
        <v>0</v>
      </c>
      <c r="DV107" s="209">
        <f t="shared" si="626"/>
        <v>0</v>
      </c>
      <c r="DW107" s="209">
        <f t="shared" si="626"/>
        <v>0</v>
      </c>
      <c r="DX107" s="209">
        <f t="shared" si="626"/>
        <v>0</v>
      </c>
      <c r="DY107" s="209">
        <f t="shared" si="626"/>
        <v>0</v>
      </c>
      <c r="DZ107" s="209">
        <f t="shared" si="626"/>
        <v>0</v>
      </c>
      <c r="EA107" s="209">
        <f t="shared" si="626"/>
        <v>0</v>
      </c>
      <c r="EB107" s="209">
        <f t="shared" si="626"/>
        <v>0</v>
      </c>
      <c r="EC107" s="209">
        <f t="shared" si="626"/>
        <v>0</v>
      </c>
      <c r="ED107" s="209">
        <f t="shared" si="626"/>
        <v>0</v>
      </c>
      <c r="EE107" s="209">
        <f t="shared" si="626"/>
        <v>0</v>
      </c>
      <c r="EF107" s="209">
        <f t="shared" si="626"/>
        <v>0</v>
      </c>
      <c r="EG107" s="209">
        <f t="shared" si="626"/>
        <v>0</v>
      </c>
      <c r="EH107" s="209">
        <f t="shared" si="626"/>
        <v>0</v>
      </c>
      <c r="EI107" s="209">
        <f t="shared" si="626"/>
        <v>0</v>
      </c>
      <c r="EJ107" s="209">
        <f t="shared" si="626"/>
        <v>0</v>
      </c>
      <c r="EK107" s="209">
        <f t="shared" si="626"/>
        <v>0</v>
      </c>
      <c r="EL107" s="209">
        <f t="shared" si="626"/>
        <v>0</v>
      </c>
      <c r="EM107" s="209">
        <f t="shared" si="626"/>
        <v>0</v>
      </c>
      <c r="EN107" s="209">
        <f t="shared" si="626"/>
        <v>0</v>
      </c>
      <c r="EO107" s="209">
        <f t="shared" si="626"/>
        <v>0</v>
      </c>
      <c r="EP107" s="209">
        <f t="shared" si="626"/>
        <v>0</v>
      </c>
      <c r="EQ107" s="209">
        <f t="shared" si="626"/>
        <v>0</v>
      </c>
      <c r="ER107" s="209">
        <f t="shared" si="626"/>
        <v>0</v>
      </c>
      <c r="ES107" s="209">
        <f t="shared" si="626"/>
        <v>0</v>
      </c>
      <c r="ET107" s="209">
        <f t="shared" si="626"/>
        <v>0</v>
      </c>
      <c r="EU107" s="209">
        <f t="shared" si="626"/>
        <v>0</v>
      </c>
      <c r="EV107" s="209">
        <f t="shared" si="626"/>
        <v>1.2401178080562619E-3</v>
      </c>
      <c r="EW107" s="209">
        <f t="shared" si="626"/>
        <v>1.3355147030924125E-3</v>
      </c>
      <c r="EX107" s="209">
        <f t="shared" si="626"/>
        <v>1.4331833349116396E-3</v>
      </c>
      <c r="EY107" s="209">
        <f t="shared" si="626"/>
        <v>1.5325765341101213E-3</v>
      </c>
      <c r="EZ107" s="209">
        <f t="shared" si="626"/>
        <v>1.6330893247443533E-3</v>
      </c>
      <c r="FA107" s="209">
        <f t="shared" si="626"/>
        <v>1.7340637293817021E-3</v>
      </c>
      <c r="FB107" s="209">
        <f t="shared" si="626"/>
        <v>1.8347948611052722E-3</v>
      </c>
      <c r="FC107" s="209">
        <f t="shared" si="626"/>
        <v>1.9345382540588054E-3</v>
      </c>
      <c r="FD107" s="209">
        <f t="shared" si="626"/>
        <v>2.0325183496195725E-3</v>
      </c>
      <c r="FE107" s="209">
        <f t="shared" si="626"/>
        <v>2.1279380210619471E-3</v>
      </c>
      <c r="FF107" s="209">
        <f t="shared" si="626"/>
        <v>2.2199889867507757E-3</v>
      </c>
      <c r="FG107" s="209">
        <f t="shared" si="626"/>
        <v>2.3078629316259504E-3</v>
      </c>
      <c r="FH107" s="209">
        <f t="shared" si="626"/>
        <v>2.3907631301222131E-3</v>
      </c>
      <c r="FI107" s="209">
        <f t="shared" si="626"/>
        <v>2.4679163417502242E-3</v>
      </c>
      <c r="FJ107" s="209">
        <f t="shared" si="626"/>
        <v>2.5385847342655151E-3</v>
      </c>
      <c r="FK107" s="209">
        <f t="shared" si="626"/>
        <v>2.6020775794285073E-3</v>
      </c>
      <c r="FL107" s="209">
        <f t="shared" si="626"/>
        <v>2.6577624633706814E-3</v>
      </c>
      <c r="FM107" s="209">
        <f t="shared" si="626"/>
        <v>2.7050757578610451E-3</v>
      </c>
      <c r="FN107" s="209">
        <f t="shared" si="626"/>
        <v>2.7435321103967077E-3</v>
      </c>
      <c r="FO107" s="209">
        <f t="shared" si="626"/>
        <v>2.7727327298461557E-3</v>
      </c>
      <c r="FP107" s="209">
        <f t="shared" si="626"/>
        <v>2.792372269918842E-3</v>
      </c>
      <c r="FQ107" s="209">
        <f t="shared" si="626"/>
        <v>2.8022441443371474E-3</v>
      </c>
      <c r="FR107" s="209">
        <f t="shared" si="626"/>
        <v>2.8022441443371461E-3</v>
      </c>
      <c r="FS107" s="209">
        <f t="shared" si="626"/>
        <v>2.7923722699188377E-3</v>
      </c>
      <c r="FT107" s="209">
        <f t="shared" si="626"/>
        <v>2.7727327298461492E-3</v>
      </c>
      <c r="FU107" s="209">
        <f t="shared" si="626"/>
        <v>2.7435321103966986E-3</v>
      </c>
      <c r="FV107" s="209">
        <f t="shared" si="626"/>
        <v>2.7050757578610338E-3</v>
      </c>
      <c r="FW107" s="209">
        <f t="shared" si="626"/>
        <v>2.6577624633706679E-3</v>
      </c>
      <c r="FX107" s="209">
        <f t="shared" si="626"/>
        <v>2.6020775794284912E-3</v>
      </c>
      <c r="FY107" s="209">
        <f t="shared" si="626"/>
        <v>2.5385847342654973E-3</v>
      </c>
      <c r="FZ107" s="209">
        <f t="shared" si="626"/>
        <v>2.4679163417502042E-3</v>
      </c>
      <c r="GA107" s="209">
        <f t="shared" si="626"/>
        <v>2.3907631301221914E-3</v>
      </c>
      <c r="GB107" s="209">
        <f t="shared" si="626"/>
        <v>2.3078629316259274E-3</v>
      </c>
      <c r="GC107" s="209">
        <f t="shared" si="626"/>
        <v>2.219988986750751E-3</v>
      </c>
      <c r="GD107" s="209">
        <f t="shared" si="626"/>
        <v>2.127938021061922E-3</v>
      </c>
      <c r="GE107" s="209">
        <f t="shared" si="626"/>
        <v>2.0325183496195461E-3</v>
      </c>
      <c r="GF107" s="209">
        <f t="shared" si="626"/>
        <v>1.9345382540587788E-3</v>
      </c>
      <c r="GG107" s="209">
        <f t="shared" ref="GG107:HP107" si="627">IF(AND($D$112&gt;0,$D$113&gt;0),IF(AND(CJ104&gt;$D$112,OR(CJ104&lt;$D$113,CJ104=$D$113)),GG104,0),"")</f>
        <v>1.8347948611052451E-3</v>
      </c>
      <c r="GH107" s="209">
        <f t="shared" si="627"/>
        <v>1.7340637293816749E-3</v>
      </c>
      <c r="GI107" s="209">
        <f t="shared" si="627"/>
        <v>1.6330893247443259E-3</v>
      </c>
      <c r="GJ107" s="209">
        <f t="shared" si="627"/>
        <v>1.5325765341100944E-3</v>
      </c>
      <c r="GK107" s="209">
        <f t="shared" si="627"/>
        <v>1.4331833349116132E-3</v>
      </c>
      <c r="GL107" s="209">
        <f t="shared" si="627"/>
        <v>1.3355147030923865E-3</v>
      </c>
      <c r="GM107" s="209">
        <f t="shared" si="627"/>
        <v>1.2401178080562367E-3</v>
      </c>
      <c r="GN107" s="209">
        <f t="shared" si="627"/>
        <v>0</v>
      </c>
      <c r="GO107" s="209">
        <f t="shared" si="627"/>
        <v>0</v>
      </c>
      <c r="GP107" s="209">
        <f t="shared" si="627"/>
        <v>0</v>
      </c>
      <c r="GQ107" s="209">
        <f t="shared" si="627"/>
        <v>0</v>
      </c>
      <c r="GR107" s="209">
        <f t="shared" si="627"/>
        <v>0</v>
      </c>
      <c r="GS107" s="209">
        <f t="shared" si="627"/>
        <v>0</v>
      </c>
      <c r="GT107" s="209">
        <f t="shared" si="627"/>
        <v>0</v>
      </c>
      <c r="GU107" s="209">
        <f t="shared" si="627"/>
        <v>0</v>
      </c>
      <c r="GV107" s="209">
        <f t="shared" si="627"/>
        <v>0</v>
      </c>
      <c r="GW107" s="209">
        <f t="shared" si="627"/>
        <v>0</v>
      </c>
      <c r="GX107" s="209">
        <f t="shared" si="627"/>
        <v>0</v>
      </c>
      <c r="GY107" s="209">
        <f t="shared" si="627"/>
        <v>0</v>
      </c>
      <c r="GZ107" s="209">
        <f t="shared" si="627"/>
        <v>0</v>
      </c>
      <c r="HA107" s="209">
        <f t="shared" si="627"/>
        <v>0</v>
      </c>
      <c r="HB107" s="209">
        <f t="shared" si="627"/>
        <v>0</v>
      </c>
      <c r="HC107" s="209">
        <f t="shared" si="627"/>
        <v>0</v>
      </c>
      <c r="HD107" s="209">
        <f t="shared" si="627"/>
        <v>0</v>
      </c>
      <c r="HE107" s="209">
        <f t="shared" si="627"/>
        <v>0</v>
      </c>
      <c r="HF107" s="209">
        <f t="shared" si="627"/>
        <v>0</v>
      </c>
      <c r="HG107" s="209">
        <f t="shared" si="627"/>
        <v>0</v>
      </c>
      <c r="HH107" s="209">
        <f t="shared" si="627"/>
        <v>0</v>
      </c>
      <c r="HI107" s="209">
        <f t="shared" si="627"/>
        <v>0</v>
      </c>
      <c r="HJ107" s="209">
        <f t="shared" si="627"/>
        <v>0</v>
      </c>
      <c r="HK107" s="209">
        <f t="shared" si="627"/>
        <v>0</v>
      </c>
      <c r="HL107" s="209">
        <f t="shared" si="627"/>
        <v>0</v>
      </c>
      <c r="HM107" s="209">
        <f t="shared" si="627"/>
        <v>0</v>
      </c>
      <c r="HN107" s="209">
        <f t="shared" si="627"/>
        <v>0</v>
      </c>
      <c r="HO107" s="209">
        <f t="shared" si="627"/>
        <v>0</v>
      </c>
      <c r="HP107" s="209">
        <f t="shared" si="627"/>
        <v>0</v>
      </c>
    </row>
    <row r="108" spans="1:224" ht="15.75" x14ac:dyDescent="0.25">
      <c r="A108" s="5"/>
      <c r="B108" s="5"/>
      <c r="C108" s="33" t="s">
        <v>30</v>
      </c>
      <c r="D108" s="99">
        <v>0.8</v>
      </c>
      <c r="E108" s="323"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628">IF(AND($D$112&gt;0,$D$113&gt;0),IF(AND(X104&gt;$D$113),DU104,0),"")</f>
        <v>0</v>
      </c>
      <c r="DV108" s="209">
        <f t="shared" si="628"/>
        <v>0</v>
      </c>
      <c r="DW108" s="209">
        <f t="shared" si="628"/>
        <v>0</v>
      </c>
      <c r="DX108" s="209">
        <f t="shared" si="628"/>
        <v>0</v>
      </c>
      <c r="DY108" s="209">
        <f t="shared" si="628"/>
        <v>0</v>
      </c>
      <c r="DZ108" s="209">
        <f t="shared" si="628"/>
        <v>0</v>
      </c>
      <c r="EA108" s="209">
        <f t="shared" si="628"/>
        <v>0</v>
      </c>
      <c r="EB108" s="209">
        <f t="shared" si="628"/>
        <v>0</v>
      </c>
      <c r="EC108" s="209">
        <f t="shared" si="628"/>
        <v>0</v>
      </c>
      <c r="ED108" s="209">
        <f t="shared" si="628"/>
        <v>0</v>
      </c>
      <c r="EE108" s="209">
        <f t="shared" si="628"/>
        <v>0</v>
      </c>
      <c r="EF108" s="209">
        <f t="shared" si="628"/>
        <v>0</v>
      </c>
      <c r="EG108" s="209">
        <f t="shared" si="628"/>
        <v>0</v>
      </c>
      <c r="EH108" s="209">
        <f t="shared" si="628"/>
        <v>0</v>
      </c>
      <c r="EI108" s="209">
        <f t="shared" si="628"/>
        <v>0</v>
      </c>
      <c r="EJ108" s="209">
        <f t="shared" si="628"/>
        <v>0</v>
      </c>
      <c r="EK108" s="209">
        <f t="shared" si="628"/>
        <v>0</v>
      </c>
      <c r="EL108" s="209">
        <f t="shared" si="628"/>
        <v>0</v>
      </c>
      <c r="EM108" s="209">
        <f t="shared" si="628"/>
        <v>0</v>
      </c>
      <c r="EN108" s="209">
        <f t="shared" si="628"/>
        <v>0</v>
      </c>
      <c r="EO108" s="209">
        <f t="shared" si="628"/>
        <v>0</v>
      </c>
      <c r="EP108" s="209">
        <f t="shared" si="628"/>
        <v>0</v>
      </c>
      <c r="EQ108" s="209">
        <f t="shared" si="628"/>
        <v>0</v>
      </c>
      <c r="ER108" s="209">
        <f t="shared" si="628"/>
        <v>0</v>
      </c>
      <c r="ES108" s="209">
        <f t="shared" si="628"/>
        <v>0</v>
      </c>
      <c r="ET108" s="209">
        <f t="shared" si="628"/>
        <v>0</v>
      </c>
      <c r="EU108" s="209">
        <f t="shared" si="628"/>
        <v>0</v>
      </c>
      <c r="EV108" s="209">
        <f t="shared" si="628"/>
        <v>0</v>
      </c>
      <c r="EW108" s="209">
        <f t="shared" si="628"/>
        <v>0</v>
      </c>
      <c r="EX108" s="209">
        <f t="shared" si="628"/>
        <v>0</v>
      </c>
      <c r="EY108" s="209">
        <f t="shared" si="628"/>
        <v>0</v>
      </c>
      <c r="EZ108" s="209">
        <f t="shared" si="628"/>
        <v>0</v>
      </c>
      <c r="FA108" s="209">
        <f t="shared" si="628"/>
        <v>0</v>
      </c>
      <c r="FB108" s="209">
        <f t="shared" si="628"/>
        <v>0</v>
      </c>
      <c r="FC108" s="209">
        <f t="shared" si="628"/>
        <v>0</v>
      </c>
      <c r="FD108" s="209">
        <f t="shared" si="628"/>
        <v>0</v>
      </c>
      <c r="FE108" s="209">
        <f t="shared" si="628"/>
        <v>0</v>
      </c>
      <c r="FF108" s="209">
        <f t="shared" si="628"/>
        <v>0</v>
      </c>
      <c r="FG108" s="209">
        <f t="shared" si="628"/>
        <v>0</v>
      </c>
      <c r="FH108" s="209">
        <f t="shared" si="628"/>
        <v>0</v>
      </c>
      <c r="FI108" s="209">
        <f t="shared" si="628"/>
        <v>0</v>
      </c>
      <c r="FJ108" s="209">
        <f t="shared" si="628"/>
        <v>0</v>
      </c>
      <c r="FK108" s="209">
        <f t="shared" si="628"/>
        <v>0</v>
      </c>
      <c r="FL108" s="209">
        <f t="shared" si="628"/>
        <v>0</v>
      </c>
      <c r="FM108" s="209">
        <f t="shared" si="628"/>
        <v>0</v>
      </c>
      <c r="FN108" s="209">
        <f t="shared" si="628"/>
        <v>0</v>
      </c>
      <c r="FO108" s="209">
        <f t="shared" si="628"/>
        <v>0</v>
      </c>
      <c r="FP108" s="209">
        <f t="shared" si="628"/>
        <v>0</v>
      </c>
      <c r="FQ108" s="209">
        <f t="shared" si="628"/>
        <v>0</v>
      </c>
      <c r="FR108" s="209">
        <f t="shared" si="628"/>
        <v>0</v>
      </c>
      <c r="FS108" s="209">
        <f t="shared" si="628"/>
        <v>0</v>
      </c>
      <c r="FT108" s="209">
        <f t="shared" si="628"/>
        <v>0</v>
      </c>
      <c r="FU108" s="209">
        <f t="shared" si="628"/>
        <v>0</v>
      </c>
      <c r="FV108" s="209">
        <f t="shared" si="628"/>
        <v>0</v>
      </c>
      <c r="FW108" s="209">
        <f t="shared" si="628"/>
        <v>0</v>
      </c>
      <c r="FX108" s="209">
        <f t="shared" si="628"/>
        <v>0</v>
      </c>
      <c r="FY108" s="209">
        <f t="shared" si="628"/>
        <v>0</v>
      </c>
      <c r="FZ108" s="209">
        <f t="shared" si="628"/>
        <v>0</v>
      </c>
      <c r="GA108" s="209">
        <f t="shared" si="628"/>
        <v>0</v>
      </c>
      <c r="GB108" s="209">
        <f t="shared" si="628"/>
        <v>0</v>
      </c>
      <c r="GC108" s="209">
        <f t="shared" si="628"/>
        <v>0</v>
      </c>
      <c r="GD108" s="209">
        <f t="shared" si="628"/>
        <v>0</v>
      </c>
      <c r="GE108" s="209">
        <f t="shared" si="628"/>
        <v>0</v>
      </c>
      <c r="GF108" s="209">
        <f t="shared" si="628"/>
        <v>0</v>
      </c>
      <c r="GG108" s="209">
        <f t="shared" ref="GG108:HP108" si="629">IF(AND($D$112&gt;0,$D$113&gt;0),IF(AND(CJ104&gt;$D$113),GG104,0),"")</f>
        <v>0</v>
      </c>
      <c r="GH108" s="209">
        <f t="shared" si="629"/>
        <v>0</v>
      </c>
      <c r="GI108" s="209">
        <f t="shared" si="629"/>
        <v>0</v>
      </c>
      <c r="GJ108" s="209">
        <f t="shared" si="629"/>
        <v>0</v>
      </c>
      <c r="GK108" s="209">
        <f t="shared" si="629"/>
        <v>0</v>
      </c>
      <c r="GL108" s="209">
        <f t="shared" si="629"/>
        <v>0</v>
      </c>
      <c r="GM108" s="209">
        <f t="shared" si="629"/>
        <v>0</v>
      </c>
      <c r="GN108" s="209">
        <f t="shared" si="629"/>
        <v>1.1474785092882157E-3</v>
      </c>
      <c r="GO108" s="209">
        <f t="shared" si="629"/>
        <v>1.0580191374474693E-3</v>
      </c>
      <c r="GP108" s="209">
        <f t="shared" si="629"/>
        <v>9.7209751345256096E-4</v>
      </c>
      <c r="GQ108" s="209">
        <f t="shared" si="629"/>
        <v>8.9000713314516032E-4</v>
      </c>
      <c r="GR108" s="209">
        <f t="shared" si="629"/>
        <v>8.1197842307381002E-4</v>
      </c>
      <c r="GS108" s="209">
        <f t="shared" si="629"/>
        <v>7.3818095515898485E-4</v>
      </c>
      <c r="GT108" s="209">
        <f t="shared" si="629"/>
        <v>6.6872649468427956E-4</v>
      </c>
      <c r="GU108" s="209">
        <f t="shared" si="629"/>
        <v>6.0367274724054036E-4</v>
      </c>
      <c r="GV108" s="209">
        <f t="shared" si="629"/>
        <v>5.4302766581024447E-4</v>
      </c>
      <c r="GW108" s="209">
        <f t="shared" si="629"/>
        <v>4.8675417886242931E-4</v>
      </c>
      <c r="GX108" s="209">
        <f t="shared" si="629"/>
        <v>4.34775203763186E-4</v>
      </c>
      <c r="GY108" s="209">
        <f t="shared" si="629"/>
        <v>3.8697881653183385E-4</v>
      </c>
      <c r="GZ108" s="209">
        <f t="shared" si="629"/>
        <v>3.4322345846215938E-4</v>
      </c>
      <c r="HA108" s="209">
        <f t="shared" si="629"/>
        <v>3.0334307181592525E-4</v>
      </c>
      <c r="HB108" s="209">
        <f t="shared" si="629"/>
        <v>2.6715207010212646E-4</v>
      </c>
      <c r="HC108" s="209">
        <f t="shared" si="629"/>
        <v>2.3445006280807673E-4</v>
      </c>
      <c r="HD108" s="209">
        <f t="shared" si="629"/>
        <v>2.0502626930337441E-4</v>
      </c>
      <c r="HE108" s="209">
        <f t="shared" si="629"/>
        <v>1.7866357149584665E-4</v>
      </c>
      <c r="HF108" s="209">
        <f t="shared" si="629"/>
        <v>1.5514216923819118E-4</v>
      </c>
      <c r="HG108" s="209">
        <f t="shared" si="629"/>
        <v>1.3424281609067179E-4</v>
      </c>
      <c r="HH108" s="209">
        <f t="shared" si="629"/>
        <v>1.1574962553681166E-4</v>
      </c>
      <c r="HI108" s="209">
        <f t="shared" si="629"/>
        <v>9.9452448897870111E-5</v>
      </c>
      <c r="HJ108" s="209">
        <f t="shared" si="629"/>
        <v>8.5148835843546373E-5</v>
      </c>
      <c r="HK108" s="209">
        <f t="shared" si="629"/>
        <v>7.2645596465589857E-5</v>
      </c>
      <c r="HL108" s="209">
        <f t="shared" si="629"/>
        <v>6.1759990345769601E-5</v>
      </c>
      <c r="HM108" s="209">
        <f t="shared" si="629"/>
        <v>5.2320572943207303E-5</v>
      </c>
      <c r="HN108" s="209">
        <f t="shared" si="629"/>
        <v>4.4167733028174333E-5</v>
      </c>
      <c r="HO108" s="209">
        <f t="shared" si="629"/>
        <v>3.7153956916850217E-5</v>
      </c>
      <c r="HP108" s="209">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630">MAX(DU106:DU108)</f>
        <v>4.4167733028176379E-5</v>
      </c>
      <c r="DV109" s="260">
        <f t="shared" si="630"/>
        <v>5.2320572943209654E-5</v>
      </c>
      <c r="DW109" s="260">
        <f t="shared" si="630"/>
        <v>6.1759990345772352E-5</v>
      </c>
      <c r="DX109" s="260">
        <f t="shared" si="630"/>
        <v>7.2645596465592988E-5</v>
      </c>
      <c r="DY109" s="260">
        <f t="shared" si="630"/>
        <v>8.5148835843549964E-5</v>
      </c>
      <c r="DZ109" s="260">
        <f t="shared" si="630"/>
        <v>9.9452448897874218E-5</v>
      </c>
      <c r="EA109" s="260">
        <f t="shared" si="630"/>
        <v>1.1574962553681635E-4</v>
      </c>
      <c r="EB109" s="260">
        <f t="shared" si="630"/>
        <v>1.342428160906771E-4</v>
      </c>
      <c r="EC109" s="260">
        <f t="shared" si="630"/>
        <v>1.5514216923819709E-4</v>
      </c>
      <c r="ED109" s="260">
        <f t="shared" si="630"/>
        <v>1.786635714958534E-4</v>
      </c>
      <c r="EE109" s="260">
        <f t="shared" si="630"/>
        <v>2.0502626930338197E-4</v>
      </c>
      <c r="EF109" s="260">
        <f t="shared" si="630"/>
        <v>2.3445006280808507E-4</v>
      </c>
      <c r="EG109" s="260">
        <f t="shared" si="630"/>
        <v>2.6715207010213573E-4</v>
      </c>
      <c r="EH109" s="260">
        <f t="shared" si="630"/>
        <v>3.0334307181593549E-4</v>
      </c>
      <c r="EI109" s="260">
        <f t="shared" si="630"/>
        <v>3.4322345846217071E-4</v>
      </c>
      <c r="EJ109" s="260">
        <f t="shared" si="630"/>
        <v>3.8697881653184621E-4</v>
      </c>
      <c r="EK109" s="260">
        <f t="shared" si="630"/>
        <v>4.3477520376319949E-4</v>
      </c>
      <c r="EL109" s="260">
        <f t="shared" si="630"/>
        <v>4.8675417886244384E-4</v>
      </c>
      <c r="EM109" s="260">
        <f t="shared" si="630"/>
        <v>5.430276658102603E-4</v>
      </c>
      <c r="EN109" s="260">
        <f t="shared" si="630"/>
        <v>6.0367274724055728E-4</v>
      </c>
      <c r="EO109" s="260">
        <f t="shared" si="630"/>
        <v>6.6872649468429756E-4</v>
      </c>
      <c r="EP109" s="260">
        <f t="shared" si="630"/>
        <v>7.3818095515900415E-4</v>
      </c>
      <c r="EQ109" s="260">
        <f t="shared" si="630"/>
        <v>8.119784230738304E-4</v>
      </c>
      <c r="ER109" s="260">
        <f t="shared" si="630"/>
        <v>8.9000713314518179E-4</v>
      </c>
      <c r="ES109" s="260">
        <f t="shared" si="630"/>
        <v>9.7209751345258362E-4</v>
      </c>
      <c r="ET109" s="260">
        <f t="shared" si="630"/>
        <v>1.0580191374474932E-3</v>
      </c>
      <c r="EU109" s="260">
        <f t="shared" si="630"/>
        <v>1.1474785092882402E-3</v>
      </c>
      <c r="EV109" s="260">
        <f t="shared" si="630"/>
        <v>1.2401178080562619E-3</v>
      </c>
      <c r="EW109" s="260">
        <f t="shared" si="630"/>
        <v>1.3355147030924125E-3</v>
      </c>
      <c r="EX109" s="260">
        <f t="shared" si="630"/>
        <v>1.4331833349116396E-3</v>
      </c>
      <c r="EY109" s="260">
        <f t="shared" si="630"/>
        <v>1.5325765341101213E-3</v>
      </c>
      <c r="EZ109" s="260">
        <f t="shared" si="630"/>
        <v>1.6330893247443533E-3</v>
      </c>
      <c r="FA109" s="260">
        <f t="shared" si="630"/>
        <v>1.7340637293817021E-3</v>
      </c>
      <c r="FB109" s="260">
        <f t="shared" si="630"/>
        <v>1.8347948611052722E-3</v>
      </c>
      <c r="FC109" s="260">
        <f t="shared" si="630"/>
        <v>1.9345382540588054E-3</v>
      </c>
      <c r="FD109" s="260">
        <f t="shared" si="630"/>
        <v>2.0325183496195725E-3</v>
      </c>
      <c r="FE109" s="260">
        <f t="shared" si="630"/>
        <v>2.1279380210619471E-3</v>
      </c>
      <c r="FF109" s="260">
        <f t="shared" si="630"/>
        <v>2.2199889867507757E-3</v>
      </c>
      <c r="FG109" s="260">
        <f t="shared" si="630"/>
        <v>2.3078629316259504E-3</v>
      </c>
      <c r="FH109" s="260">
        <f t="shared" si="630"/>
        <v>2.3907631301222131E-3</v>
      </c>
      <c r="FI109" s="260">
        <f t="shared" si="630"/>
        <v>2.4679163417502242E-3</v>
      </c>
      <c r="FJ109" s="260">
        <f t="shared" si="630"/>
        <v>2.5385847342655151E-3</v>
      </c>
      <c r="FK109" s="260">
        <f t="shared" si="630"/>
        <v>2.6020775794285073E-3</v>
      </c>
      <c r="FL109" s="260">
        <f t="shared" si="630"/>
        <v>2.6577624633706814E-3</v>
      </c>
      <c r="FM109" s="260">
        <f t="shared" si="630"/>
        <v>2.7050757578610451E-3</v>
      </c>
      <c r="FN109" s="260">
        <f t="shared" si="630"/>
        <v>2.7435321103967077E-3</v>
      </c>
      <c r="FO109" s="260">
        <f t="shared" si="630"/>
        <v>2.7727327298461557E-3</v>
      </c>
      <c r="FP109" s="260">
        <f t="shared" si="630"/>
        <v>2.792372269918842E-3</v>
      </c>
      <c r="FQ109" s="260">
        <f t="shared" si="630"/>
        <v>2.8022441443371474E-3</v>
      </c>
      <c r="FR109" s="260">
        <f t="shared" si="630"/>
        <v>2.8022441443371461E-3</v>
      </c>
      <c r="FS109" s="260">
        <f t="shared" si="630"/>
        <v>2.7923722699188377E-3</v>
      </c>
      <c r="FT109" s="260">
        <f t="shared" si="630"/>
        <v>2.7727327298461492E-3</v>
      </c>
      <c r="FU109" s="260">
        <f t="shared" si="630"/>
        <v>2.7435321103966986E-3</v>
      </c>
      <c r="FV109" s="260">
        <f t="shared" si="630"/>
        <v>2.7050757578610338E-3</v>
      </c>
      <c r="FW109" s="260">
        <f t="shared" si="630"/>
        <v>2.6577624633706679E-3</v>
      </c>
      <c r="FX109" s="260">
        <f t="shared" si="630"/>
        <v>2.6020775794284912E-3</v>
      </c>
      <c r="FY109" s="260">
        <f t="shared" si="630"/>
        <v>2.5385847342654973E-3</v>
      </c>
      <c r="FZ109" s="260">
        <f t="shared" si="630"/>
        <v>2.4679163417502042E-3</v>
      </c>
      <c r="GA109" s="260">
        <f t="shared" si="630"/>
        <v>2.3907631301221914E-3</v>
      </c>
      <c r="GB109" s="260">
        <f t="shared" si="630"/>
        <v>2.3078629316259274E-3</v>
      </c>
      <c r="GC109" s="260">
        <f t="shared" si="630"/>
        <v>2.219988986750751E-3</v>
      </c>
      <c r="GD109" s="260">
        <f t="shared" si="630"/>
        <v>2.127938021061922E-3</v>
      </c>
      <c r="GE109" s="260">
        <f t="shared" si="630"/>
        <v>2.0325183496195461E-3</v>
      </c>
      <c r="GF109" s="260">
        <f t="shared" si="630"/>
        <v>1.9345382540587788E-3</v>
      </c>
      <c r="GG109" s="260">
        <f t="shared" ref="GG109:HP109" si="631">MAX(GG106:GG108)</f>
        <v>1.8347948611052451E-3</v>
      </c>
      <c r="GH109" s="260">
        <f t="shared" si="631"/>
        <v>1.7340637293816749E-3</v>
      </c>
      <c r="GI109" s="260">
        <f t="shared" si="631"/>
        <v>1.6330893247443259E-3</v>
      </c>
      <c r="GJ109" s="260">
        <f t="shared" si="631"/>
        <v>1.5325765341100944E-3</v>
      </c>
      <c r="GK109" s="260">
        <f t="shared" si="631"/>
        <v>1.4331833349116132E-3</v>
      </c>
      <c r="GL109" s="260">
        <f t="shared" si="631"/>
        <v>1.3355147030923865E-3</v>
      </c>
      <c r="GM109" s="260">
        <f t="shared" si="631"/>
        <v>1.2401178080562367E-3</v>
      </c>
      <c r="GN109" s="260">
        <f t="shared" si="631"/>
        <v>1.1474785092882157E-3</v>
      </c>
      <c r="GO109" s="260">
        <f t="shared" si="631"/>
        <v>1.0580191374474693E-3</v>
      </c>
      <c r="GP109" s="260">
        <f t="shared" si="631"/>
        <v>9.7209751345256096E-4</v>
      </c>
      <c r="GQ109" s="260">
        <f t="shared" si="631"/>
        <v>8.9000713314516032E-4</v>
      </c>
      <c r="GR109" s="260">
        <f t="shared" si="631"/>
        <v>8.1197842307381002E-4</v>
      </c>
      <c r="GS109" s="260">
        <f t="shared" si="631"/>
        <v>7.3818095515898485E-4</v>
      </c>
      <c r="GT109" s="260">
        <f t="shared" si="631"/>
        <v>6.6872649468427956E-4</v>
      </c>
      <c r="GU109" s="260">
        <f t="shared" si="631"/>
        <v>6.0367274724054036E-4</v>
      </c>
      <c r="GV109" s="260">
        <f t="shared" si="631"/>
        <v>5.4302766581024447E-4</v>
      </c>
      <c r="GW109" s="260">
        <f t="shared" si="631"/>
        <v>4.8675417886242931E-4</v>
      </c>
      <c r="GX109" s="260">
        <f t="shared" si="631"/>
        <v>4.34775203763186E-4</v>
      </c>
      <c r="GY109" s="260">
        <f t="shared" si="631"/>
        <v>3.8697881653183385E-4</v>
      </c>
      <c r="GZ109" s="260">
        <f t="shared" si="631"/>
        <v>3.4322345846215938E-4</v>
      </c>
      <c r="HA109" s="260">
        <f t="shared" si="631"/>
        <v>3.0334307181592525E-4</v>
      </c>
      <c r="HB109" s="260">
        <f t="shared" si="631"/>
        <v>2.6715207010212646E-4</v>
      </c>
      <c r="HC109" s="260">
        <f t="shared" si="631"/>
        <v>2.3445006280807673E-4</v>
      </c>
      <c r="HD109" s="260">
        <f t="shared" si="631"/>
        <v>2.0502626930337441E-4</v>
      </c>
      <c r="HE109" s="260">
        <f t="shared" si="631"/>
        <v>1.7866357149584665E-4</v>
      </c>
      <c r="HF109" s="260">
        <f t="shared" si="631"/>
        <v>1.5514216923819118E-4</v>
      </c>
      <c r="HG109" s="260">
        <f t="shared" si="631"/>
        <v>1.3424281609067179E-4</v>
      </c>
      <c r="HH109" s="260">
        <f t="shared" si="631"/>
        <v>1.1574962553681166E-4</v>
      </c>
      <c r="HI109" s="260">
        <f t="shared" si="631"/>
        <v>9.9452448897870111E-5</v>
      </c>
      <c r="HJ109" s="260">
        <f t="shared" si="631"/>
        <v>8.5148835843546373E-5</v>
      </c>
      <c r="HK109" s="260">
        <f t="shared" si="631"/>
        <v>7.2645596465589857E-5</v>
      </c>
      <c r="HL109" s="260">
        <f t="shared" si="631"/>
        <v>6.1759990345769601E-5</v>
      </c>
      <c r="HM109" s="260">
        <f t="shared" si="631"/>
        <v>5.2320572943207303E-5</v>
      </c>
      <c r="HN109" s="260">
        <f t="shared" si="631"/>
        <v>4.4167733028174333E-5</v>
      </c>
      <c r="HO109" s="260">
        <f t="shared" si="631"/>
        <v>3.7153956916850217E-5</v>
      </c>
      <c r="HP109" s="260">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4.0.1a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3" t="s">
        <v>140</v>
      </c>
      <c r="C148" s="373"/>
      <c r="D148" s="373"/>
      <c r="E148" s="373"/>
      <c r="F148" s="373"/>
      <c r="G148" s="373"/>
      <c r="H148" s="373"/>
      <c r="I148" s="104"/>
      <c r="J148" s="5"/>
      <c r="K148" s="5"/>
      <c r="L148" s="5"/>
      <c r="M148" s="5"/>
      <c r="N148" s="5"/>
      <c r="O148" s="5"/>
      <c r="P148" s="5"/>
      <c r="Q148" s="5"/>
      <c r="R148" s="5"/>
      <c r="S148" s="5"/>
      <c r="T148" s="5"/>
      <c r="U148" s="5"/>
    </row>
    <row r="149" spans="1:21" x14ac:dyDescent="0.25">
      <c r="A149" s="2"/>
      <c r="B149" s="373" t="s">
        <v>141</v>
      </c>
      <c r="C149" s="373"/>
      <c r="D149" s="373"/>
      <c r="E149" s="373"/>
      <c r="F149" s="373"/>
      <c r="G149" s="373"/>
      <c r="H149" s="373"/>
      <c r="I149" s="104"/>
      <c r="J149" s="5"/>
      <c r="K149" s="5"/>
      <c r="L149" s="5"/>
      <c r="M149" s="5"/>
      <c r="N149" s="5"/>
      <c r="O149" s="5"/>
      <c r="P149" s="5"/>
      <c r="Q149" s="5"/>
      <c r="R149" s="5"/>
      <c r="S149" s="5"/>
      <c r="T149" s="5"/>
      <c r="U149" s="5"/>
    </row>
    <row r="150" spans="1:21" x14ac:dyDescent="0.25">
      <c r="A150" s="2"/>
      <c r="B150" s="373" t="s">
        <v>94</v>
      </c>
      <c r="C150" s="373"/>
      <c r="D150" s="373"/>
      <c r="E150" s="373"/>
      <c r="F150" s="373"/>
      <c r="G150" s="373"/>
      <c r="H150" s="373"/>
      <c r="I150" s="104"/>
      <c r="J150" s="5"/>
      <c r="K150" s="5"/>
      <c r="L150" s="5"/>
      <c r="M150" s="5"/>
      <c r="N150" s="5"/>
      <c r="O150" s="5"/>
      <c r="P150" s="5"/>
      <c r="Q150" s="5"/>
      <c r="R150" s="5"/>
      <c r="S150" s="5"/>
      <c r="T150" s="5"/>
      <c r="U150" s="5"/>
    </row>
    <row r="151" spans="1:21" x14ac:dyDescent="0.25">
      <c r="A151" s="2"/>
      <c r="B151" s="373" t="s">
        <v>220</v>
      </c>
      <c r="C151" s="373"/>
      <c r="D151" s="373"/>
      <c r="E151" s="373"/>
      <c r="F151" s="373"/>
      <c r="G151" s="373"/>
      <c r="H151" s="373"/>
      <c r="I151" s="104"/>
      <c r="J151" s="5"/>
      <c r="K151" s="5"/>
      <c r="L151" s="5"/>
      <c r="M151" s="5"/>
      <c r="N151" s="5"/>
      <c r="O151" s="5"/>
      <c r="P151" s="5"/>
      <c r="Q151" s="5"/>
      <c r="R151" s="5"/>
      <c r="S151" s="5"/>
      <c r="T151" s="5"/>
      <c r="U151" s="5"/>
    </row>
    <row r="152" spans="1:21" x14ac:dyDescent="0.25">
      <c r="A152" s="2"/>
      <c r="B152" s="373" t="s">
        <v>856</v>
      </c>
      <c r="C152" s="373"/>
      <c r="D152" s="373"/>
      <c r="E152" s="373"/>
      <c r="F152" s="373"/>
      <c r="G152" s="373"/>
      <c r="H152" s="373"/>
      <c r="I152" s="104"/>
      <c r="J152" s="5"/>
      <c r="K152" s="5"/>
      <c r="L152" s="5"/>
      <c r="M152" s="5"/>
      <c r="N152" s="5"/>
      <c r="O152" s="5"/>
      <c r="P152" s="5"/>
      <c r="Q152" s="5"/>
      <c r="R152" s="5"/>
      <c r="S152" s="5"/>
      <c r="T152" s="5"/>
      <c r="U152" s="5"/>
    </row>
    <row r="153" spans="1:21" x14ac:dyDescent="0.25">
      <c r="A153" s="2"/>
      <c r="B153" s="155" t="s">
        <v>215</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92" t="s">
        <v>768</v>
      </c>
      <c r="C162" s="392"/>
      <c r="D162" s="392"/>
      <c r="E162" s="392"/>
      <c r="F162" s="392"/>
      <c r="G162" s="392"/>
      <c r="H162" s="39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784</v>
      </c>
      <c r="C1" s="5"/>
      <c r="D1" s="5"/>
      <c r="E1" s="2"/>
      <c r="F1" s="2"/>
      <c r="G1" s="5"/>
      <c r="H1" s="2"/>
      <c r="I1" s="2"/>
      <c r="J1" s="5"/>
      <c r="K1" s="5"/>
      <c r="L1" s="5"/>
      <c r="M1" s="387" t="s">
        <v>76</v>
      </c>
      <c r="N1" s="388"/>
      <c r="O1" s="393" t="str">
        <f>VLOOKUP(M1,VLookups!A43:C44,3,FALSE)</f>
        <v>Show the likelihood that the SPERT estimates will be EQUAL TO or GREATER THAN an uncertainty</v>
      </c>
      <c r="P1" s="393"/>
      <c r="Q1" s="393"/>
      <c r="R1" s="393"/>
      <c r="S1" s="393"/>
      <c r="T1" s="393"/>
      <c r="U1" s="5"/>
    </row>
    <row r="2" spans="1:225" ht="15" customHeight="1" x14ac:dyDescent="0.25">
      <c r="B2" s="25"/>
      <c r="C2" s="25"/>
      <c r="D2" s="25"/>
      <c r="E2" s="26"/>
      <c r="F2" s="26"/>
      <c r="G2" s="25"/>
      <c r="H2" s="26"/>
      <c r="I2" s="26"/>
      <c r="J2" s="5"/>
      <c r="K2" s="5"/>
      <c r="L2" s="5"/>
      <c r="M2" s="397" t="s">
        <v>73</v>
      </c>
      <c r="N2" s="397" t="s">
        <v>74</v>
      </c>
      <c r="O2" s="394" t="s">
        <v>54</v>
      </c>
      <c r="P2" s="395"/>
      <c r="Q2" s="395"/>
      <c r="R2" s="395"/>
      <c r="S2" s="395"/>
      <c r="T2" s="396"/>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8"/>
      <c r="N3" s="398"/>
      <c r="O3" s="101">
        <v>0.1</v>
      </c>
      <c r="P3" s="54">
        <v>0.9</v>
      </c>
      <c r="Q3" s="54">
        <v>0.85</v>
      </c>
      <c r="R3" s="54">
        <v>0.8</v>
      </c>
      <c r="S3" s="54">
        <v>0.75</v>
      </c>
      <c r="T3" s="54">
        <v>0.7</v>
      </c>
      <c r="U3" s="5"/>
      <c r="V3" s="168" t="s">
        <v>182</v>
      </c>
      <c r="DT3" s="168" t="s">
        <v>176</v>
      </c>
      <c r="HQ3" s="171" t="s">
        <v>222</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800</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801</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802</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1"/>
      <c r="K36" s="75" t="str">
        <f>IF(AND(B36&gt;0,C36&gt;0,D36&gt;0),IF(ISBLANK(J36),IF(ISBLANK(H36),"",(D36-B36)*VLOOKUP(H36,VLookups!$A$4:$B$13,2,FALSE)),J36),"")</f>
        <v/>
      </c>
      <c r="L36" s="76" t="str">
        <f t="shared" ref="L36:L67" si="131">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1"/>
      <c r="K37" s="75" t="str">
        <f>IF(AND(B37&gt;0,C37&gt;0,D37&gt;0),IF(ISBLANK(J37),IF(ISBLANK(H37),"",(D37-B37)*VLOOKUP(H37,VLookups!$A$4:$B$13,2,FALSE)),J37),"")</f>
        <v/>
      </c>
      <c r="L37" s="76" t="str">
        <f t="shared" si="131"/>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1"/>
      <c r="K38" s="75" t="str">
        <f>IF(AND(B38&gt;0,C38&gt;0,D38&gt;0),IF(ISBLANK(J38),IF(ISBLANK(H38),"",(D38-B38)*VLOOKUP(H38,VLookups!$A$4:$B$13,2,FALSE)),J38),"")</f>
        <v/>
      </c>
      <c r="L38" s="76" t="str">
        <f t="shared" si="131"/>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1"/>
      <c r="K39" s="75" t="str">
        <f>IF(AND(B39&gt;0,C39&gt;0,D39&gt;0),IF(ISBLANK(J39),IF(ISBLANK(H39),"",(D39-B39)*VLOOKUP(H39,VLookups!$A$4:$B$13,2,FALSE)),J39),"")</f>
        <v/>
      </c>
      <c r="L39" s="76" t="str">
        <f t="shared" si="131"/>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1"/>
      <c r="K40" s="75" t="str">
        <f>IF(AND(B40&gt;0,C40&gt;0,D40&gt;0),IF(ISBLANK(J40),IF(ISBLANK(H40),"",(D40-B40)*VLOOKUP(H40,VLookups!$A$4:$B$13,2,FALSE)),J40),"")</f>
        <v/>
      </c>
      <c r="L40" s="76" t="str">
        <f t="shared" si="131"/>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1"/>
      <c r="K41" s="75" t="str">
        <f>IF(AND(B41&gt;0,C41&gt;0,D41&gt;0),IF(ISBLANK(J41),IF(ISBLANK(H41),"",(D41-B41)*VLOOKUP(H41,VLookups!$A$4:$B$13,2,FALSE)),J41),"")</f>
        <v/>
      </c>
      <c r="L41" s="76" t="str">
        <f t="shared" si="131"/>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1"/>
      <c r="K42" s="75" t="str">
        <f>IF(AND(B42&gt;0,C42&gt;0,D42&gt;0),IF(ISBLANK(J42),IF(ISBLANK(H42),"",(D42-B42)*VLOOKUP(H42,VLookups!$A$4:$B$13,2,FALSE)),J42),"")</f>
        <v/>
      </c>
      <c r="L42" s="76" t="str">
        <f t="shared" si="131"/>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1"/>
      <c r="K43" s="75" t="str">
        <f>IF(AND(B43&gt;0,C43&gt;0,D43&gt;0),IF(ISBLANK(J43),IF(ISBLANK(H43),"",(D43-B43)*VLOOKUP(H43,VLookups!$A$4:$B$13,2,FALSE)),J43),"")</f>
        <v/>
      </c>
      <c r="L43" s="76" t="str">
        <f t="shared" si="131"/>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1"/>
      <c r="K44" s="75" t="str">
        <f>IF(AND(B44&gt;0,C44&gt;0,D44&gt;0),IF(ISBLANK(J44),IF(ISBLANK(H44),"",(D44-B44)*VLOOKUP(H44,VLookups!$A$4:$B$13,2,FALSE)),J44),"")</f>
        <v/>
      </c>
      <c r="L44" s="76" t="str">
        <f t="shared" si="131"/>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1"/>
      <c r="K45" s="75" t="str">
        <f>IF(AND(B45&gt;0,C45&gt;0,D45&gt;0),IF(ISBLANK(J45),IF(ISBLANK(H45),"",(D45-B45)*VLOOKUP(H45,VLookups!$A$4:$B$13,2,FALSE)),J45),"")</f>
        <v/>
      </c>
      <c r="L45" s="76" t="str">
        <f t="shared" si="131"/>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1"/>
      <c r="K46" s="75" t="str">
        <f>IF(AND(B46&gt;0,C46&gt;0,D46&gt;0),IF(ISBLANK(J46),IF(ISBLANK(H46),"",(D46-B46)*VLOOKUP(H46,VLookups!$A$4:$B$13,2,FALSE)),J46),"")</f>
        <v/>
      </c>
      <c r="L46" s="76" t="str">
        <f t="shared" si="131"/>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1"/>
      <c r="K47" s="75" t="str">
        <f>IF(AND(B47&gt;0,C47&gt;0,D47&gt;0),IF(ISBLANK(J47),IF(ISBLANK(H47),"",(D47-B47)*VLOOKUP(H47,VLookups!$A$4:$B$13,2,FALSE)),J47),"")</f>
        <v/>
      </c>
      <c r="L47" s="76" t="str">
        <f t="shared" si="131"/>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1"/>
      <c r="K48" s="75" t="str">
        <f>IF(AND(B48&gt;0,C48&gt;0,D48&gt;0),IF(ISBLANK(J48),IF(ISBLANK(H48),"",(D48-B48)*VLOOKUP(H48,VLookups!$A$4:$B$13,2,FALSE)),J48),"")</f>
        <v/>
      </c>
      <c r="L48" s="76" t="str">
        <f t="shared" si="131"/>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1"/>
      <c r="K49" s="75" t="str">
        <f>IF(AND(B49&gt;0,C49&gt;0,D49&gt;0),IF(ISBLANK(J49),IF(ISBLANK(H49),"",(D49-B49)*VLOOKUP(H49,VLookups!$A$4:$B$13,2,FALSE)),J49),"")</f>
        <v/>
      </c>
      <c r="L49" s="76" t="str">
        <f t="shared" si="131"/>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1"/>
      <c r="K50" s="75" t="str">
        <f>IF(AND(B50&gt;0,C50&gt;0,D50&gt;0),IF(ISBLANK(J50),IF(ISBLANK(H50),"",(D50-B50)*VLOOKUP(H50,VLookups!$A$4:$B$13,2,FALSE)),J50),"")</f>
        <v/>
      </c>
      <c r="L50" s="76" t="str">
        <f t="shared" si="131"/>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1"/>
      <c r="K51" s="75" t="str">
        <f>IF(AND(B51&gt;0,C51&gt;0,D51&gt;0),IF(ISBLANK(J51),IF(ISBLANK(H51),"",(D51-B51)*VLOOKUP(H51,VLookups!$A$4:$B$13,2,FALSE)),J51),"")</f>
        <v/>
      </c>
      <c r="L51" s="76" t="str">
        <f t="shared" si="131"/>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1"/>
      <c r="K52" s="75" t="str">
        <f>IF(AND(B52&gt;0,C52&gt;0,D52&gt;0),IF(ISBLANK(J52),IF(ISBLANK(H52),"",(D52-B52)*VLOOKUP(H52,VLookups!$A$4:$B$13,2,FALSE)),J52),"")</f>
        <v/>
      </c>
      <c r="L52" s="76" t="str">
        <f t="shared" si="131"/>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1"/>
      <c r="K53" s="75" t="str">
        <f>IF(AND(B53&gt;0,C53&gt;0,D53&gt;0),IF(ISBLANK(J53),IF(ISBLANK(H53),"",(D53-B53)*VLOOKUP(H53,VLookups!$A$4:$B$13,2,FALSE)),J53),"")</f>
        <v/>
      </c>
      <c r="L53" s="76" t="str">
        <f t="shared" si="131"/>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1"/>
      <c r="K54" s="75" t="str">
        <f>IF(AND(B54&gt;0,C54&gt;0,D54&gt;0),IF(ISBLANK(J54),IF(ISBLANK(H54),"",(D54-B54)*VLOOKUP(H54,VLookups!$A$4:$B$13,2,FALSE)),J54),"")</f>
        <v/>
      </c>
      <c r="L54" s="76" t="str">
        <f t="shared" si="131"/>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1"/>
      <c r="K55" s="75" t="str">
        <f>IF(AND(B55&gt;0,C55&gt;0,D55&gt;0),IF(ISBLANK(J55),IF(ISBLANK(H55),"",(D55-B55)*VLOOKUP(H55,VLookups!$A$4:$B$13,2,FALSE)),J55),"")</f>
        <v/>
      </c>
      <c r="L55" s="76" t="str">
        <f t="shared" si="131"/>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1"/>
      <c r="K56" s="75" t="str">
        <f>IF(AND(B56&gt;0,C56&gt;0,D56&gt;0),IF(ISBLANK(J56),IF(ISBLANK(H56),"",(D56-B56)*VLOOKUP(H56,VLookups!$A$4:$B$13,2,FALSE)),J56),"")</f>
        <v/>
      </c>
      <c r="L56" s="76" t="str">
        <f t="shared" si="131"/>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1"/>
      <c r="K57" s="75" t="str">
        <f>IF(AND(B57&gt;0,C57&gt;0,D57&gt;0),IF(ISBLANK(J57),IF(ISBLANK(H57),"",(D57-B57)*VLOOKUP(H57,VLookups!$A$4:$B$13,2,FALSE)),J57),"")</f>
        <v/>
      </c>
      <c r="L57" s="76" t="str">
        <f t="shared" si="131"/>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1"/>
      <c r="K58" s="75" t="str">
        <f>IF(AND(B58&gt;0,C58&gt;0,D58&gt;0),IF(ISBLANK(J58),IF(ISBLANK(H58),"",(D58-B58)*VLOOKUP(H58,VLookups!$A$4:$B$13,2,FALSE)),J58),"")</f>
        <v/>
      </c>
      <c r="L58" s="76" t="str">
        <f t="shared" si="131"/>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1"/>
      <c r="K59" s="75" t="str">
        <f>IF(AND(B59&gt;0,C59&gt;0,D59&gt;0),IF(ISBLANK(J59),IF(ISBLANK(H59),"",(D59-B59)*VLOOKUP(H59,VLookups!$A$4:$B$13,2,FALSE)),J59),"")</f>
        <v/>
      </c>
      <c r="L59" s="76" t="str">
        <f t="shared" si="131"/>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1"/>
      <c r="K60" s="75" t="str">
        <f>IF(AND(B60&gt;0,C60&gt;0,D60&gt;0),IF(ISBLANK(J60),IF(ISBLANK(H60),"",(D60-B60)*VLOOKUP(H60,VLookups!$A$4:$B$13,2,FALSE)),J60),"")</f>
        <v/>
      </c>
      <c r="L60" s="76" t="str">
        <f t="shared" si="131"/>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1"/>
      <c r="K61" s="75" t="str">
        <f>IF(AND(B61&gt;0,C61&gt;0,D61&gt;0),IF(ISBLANK(J61),IF(ISBLANK(H61),"",(D61-B61)*VLOOKUP(H61,VLookups!$A$4:$B$13,2,FALSE)),J61),"")</f>
        <v/>
      </c>
      <c r="L61" s="76" t="str">
        <f t="shared" si="131"/>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1"/>
      <c r="K62" s="75" t="str">
        <f>IF(AND(B62&gt;0,C62&gt;0,D62&gt;0),IF(ISBLANK(J62),IF(ISBLANK(H62),"",(D62-B62)*VLOOKUP(H62,VLookups!$A$4:$B$13,2,FALSE)),J62),"")</f>
        <v/>
      </c>
      <c r="L62" s="76" t="str">
        <f t="shared" si="131"/>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1"/>
      <c r="K63" s="75" t="str">
        <f>IF(AND(B63&gt;0,C63&gt;0,D63&gt;0),IF(ISBLANK(J63),IF(ISBLANK(H63),"",(D63-B63)*VLOOKUP(H63,VLookups!$A$4:$B$13,2,FALSE)),J63),"")</f>
        <v/>
      </c>
      <c r="L63" s="76" t="str">
        <f t="shared" si="131"/>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1"/>
      <c r="K64" s="75" t="str">
        <f>IF(AND(B64&gt;0,C64&gt;0,D64&gt;0),IF(ISBLANK(J64),IF(ISBLANK(H64),"",(D64-B64)*VLOOKUP(H64,VLookups!$A$4:$B$13,2,FALSE)),J64),"")</f>
        <v/>
      </c>
      <c r="L64" s="76" t="str">
        <f t="shared" si="131"/>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1"/>
      <c r="K65" s="75" t="str">
        <f>IF(AND(B65&gt;0,C65&gt;0,D65&gt;0),IF(ISBLANK(J65),IF(ISBLANK(H65),"",(D65-B65)*VLOOKUP(H65,VLookups!$A$4:$B$13,2,FALSE)),J65),"")</f>
        <v/>
      </c>
      <c r="L65" s="76" t="str">
        <f t="shared" si="131"/>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1"/>
      <c r="K66" s="75" t="str">
        <f>IF(AND(B66&gt;0,C66&gt;0,D66&gt;0),IF(ISBLANK(J66),IF(ISBLANK(H66),"",(D66-B66)*VLOOKUP(H66,VLookups!$A$4:$B$13,2,FALSE)),J66),"")</f>
        <v/>
      </c>
      <c r="L66" s="76" t="str">
        <f t="shared" si="131"/>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1"/>
      <c r="K67" s="75" t="str">
        <f>IF(AND(B67&gt;0,C67&gt;0,D67&gt;0),IF(ISBLANK(J67),IF(ISBLANK(H67),"",(D67-B67)*VLOOKUP(H67,VLookups!$A$4:$B$13,2,FALSE)),J67),"")</f>
        <v/>
      </c>
      <c r="L67" s="76" t="str">
        <f t="shared" si="131"/>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1"/>
      <c r="K68" s="75" t="str">
        <f>IF(AND(B68&gt;0,C68&gt;0,D68&gt;0),IF(ISBLANK(J68),IF(ISBLANK(H68),"",(D68-B68)*VLOOKUP(H68,VLookups!$A$4:$B$13,2,FALSE)),J68),"")</f>
        <v/>
      </c>
      <c r="L68" s="76" t="str">
        <f t="shared" ref="L68:L99" si="257">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1"/>
      <c r="K69" s="75" t="str">
        <f>IF(AND(B69&gt;0,C69&gt;0,D69&gt;0),IF(ISBLANK(J69),IF(ISBLANK(H69),"",(D69-B69)*VLOOKUP(H69,VLookups!$A$4:$B$13,2,FALSE)),J69),"")</f>
        <v/>
      </c>
      <c r="L69" s="76" t="str">
        <f t="shared" si="257"/>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1"/>
      <c r="K70" s="75" t="str">
        <f>IF(AND(B70&gt;0,C70&gt;0,D70&gt;0),IF(ISBLANK(J70),IF(ISBLANK(H70),"",(D70-B70)*VLOOKUP(H70,VLookups!$A$4:$B$13,2,FALSE)),J70),"")</f>
        <v/>
      </c>
      <c r="L70" s="76" t="str">
        <f t="shared" si="257"/>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1"/>
      <c r="K71" s="75" t="str">
        <f>IF(AND(B71&gt;0,C71&gt;0,D71&gt;0),IF(ISBLANK(J71),IF(ISBLANK(H71),"",(D71-B71)*VLOOKUP(H71,VLookups!$A$4:$B$13,2,FALSE)),J71),"")</f>
        <v/>
      </c>
      <c r="L71" s="76" t="str">
        <f t="shared" si="257"/>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1"/>
      <c r="K72" s="75" t="str">
        <f>IF(AND(B72&gt;0,C72&gt;0,D72&gt;0),IF(ISBLANK(J72),IF(ISBLANK(H72),"",(D72-B72)*VLOOKUP(H72,VLookups!$A$4:$B$13,2,FALSE)),J72),"")</f>
        <v/>
      </c>
      <c r="L72" s="76" t="str">
        <f t="shared" si="257"/>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1"/>
      <c r="K73" s="75" t="str">
        <f>IF(AND(B73&gt;0,C73&gt;0,D73&gt;0),IF(ISBLANK(J73),IF(ISBLANK(H73),"",(D73-B73)*VLOOKUP(H73,VLookups!$A$4:$B$13,2,FALSE)),J73),"")</f>
        <v/>
      </c>
      <c r="L73" s="76" t="str">
        <f t="shared" si="257"/>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1"/>
      <c r="K74" s="75" t="str">
        <f>IF(AND(B74&gt;0,C74&gt;0,D74&gt;0),IF(ISBLANK(J74),IF(ISBLANK(H74),"",(D74-B74)*VLOOKUP(H74,VLookups!$A$4:$B$13,2,FALSE)),J74),"")</f>
        <v/>
      </c>
      <c r="L74" s="76" t="str">
        <f t="shared" si="257"/>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1"/>
      <c r="K75" s="75" t="str">
        <f>IF(AND(B75&gt;0,C75&gt;0,D75&gt;0),IF(ISBLANK(J75),IF(ISBLANK(H75),"",(D75-B75)*VLOOKUP(H75,VLookups!$A$4:$B$13,2,FALSE)),J75),"")</f>
        <v/>
      </c>
      <c r="L75" s="76" t="str">
        <f t="shared" si="257"/>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1"/>
      <c r="K76" s="75" t="str">
        <f>IF(AND(B76&gt;0,C76&gt;0,D76&gt;0),IF(ISBLANK(J76),IF(ISBLANK(H76),"",(D76-B76)*VLOOKUP(H76,VLookups!$A$4:$B$13,2,FALSE)),J76),"")</f>
        <v/>
      </c>
      <c r="L76" s="76" t="str">
        <f t="shared" si="257"/>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1"/>
      <c r="K77" s="75" t="str">
        <f>IF(AND(B77&gt;0,C77&gt;0,D77&gt;0),IF(ISBLANK(J77),IF(ISBLANK(H77),"",(D77-B77)*VLOOKUP(H77,VLookups!$A$4:$B$13,2,FALSE)),J77),"")</f>
        <v/>
      </c>
      <c r="L77" s="76" t="str">
        <f t="shared" si="257"/>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1"/>
      <c r="K78" s="75" t="str">
        <f>IF(AND(B78&gt;0,C78&gt;0,D78&gt;0),IF(ISBLANK(J78),IF(ISBLANK(H78),"",(D78-B78)*VLOOKUP(H78,VLookups!$A$4:$B$13,2,FALSE)),J78),"")</f>
        <v/>
      </c>
      <c r="L78" s="76" t="str">
        <f t="shared" si="257"/>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1"/>
      <c r="K79" s="75" t="str">
        <f>IF(AND(B79&gt;0,C79&gt;0,D79&gt;0),IF(ISBLANK(J79),IF(ISBLANK(H79),"",(D79-B79)*VLOOKUP(H79,VLookups!$A$4:$B$13,2,FALSE)),J79),"")</f>
        <v/>
      </c>
      <c r="L79" s="76" t="str">
        <f t="shared" si="257"/>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1"/>
      <c r="K80" s="75" t="str">
        <f>IF(AND(B80&gt;0,C80&gt;0,D80&gt;0),IF(ISBLANK(J80),IF(ISBLANK(H80),"",(D80-B80)*VLOOKUP(H80,VLookups!$A$4:$B$13,2,FALSE)),J80),"")</f>
        <v/>
      </c>
      <c r="L80" s="76" t="str">
        <f t="shared" si="257"/>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1"/>
      <c r="K81" s="75" t="str">
        <f>IF(AND(B81&gt;0,C81&gt;0,D81&gt;0),IF(ISBLANK(J81),IF(ISBLANK(H81),"",(D81-B81)*VLOOKUP(H81,VLookups!$A$4:$B$13,2,FALSE)),J81),"")</f>
        <v/>
      </c>
      <c r="L81" s="76" t="str">
        <f t="shared" si="257"/>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1"/>
      <c r="K82" s="75" t="str">
        <f>IF(AND(B82&gt;0,C82&gt;0,D82&gt;0),IF(ISBLANK(J82),IF(ISBLANK(H82),"",(D82-B82)*VLOOKUP(H82,VLookups!$A$4:$B$13,2,FALSE)),J82),"")</f>
        <v/>
      </c>
      <c r="L82" s="76" t="str">
        <f t="shared" si="257"/>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1"/>
      <c r="K83" s="75" t="str">
        <f>IF(AND(B83&gt;0,C83&gt;0,D83&gt;0),IF(ISBLANK(J83),IF(ISBLANK(H83),"",(D83-B83)*VLOOKUP(H83,VLookups!$A$4:$B$13,2,FALSE)),J83),"")</f>
        <v/>
      </c>
      <c r="L83" s="76" t="str">
        <f t="shared" si="257"/>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1"/>
      <c r="K84" s="75" t="str">
        <f>IF(AND(B84&gt;0,C84&gt;0,D84&gt;0),IF(ISBLANK(J84),IF(ISBLANK(H84),"",(D84-B84)*VLOOKUP(H84,VLookups!$A$4:$B$13,2,FALSE)),J84),"")</f>
        <v/>
      </c>
      <c r="L84" s="76" t="str">
        <f t="shared" si="257"/>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1"/>
      <c r="K85" s="75" t="str">
        <f>IF(AND(B85&gt;0,C85&gt;0,D85&gt;0),IF(ISBLANK(J85),IF(ISBLANK(H85),"",(D85-B85)*VLOOKUP(H85,VLookups!$A$4:$B$13,2,FALSE)),J85),"")</f>
        <v/>
      </c>
      <c r="L85" s="76" t="str">
        <f t="shared" si="257"/>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1"/>
      <c r="K86" s="75" t="str">
        <f>IF(AND(B86&gt;0,C86&gt;0,D86&gt;0),IF(ISBLANK(J86),IF(ISBLANK(H86),"",(D86-B86)*VLOOKUP(H86,VLookups!$A$4:$B$13,2,FALSE)),J86),"")</f>
        <v/>
      </c>
      <c r="L86" s="76" t="str">
        <f t="shared" si="257"/>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1"/>
      <c r="K87" s="75" t="str">
        <f>IF(AND(B87&gt;0,C87&gt;0,D87&gt;0),IF(ISBLANK(J87),IF(ISBLANK(H87),"",(D87-B87)*VLOOKUP(H87,VLookups!$A$4:$B$13,2,FALSE)),J87),"")</f>
        <v/>
      </c>
      <c r="L87" s="76" t="str">
        <f t="shared" si="257"/>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1"/>
      <c r="K88" s="75" t="str">
        <f>IF(AND(B88&gt;0,C88&gt;0,D88&gt;0),IF(ISBLANK(J88),IF(ISBLANK(H88),"",(D88-B88)*VLOOKUP(H88,VLookups!$A$4:$B$13,2,FALSE)),J88),"")</f>
        <v/>
      </c>
      <c r="L88" s="76" t="str">
        <f t="shared" si="257"/>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1"/>
      <c r="K89" s="75" t="str">
        <f>IF(AND(B89&gt;0,C89&gt;0,D89&gt;0),IF(ISBLANK(J89),IF(ISBLANK(H89),"",(D89-B89)*VLOOKUP(H89,VLookups!$A$4:$B$13,2,FALSE)),J89),"")</f>
        <v/>
      </c>
      <c r="L89" s="76" t="str">
        <f t="shared" si="257"/>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1"/>
      <c r="K90" s="75" t="str">
        <f>IF(AND(B90&gt;0,C90&gt;0,D90&gt;0),IF(ISBLANK(J90),IF(ISBLANK(H90),"",(D90-B90)*VLOOKUP(H90,VLookups!$A$4:$B$13,2,FALSE)),J90),"")</f>
        <v/>
      </c>
      <c r="L90" s="76" t="str">
        <f t="shared" si="257"/>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1"/>
      <c r="K91" s="75" t="str">
        <f>IF(AND(B91&gt;0,C91&gt;0,D91&gt;0),IF(ISBLANK(J91),IF(ISBLANK(H91),"",(D91-B91)*VLOOKUP(H91,VLookups!$A$4:$B$13,2,FALSE)),J91),"")</f>
        <v/>
      </c>
      <c r="L91" s="76" t="str">
        <f t="shared" si="257"/>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1"/>
      <c r="K92" s="75" t="str">
        <f>IF(AND(B92&gt;0,C92&gt;0,D92&gt;0),IF(ISBLANK(J92),IF(ISBLANK(H92),"",(D92-B92)*VLOOKUP(H92,VLookups!$A$4:$B$13,2,FALSE)),J92),"")</f>
        <v/>
      </c>
      <c r="L92" s="76" t="str">
        <f t="shared" si="257"/>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1"/>
      <c r="K93" s="75" t="str">
        <f>IF(AND(B93&gt;0,C93&gt;0,D93&gt;0),IF(ISBLANK(J93),IF(ISBLANK(H93),"",(D93-B93)*VLOOKUP(H93,VLookups!$A$4:$B$13,2,FALSE)),J93),"")</f>
        <v/>
      </c>
      <c r="L93" s="76" t="str">
        <f t="shared" si="257"/>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1"/>
      <c r="K94" s="75" t="str">
        <f>IF(AND(B94&gt;0,C94&gt;0,D94&gt;0),IF(ISBLANK(J94),IF(ISBLANK(H94),"",(D94-B94)*VLOOKUP(H94,VLookups!$A$4:$B$13,2,FALSE)),J94),"")</f>
        <v/>
      </c>
      <c r="L94" s="76" t="str">
        <f t="shared" si="257"/>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1"/>
      <c r="K95" s="75" t="str">
        <f>IF(AND(B95&gt;0,C95&gt;0,D95&gt;0),IF(ISBLANK(J95),IF(ISBLANK(H95),"",(D95-B95)*VLOOKUP(H95,VLookups!$A$4:$B$13,2,FALSE)),J95),"")</f>
        <v/>
      </c>
      <c r="L95" s="76" t="str">
        <f t="shared" si="257"/>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1"/>
      <c r="K96" s="75" t="str">
        <f>IF(AND(B96&gt;0,C96&gt;0,D96&gt;0),IF(ISBLANK(J96),IF(ISBLANK(H96),"",(D96-B96)*VLOOKUP(H96,VLookups!$A$4:$B$13,2,FALSE)),J96),"")</f>
        <v/>
      </c>
      <c r="L96" s="76" t="str">
        <f t="shared" si="257"/>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1"/>
      <c r="K97" s="75" t="str">
        <f>IF(AND(B97&gt;0,C97&gt;0,D97&gt;0),IF(ISBLANK(J97),IF(ISBLANK(H97),"",(D97-B97)*VLOOKUP(H97,VLookups!$A$4:$B$13,2,FALSE)),J97),"")</f>
        <v/>
      </c>
      <c r="L97" s="76" t="str">
        <f t="shared" si="257"/>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1"/>
      <c r="K98" s="75" t="str">
        <f>IF(AND(B98&gt;0,C98&gt;0,D98&gt;0),IF(ISBLANK(J98),IF(ISBLANK(H98),"",(D98-B98)*VLOOKUP(H98,VLookups!$A$4:$B$13,2,FALSE)),J98),"")</f>
        <v/>
      </c>
      <c r="L98" s="76" t="str">
        <f t="shared" si="257"/>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1"/>
      <c r="K99" s="75" t="str">
        <f>IF(AND(B99&gt;0,C99&gt;0,D99&gt;0),IF(ISBLANK(J99),IF(ISBLANK(H99),"",(D99-B99)*VLOOKUP(H99,VLookups!$A$4:$B$13,2,FALSE)),J99),"")</f>
        <v/>
      </c>
      <c r="L99" s="76" t="str">
        <f t="shared" si="257"/>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1"/>
      <c r="K100" s="75" t="str">
        <f>IF(AND(B100&gt;0,C100&gt;0,D100&gt;0),IF(ISBLANK(J100),IF(ISBLANK(H100),"",(D100-B100)*VLOOKUP(H100,VLookups!$A$4:$B$13,2,FALSE)),J100),"")</f>
        <v/>
      </c>
      <c r="L100" s="76" t="str">
        <f t="shared" ref="L100:L103" si="388">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1"/>
      <c r="K101" s="75" t="str">
        <f>IF(AND(B101&gt;0,C101&gt;0,D101&gt;0),IF(ISBLANK(J101),IF(ISBLANK(H101),"",(D101-B101)*VLOOKUP(H101,VLookups!$A$4:$B$13,2,FALSE)),J101),"")</f>
        <v/>
      </c>
      <c r="L101" s="76" t="str">
        <f t="shared" si="388"/>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1"/>
      <c r="K102" s="75" t="str">
        <f>IF(AND(B102&gt;0,C102&gt;0,D102&gt;0),IF(ISBLANK(J102),IF(ISBLANK(H102),"",(D102-B102)*VLOOKUP(H102,VLookups!$A$4:$B$13,2,FALSE)),J102),"")</f>
        <v/>
      </c>
      <c r="L102" s="76" t="str">
        <f t="shared" si="388"/>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1"/>
      <c r="K103" s="75" t="str">
        <f>IF(AND(B103&gt;0,C103&gt;0,D103&gt;0),IF(ISBLANK(J103),IF(ISBLANK(H103),"",(D103-B103)*VLOOKUP(H103,VLookups!$A$4:$B$13,2,FALSE)),J103),"")</f>
        <v/>
      </c>
      <c r="L103" s="76" t="str">
        <f t="shared" si="388"/>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1">
        <f>IF(ISNONTEXT($V104),V104+(($DS$104-$V$104)/101),"")</f>
        <v>881.54612942425365</v>
      </c>
      <c r="X104" s="251">
        <f t="shared" ref="X104:CI104" si="392">IF(ISNONTEXT($V104),W104+(($DS$104-$V$104)/101),"")</f>
        <v>889.99974297123845</v>
      </c>
      <c r="Y104" s="251">
        <f t="shared" si="392"/>
        <v>898.45335651822325</v>
      </c>
      <c r="Z104" s="251">
        <f t="shared" si="392"/>
        <v>906.90697006520804</v>
      </c>
      <c r="AA104" s="251">
        <f t="shared" si="392"/>
        <v>915.36058361219284</v>
      </c>
      <c r="AB104" s="251">
        <f t="shared" si="392"/>
        <v>923.81419715917764</v>
      </c>
      <c r="AC104" s="251">
        <f t="shared" si="392"/>
        <v>932.26781070616244</v>
      </c>
      <c r="AD104" s="251">
        <f t="shared" si="392"/>
        <v>940.72142425314723</v>
      </c>
      <c r="AE104" s="251">
        <f t="shared" si="392"/>
        <v>949.17503780013203</v>
      </c>
      <c r="AF104" s="251">
        <f t="shared" si="392"/>
        <v>957.62865134711683</v>
      </c>
      <c r="AG104" s="251">
        <f t="shared" si="392"/>
        <v>966.08226489410163</v>
      </c>
      <c r="AH104" s="251">
        <f t="shared" si="392"/>
        <v>974.53587844108642</v>
      </c>
      <c r="AI104" s="251">
        <f t="shared" si="392"/>
        <v>982.98949198807122</v>
      </c>
      <c r="AJ104" s="251">
        <f t="shared" si="392"/>
        <v>991.44310553505602</v>
      </c>
      <c r="AK104" s="251">
        <f t="shared" si="392"/>
        <v>999.89671908204082</v>
      </c>
      <c r="AL104" s="251">
        <f t="shared" si="392"/>
        <v>1008.3503326290256</v>
      </c>
      <c r="AM104" s="251">
        <f t="shared" si="392"/>
        <v>1016.8039461760104</v>
      </c>
      <c r="AN104" s="251">
        <f t="shared" si="392"/>
        <v>1025.2575597229952</v>
      </c>
      <c r="AO104" s="251">
        <f t="shared" si="392"/>
        <v>1033.71117326998</v>
      </c>
      <c r="AP104" s="251">
        <f t="shared" si="392"/>
        <v>1042.1647868169648</v>
      </c>
      <c r="AQ104" s="251">
        <f t="shared" si="392"/>
        <v>1050.6184003639496</v>
      </c>
      <c r="AR104" s="251">
        <f t="shared" si="392"/>
        <v>1059.0720139109344</v>
      </c>
      <c r="AS104" s="251">
        <f t="shared" si="392"/>
        <v>1067.5256274579192</v>
      </c>
      <c r="AT104" s="251">
        <f t="shared" si="392"/>
        <v>1075.979241004904</v>
      </c>
      <c r="AU104" s="251">
        <f t="shared" si="392"/>
        <v>1084.4328545518888</v>
      </c>
      <c r="AV104" s="251">
        <f t="shared" si="392"/>
        <v>1092.8864680988736</v>
      </c>
      <c r="AW104" s="251">
        <f t="shared" si="392"/>
        <v>1101.3400816458584</v>
      </c>
      <c r="AX104" s="251">
        <f t="shared" si="392"/>
        <v>1109.7936951928432</v>
      </c>
      <c r="AY104" s="251">
        <f t="shared" si="392"/>
        <v>1118.247308739828</v>
      </c>
      <c r="AZ104" s="251">
        <f t="shared" si="392"/>
        <v>1126.7009222868128</v>
      </c>
      <c r="BA104" s="251">
        <f t="shared" si="392"/>
        <v>1135.1545358337976</v>
      </c>
      <c r="BB104" s="251">
        <f t="shared" si="392"/>
        <v>1143.6081493807824</v>
      </c>
      <c r="BC104" s="251">
        <f t="shared" si="392"/>
        <v>1152.0617629277672</v>
      </c>
      <c r="BD104" s="251">
        <f t="shared" si="392"/>
        <v>1160.515376474752</v>
      </c>
      <c r="BE104" s="251">
        <f t="shared" si="392"/>
        <v>1168.9689900217368</v>
      </c>
      <c r="BF104" s="251">
        <f t="shared" si="392"/>
        <v>1177.4226035687216</v>
      </c>
      <c r="BG104" s="251">
        <f t="shared" si="392"/>
        <v>1185.8762171157064</v>
      </c>
      <c r="BH104" s="251">
        <f t="shared" si="392"/>
        <v>1194.3298306626912</v>
      </c>
      <c r="BI104" s="251">
        <f t="shared" si="392"/>
        <v>1202.783444209676</v>
      </c>
      <c r="BJ104" s="251">
        <f t="shared" si="392"/>
        <v>1211.2370577566608</v>
      </c>
      <c r="BK104" s="251">
        <f t="shared" si="392"/>
        <v>1219.6906713036456</v>
      </c>
      <c r="BL104" s="251">
        <f t="shared" si="392"/>
        <v>1228.1442848506304</v>
      </c>
      <c r="BM104" s="251">
        <f t="shared" si="392"/>
        <v>1236.5978983976152</v>
      </c>
      <c r="BN104" s="251">
        <f t="shared" si="392"/>
        <v>1245.0515119446</v>
      </c>
      <c r="BO104" s="251">
        <f t="shared" si="392"/>
        <v>1253.5051254915847</v>
      </c>
      <c r="BP104" s="251">
        <f t="shared" si="392"/>
        <v>1261.9587390385695</v>
      </c>
      <c r="BQ104" s="251">
        <f t="shared" si="392"/>
        <v>1270.4123525855543</v>
      </c>
      <c r="BR104" s="251">
        <f t="shared" si="392"/>
        <v>1278.8659661325391</v>
      </c>
      <c r="BS104" s="251">
        <f t="shared" si="392"/>
        <v>1287.3195796795239</v>
      </c>
      <c r="BT104" s="251">
        <f t="shared" si="392"/>
        <v>1295.7731932265087</v>
      </c>
      <c r="BU104" s="251">
        <f t="shared" si="392"/>
        <v>1304.2268067734935</v>
      </c>
      <c r="BV104" s="251">
        <f t="shared" si="392"/>
        <v>1312.6804203204783</v>
      </c>
      <c r="BW104" s="251">
        <f t="shared" si="392"/>
        <v>1321.1340338674631</v>
      </c>
      <c r="BX104" s="251">
        <f t="shared" si="392"/>
        <v>1329.5876474144479</v>
      </c>
      <c r="BY104" s="251">
        <f t="shared" si="392"/>
        <v>1338.0412609614327</v>
      </c>
      <c r="BZ104" s="251">
        <f t="shared" si="392"/>
        <v>1346.4948745084175</v>
      </c>
      <c r="CA104" s="251">
        <f t="shared" si="392"/>
        <v>1354.9484880554023</v>
      </c>
      <c r="CB104" s="251">
        <f t="shared" si="392"/>
        <v>1363.4021016023871</v>
      </c>
      <c r="CC104" s="251">
        <f t="shared" si="392"/>
        <v>1371.8557151493719</v>
      </c>
      <c r="CD104" s="251">
        <f t="shared" si="392"/>
        <v>1380.3093286963567</v>
      </c>
      <c r="CE104" s="251">
        <f t="shared" si="392"/>
        <v>1388.7629422433415</v>
      </c>
      <c r="CF104" s="251">
        <f t="shared" si="392"/>
        <v>1397.2165557903263</v>
      </c>
      <c r="CG104" s="251">
        <f t="shared" si="392"/>
        <v>1405.6701693373111</v>
      </c>
      <c r="CH104" s="251">
        <f t="shared" si="392"/>
        <v>1414.1237828842959</v>
      </c>
      <c r="CI104" s="251">
        <f t="shared" si="392"/>
        <v>1422.5773964312807</v>
      </c>
      <c r="CJ104" s="251">
        <f t="shared" ref="CJ104:DR104" si="393">IF(ISNONTEXT($V104),CI104+(($DS$104-$V$104)/101),"")</f>
        <v>1431.0310099782655</v>
      </c>
      <c r="CK104" s="251">
        <f t="shared" si="393"/>
        <v>1439.4846235252503</v>
      </c>
      <c r="CL104" s="251">
        <f t="shared" si="393"/>
        <v>1447.9382370722351</v>
      </c>
      <c r="CM104" s="251">
        <f t="shared" si="393"/>
        <v>1456.3918506192199</v>
      </c>
      <c r="CN104" s="251">
        <f t="shared" si="393"/>
        <v>1464.8454641662047</v>
      </c>
      <c r="CO104" s="251">
        <f t="shared" si="393"/>
        <v>1473.2990777131895</v>
      </c>
      <c r="CP104" s="251">
        <f t="shared" si="393"/>
        <v>1481.7526912601743</v>
      </c>
      <c r="CQ104" s="251">
        <f t="shared" si="393"/>
        <v>1490.2063048071591</v>
      </c>
      <c r="CR104" s="251">
        <f t="shared" si="393"/>
        <v>1498.6599183541439</v>
      </c>
      <c r="CS104" s="251">
        <f t="shared" si="393"/>
        <v>1507.1135319011287</v>
      </c>
      <c r="CT104" s="251">
        <f t="shared" si="393"/>
        <v>1515.5671454481135</v>
      </c>
      <c r="CU104" s="251">
        <f t="shared" si="393"/>
        <v>1524.0207589950983</v>
      </c>
      <c r="CV104" s="251">
        <f t="shared" si="393"/>
        <v>1532.4743725420831</v>
      </c>
      <c r="CW104" s="251">
        <f t="shared" si="393"/>
        <v>1540.9279860890679</v>
      </c>
      <c r="CX104" s="251">
        <f t="shared" si="393"/>
        <v>1549.3815996360527</v>
      </c>
      <c r="CY104" s="251">
        <f t="shared" si="393"/>
        <v>1557.8352131830375</v>
      </c>
      <c r="CZ104" s="251">
        <f t="shared" si="393"/>
        <v>1566.2888267300223</v>
      </c>
      <c r="DA104" s="251">
        <f t="shared" si="393"/>
        <v>1574.7424402770071</v>
      </c>
      <c r="DB104" s="251">
        <f t="shared" si="393"/>
        <v>1583.1960538239919</v>
      </c>
      <c r="DC104" s="251">
        <f t="shared" si="393"/>
        <v>1591.6496673709767</v>
      </c>
      <c r="DD104" s="251">
        <f t="shared" si="393"/>
        <v>1600.1032809179615</v>
      </c>
      <c r="DE104" s="251">
        <f t="shared" si="393"/>
        <v>1608.5568944649463</v>
      </c>
      <c r="DF104" s="251">
        <f t="shared" si="393"/>
        <v>1617.0105080119311</v>
      </c>
      <c r="DG104" s="251">
        <f t="shared" si="393"/>
        <v>1625.4641215589158</v>
      </c>
      <c r="DH104" s="251">
        <f t="shared" si="393"/>
        <v>1633.9177351059006</v>
      </c>
      <c r="DI104" s="251">
        <f t="shared" si="393"/>
        <v>1642.3713486528854</v>
      </c>
      <c r="DJ104" s="251">
        <f t="shared" si="393"/>
        <v>1650.8249621998702</v>
      </c>
      <c r="DK104" s="251">
        <f t="shared" si="393"/>
        <v>1659.278575746855</v>
      </c>
      <c r="DL104" s="251">
        <f t="shared" si="393"/>
        <v>1667.7321892938398</v>
      </c>
      <c r="DM104" s="251">
        <f t="shared" si="393"/>
        <v>1676.1858028408246</v>
      </c>
      <c r="DN104" s="251">
        <f t="shared" si="393"/>
        <v>1684.6394163878094</v>
      </c>
      <c r="DO104" s="251">
        <f t="shared" si="393"/>
        <v>1693.0930299347942</v>
      </c>
      <c r="DP104" s="251">
        <f t="shared" si="393"/>
        <v>1701.546643481779</v>
      </c>
      <c r="DQ104" s="251">
        <f t="shared" si="393"/>
        <v>1710.0002570287638</v>
      </c>
      <c r="DR104" s="251">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3"/>
      <c r="O105" s="35"/>
      <c r="P105" s="35"/>
      <c r="Q105" s="35"/>
      <c r="R105" s="35"/>
      <c r="S105" s="35"/>
      <c r="T105" s="35"/>
      <c r="U105" s="5"/>
    </row>
    <row r="106" spans="1:224" ht="15.75" x14ac:dyDescent="0.25">
      <c r="A106" s="5"/>
      <c r="B106" s="377" t="s">
        <v>79</v>
      </c>
      <c r="C106" s="378"/>
      <c r="D106" s="379"/>
      <c r="E106" s="5"/>
      <c r="F106" s="5"/>
      <c r="G106" s="5"/>
      <c r="H106" s="5"/>
      <c r="I106" s="5"/>
      <c r="K106" s="33" t="s">
        <v>88</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09">
        <f>IF(AND($D$112&gt;0,$D$113&gt;0),IF(OR(W104&lt;$D$112,W104=$D$112),DT104,0),"")</f>
        <v>3.7153956916851966E-5</v>
      </c>
      <c r="DU106" s="209">
        <f t="shared" ref="DU106:GF106" si="394">IF(AND($D$112&gt;0,$D$113&gt;0),IF(OR(X104&lt;$D$112,X104=$D$112),DU104,0),"")</f>
        <v>4.4167733028176379E-5</v>
      </c>
      <c r="DV106" s="209">
        <f t="shared" si="394"/>
        <v>5.2320572943209654E-5</v>
      </c>
      <c r="DW106" s="209">
        <f t="shared" si="394"/>
        <v>6.1759990345772352E-5</v>
      </c>
      <c r="DX106" s="209">
        <f t="shared" si="394"/>
        <v>7.2645596465592988E-5</v>
      </c>
      <c r="DY106" s="209">
        <f t="shared" si="394"/>
        <v>8.5148835843549964E-5</v>
      </c>
      <c r="DZ106" s="209">
        <f t="shared" si="394"/>
        <v>9.9452448897874218E-5</v>
      </c>
      <c r="EA106" s="209">
        <f t="shared" si="394"/>
        <v>1.1574962553681635E-4</v>
      </c>
      <c r="EB106" s="209">
        <f t="shared" si="394"/>
        <v>1.342428160906771E-4</v>
      </c>
      <c r="EC106" s="209">
        <f t="shared" si="394"/>
        <v>1.5514216923819709E-4</v>
      </c>
      <c r="ED106" s="209">
        <f t="shared" si="394"/>
        <v>1.786635714958534E-4</v>
      </c>
      <c r="EE106" s="209">
        <f t="shared" si="394"/>
        <v>2.0502626930338197E-4</v>
      </c>
      <c r="EF106" s="209">
        <f t="shared" si="394"/>
        <v>2.3445006280808507E-4</v>
      </c>
      <c r="EG106" s="209">
        <f t="shared" si="394"/>
        <v>2.6715207010213573E-4</v>
      </c>
      <c r="EH106" s="209">
        <f t="shared" si="394"/>
        <v>3.0334307181593549E-4</v>
      </c>
      <c r="EI106" s="209">
        <f t="shared" si="394"/>
        <v>3.4322345846217071E-4</v>
      </c>
      <c r="EJ106" s="209">
        <f t="shared" si="394"/>
        <v>3.8697881653184621E-4</v>
      </c>
      <c r="EK106" s="209">
        <f t="shared" si="394"/>
        <v>4.3477520376319949E-4</v>
      </c>
      <c r="EL106" s="209">
        <f t="shared" si="394"/>
        <v>4.8675417886244384E-4</v>
      </c>
      <c r="EM106" s="209">
        <f t="shared" si="394"/>
        <v>5.430276658102603E-4</v>
      </c>
      <c r="EN106" s="209">
        <f t="shared" si="394"/>
        <v>6.0367274724055728E-4</v>
      </c>
      <c r="EO106" s="209">
        <f t="shared" si="394"/>
        <v>6.6872649468429756E-4</v>
      </c>
      <c r="EP106" s="209">
        <f t="shared" si="394"/>
        <v>7.3818095515900415E-4</v>
      </c>
      <c r="EQ106" s="209">
        <f t="shared" si="394"/>
        <v>8.119784230738304E-4</v>
      </c>
      <c r="ER106" s="209">
        <f t="shared" si="394"/>
        <v>8.9000713314518179E-4</v>
      </c>
      <c r="ES106" s="209">
        <f t="shared" si="394"/>
        <v>9.7209751345258362E-4</v>
      </c>
      <c r="ET106" s="209">
        <f t="shared" si="394"/>
        <v>1.0580191374474932E-3</v>
      </c>
      <c r="EU106" s="209">
        <f t="shared" si="394"/>
        <v>1.1474785092882402E-3</v>
      </c>
      <c r="EV106" s="209">
        <f t="shared" si="394"/>
        <v>0</v>
      </c>
      <c r="EW106" s="209">
        <f t="shared" si="394"/>
        <v>0</v>
      </c>
      <c r="EX106" s="209">
        <f t="shared" si="394"/>
        <v>0</v>
      </c>
      <c r="EY106" s="209">
        <f t="shared" si="394"/>
        <v>0</v>
      </c>
      <c r="EZ106" s="209">
        <f t="shared" si="394"/>
        <v>0</v>
      </c>
      <c r="FA106" s="209">
        <f t="shared" si="394"/>
        <v>0</v>
      </c>
      <c r="FB106" s="209">
        <f t="shared" si="394"/>
        <v>0</v>
      </c>
      <c r="FC106" s="209">
        <f t="shared" si="394"/>
        <v>0</v>
      </c>
      <c r="FD106" s="209">
        <f t="shared" si="394"/>
        <v>0</v>
      </c>
      <c r="FE106" s="209">
        <f t="shared" si="394"/>
        <v>0</v>
      </c>
      <c r="FF106" s="209">
        <f t="shared" si="394"/>
        <v>0</v>
      </c>
      <c r="FG106" s="209">
        <f t="shared" si="394"/>
        <v>0</v>
      </c>
      <c r="FH106" s="209">
        <f t="shared" si="394"/>
        <v>0</v>
      </c>
      <c r="FI106" s="209">
        <f t="shared" si="394"/>
        <v>0</v>
      </c>
      <c r="FJ106" s="209">
        <f t="shared" si="394"/>
        <v>0</v>
      </c>
      <c r="FK106" s="209">
        <f t="shared" si="394"/>
        <v>0</v>
      </c>
      <c r="FL106" s="209">
        <f t="shared" si="394"/>
        <v>0</v>
      </c>
      <c r="FM106" s="209">
        <f t="shared" si="394"/>
        <v>0</v>
      </c>
      <c r="FN106" s="209">
        <f t="shared" si="394"/>
        <v>0</v>
      </c>
      <c r="FO106" s="209">
        <f t="shared" si="394"/>
        <v>0</v>
      </c>
      <c r="FP106" s="209">
        <f t="shared" si="394"/>
        <v>0</v>
      </c>
      <c r="FQ106" s="209">
        <f t="shared" si="394"/>
        <v>0</v>
      </c>
      <c r="FR106" s="209">
        <f t="shared" si="394"/>
        <v>0</v>
      </c>
      <c r="FS106" s="209">
        <f t="shared" si="394"/>
        <v>0</v>
      </c>
      <c r="FT106" s="209">
        <f t="shared" si="394"/>
        <v>0</v>
      </c>
      <c r="FU106" s="209">
        <f t="shared" si="394"/>
        <v>0</v>
      </c>
      <c r="FV106" s="209">
        <f t="shared" si="394"/>
        <v>0</v>
      </c>
      <c r="FW106" s="209">
        <f t="shared" si="394"/>
        <v>0</v>
      </c>
      <c r="FX106" s="209">
        <f t="shared" si="394"/>
        <v>0</v>
      </c>
      <c r="FY106" s="209">
        <f t="shared" si="394"/>
        <v>0</v>
      </c>
      <c r="FZ106" s="209">
        <f t="shared" si="394"/>
        <v>0</v>
      </c>
      <c r="GA106" s="209">
        <f t="shared" si="394"/>
        <v>0</v>
      </c>
      <c r="GB106" s="209">
        <f t="shared" si="394"/>
        <v>0</v>
      </c>
      <c r="GC106" s="209">
        <f t="shared" si="394"/>
        <v>0</v>
      </c>
      <c r="GD106" s="209">
        <f t="shared" si="394"/>
        <v>0</v>
      </c>
      <c r="GE106" s="209">
        <f t="shared" si="394"/>
        <v>0</v>
      </c>
      <c r="GF106" s="209">
        <f t="shared" si="394"/>
        <v>0</v>
      </c>
      <c r="GG106" s="209">
        <f t="shared" ref="GG106:HP106" si="395">IF(AND($D$112&gt;0,$D$113&gt;0),IF(OR(CJ104&lt;$D$112,CJ104=$D$112),GG104,0),"")</f>
        <v>0</v>
      </c>
      <c r="GH106" s="209">
        <f t="shared" si="395"/>
        <v>0</v>
      </c>
      <c r="GI106" s="209">
        <f t="shared" si="395"/>
        <v>0</v>
      </c>
      <c r="GJ106" s="209">
        <f t="shared" si="395"/>
        <v>0</v>
      </c>
      <c r="GK106" s="209">
        <f t="shared" si="395"/>
        <v>0</v>
      </c>
      <c r="GL106" s="209">
        <f t="shared" si="395"/>
        <v>0</v>
      </c>
      <c r="GM106" s="209">
        <f t="shared" si="395"/>
        <v>0</v>
      </c>
      <c r="GN106" s="209">
        <f t="shared" si="395"/>
        <v>0</v>
      </c>
      <c r="GO106" s="209">
        <f t="shared" si="395"/>
        <v>0</v>
      </c>
      <c r="GP106" s="209">
        <f t="shared" si="395"/>
        <v>0</v>
      </c>
      <c r="GQ106" s="209">
        <f t="shared" si="395"/>
        <v>0</v>
      </c>
      <c r="GR106" s="209">
        <f t="shared" si="395"/>
        <v>0</v>
      </c>
      <c r="GS106" s="209">
        <f t="shared" si="395"/>
        <v>0</v>
      </c>
      <c r="GT106" s="209">
        <f t="shared" si="395"/>
        <v>0</v>
      </c>
      <c r="GU106" s="209">
        <f t="shared" si="395"/>
        <v>0</v>
      </c>
      <c r="GV106" s="209">
        <f t="shared" si="395"/>
        <v>0</v>
      </c>
      <c r="GW106" s="209">
        <f t="shared" si="395"/>
        <v>0</v>
      </c>
      <c r="GX106" s="209">
        <f t="shared" si="395"/>
        <v>0</v>
      </c>
      <c r="GY106" s="209">
        <f t="shared" si="395"/>
        <v>0</v>
      </c>
      <c r="GZ106" s="209">
        <f t="shared" si="395"/>
        <v>0</v>
      </c>
      <c r="HA106" s="209">
        <f t="shared" si="395"/>
        <v>0</v>
      </c>
      <c r="HB106" s="209">
        <f t="shared" si="395"/>
        <v>0</v>
      </c>
      <c r="HC106" s="209">
        <f t="shared" si="395"/>
        <v>0</v>
      </c>
      <c r="HD106" s="209">
        <f t="shared" si="395"/>
        <v>0</v>
      </c>
      <c r="HE106" s="209">
        <f t="shared" si="395"/>
        <v>0</v>
      </c>
      <c r="HF106" s="209">
        <f t="shared" si="395"/>
        <v>0</v>
      </c>
      <c r="HG106" s="209">
        <f t="shared" si="395"/>
        <v>0</v>
      </c>
      <c r="HH106" s="209">
        <f t="shared" si="395"/>
        <v>0</v>
      </c>
      <c r="HI106" s="209">
        <f t="shared" si="395"/>
        <v>0</v>
      </c>
      <c r="HJ106" s="209">
        <f t="shared" si="395"/>
        <v>0</v>
      </c>
      <c r="HK106" s="209">
        <f t="shared" si="395"/>
        <v>0</v>
      </c>
      <c r="HL106" s="209">
        <f t="shared" si="395"/>
        <v>0</v>
      </c>
      <c r="HM106" s="209">
        <f t="shared" si="395"/>
        <v>0</v>
      </c>
      <c r="HN106" s="209">
        <f t="shared" si="395"/>
        <v>0</v>
      </c>
      <c r="HO106" s="209">
        <f t="shared" si="395"/>
        <v>0</v>
      </c>
      <c r="HP106" s="20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09">
        <f>IF(AND($D$112&gt;0,$D$113&gt;0),IF(AND(W104&gt;$D$112,OR(W104&lt;$D$113,W104=$D$113)),DT104,0),"")</f>
        <v>0</v>
      </c>
      <c r="DU107" s="209">
        <f t="shared" ref="DU107:GF107" si="396">IF(AND($D$112&gt;0,$D$113&gt;0),IF(AND(X104&gt;$D$112,OR(X104&lt;$D$113,X104=$D$113)),DU104,0),"")</f>
        <v>0</v>
      </c>
      <c r="DV107" s="209">
        <f t="shared" si="396"/>
        <v>0</v>
      </c>
      <c r="DW107" s="209">
        <f t="shared" si="396"/>
        <v>0</v>
      </c>
      <c r="DX107" s="209">
        <f t="shared" si="396"/>
        <v>0</v>
      </c>
      <c r="DY107" s="209">
        <f t="shared" si="396"/>
        <v>0</v>
      </c>
      <c r="DZ107" s="209">
        <f t="shared" si="396"/>
        <v>0</v>
      </c>
      <c r="EA107" s="209">
        <f t="shared" si="396"/>
        <v>0</v>
      </c>
      <c r="EB107" s="209">
        <f t="shared" si="396"/>
        <v>0</v>
      </c>
      <c r="EC107" s="209">
        <f t="shared" si="396"/>
        <v>0</v>
      </c>
      <c r="ED107" s="209">
        <f t="shared" si="396"/>
        <v>0</v>
      </c>
      <c r="EE107" s="209">
        <f t="shared" si="396"/>
        <v>0</v>
      </c>
      <c r="EF107" s="209">
        <f t="shared" si="396"/>
        <v>0</v>
      </c>
      <c r="EG107" s="209">
        <f t="shared" si="396"/>
        <v>0</v>
      </c>
      <c r="EH107" s="209">
        <f t="shared" si="396"/>
        <v>0</v>
      </c>
      <c r="EI107" s="209">
        <f t="shared" si="396"/>
        <v>0</v>
      </c>
      <c r="EJ107" s="209">
        <f t="shared" si="396"/>
        <v>0</v>
      </c>
      <c r="EK107" s="209">
        <f t="shared" si="396"/>
        <v>0</v>
      </c>
      <c r="EL107" s="209">
        <f t="shared" si="396"/>
        <v>0</v>
      </c>
      <c r="EM107" s="209">
        <f t="shared" si="396"/>
        <v>0</v>
      </c>
      <c r="EN107" s="209">
        <f t="shared" si="396"/>
        <v>0</v>
      </c>
      <c r="EO107" s="209">
        <f t="shared" si="396"/>
        <v>0</v>
      </c>
      <c r="EP107" s="209">
        <f t="shared" si="396"/>
        <v>0</v>
      </c>
      <c r="EQ107" s="209">
        <f t="shared" si="396"/>
        <v>0</v>
      </c>
      <c r="ER107" s="209">
        <f t="shared" si="396"/>
        <v>0</v>
      </c>
      <c r="ES107" s="209">
        <f t="shared" si="396"/>
        <v>0</v>
      </c>
      <c r="ET107" s="209">
        <f t="shared" si="396"/>
        <v>0</v>
      </c>
      <c r="EU107" s="209">
        <f t="shared" si="396"/>
        <v>0</v>
      </c>
      <c r="EV107" s="209">
        <f t="shared" si="396"/>
        <v>1.2401178080562619E-3</v>
      </c>
      <c r="EW107" s="209">
        <f t="shared" si="396"/>
        <v>1.3355147030924125E-3</v>
      </c>
      <c r="EX107" s="209">
        <f t="shared" si="396"/>
        <v>1.4331833349116396E-3</v>
      </c>
      <c r="EY107" s="209">
        <f t="shared" si="396"/>
        <v>1.5325765341101213E-3</v>
      </c>
      <c r="EZ107" s="209">
        <f t="shared" si="396"/>
        <v>1.6330893247443533E-3</v>
      </c>
      <c r="FA107" s="209">
        <f t="shared" si="396"/>
        <v>1.7340637293817021E-3</v>
      </c>
      <c r="FB107" s="209">
        <f t="shared" si="396"/>
        <v>1.8347948611052722E-3</v>
      </c>
      <c r="FC107" s="209">
        <f t="shared" si="396"/>
        <v>1.9345382540588054E-3</v>
      </c>
      <c r="FD107" s="209">
        <f t="shared" si="396"/>
        <v>2.0325183496195725E-3</v>
      </c>
      <c r="FE107" s="209">
        <f t="shared" si="396"/>
        <v>2.1279380210619471E-3</v>
      </c>
      <c r="FF107" s="209">
        <f t="shared" si="396"/>
        <v>2.2199889867507757E-3</v>
      </c>
      <c r="FG107" s="209">
        <f t="shared" si="396"/>
        <v>2.3078629316259504E-3</v>
      </c>
      <c r="FH107" s="209">
        <f t="shared" si="396"/>
        <v>2.3907631301222131E-3</v>
      </c>
      <c r="FI107" s="209">
        <f t="shared" si="396"/>
        <v>2.4679163417502242E-3</v>
      </c>
      <c r="FJ107" s="209">
        <f t="shared" si="396"/>
        <v>2.5385847342655151E-3</v>
      </c>
      <c r="FK107" s="209">
        <f t="shared" si="396"/>
        <v>2.6020775794285073E-3</v>
      </c>
      <c r="FL107" s="209">
        <f t="shared" si="396"/>
        <v>2.6577624633706814E-3</v>
      </c>
      <c r="FM107" s="209">
        <f t="shared" si="396"/>
        <v>2.7050757578610451E-3</v>
      </c>
      <c r="FN107" s="209">
        <f t="shared" si="396"/>
        <v>2.7435321103967077E-3</v>
      </c>
      <c r="FO107" s="209">
        <f t="shared" si="396"/>
        <v>2.7727327298461557E-3</v>
      </c>
      <c r="FP107" s="209">
        <f t="shared" si="396"/>
        <v>2.792372269918842E-3</v>
      </c>
      <c r="FQ107" s="209">
        <f t="shared" si="396"/>
        <v>2.8022441443371474E-3</v>
      </c>
      <c r="FR107" s="209">
        <f t="shared" si="396"/>
        <v>2.8022441443371461E-3</v>
      </c>
      <c r="FS107" s="209">
        <f t="shared" si="396"/>
        <v>2.7923722699188377E-3</v>
      </c>
      <c r="FT107" s="209">
        <f t="shared" si="396"/>
        <v>2.7727327298461492E-3</v>
      </c>
      <c r="FU107" s="209">
        <f t="shared" si="396"/>
        <v>2.7435321103966986E-3</v>
      </c>
      <c r="FV107" s="209">
        <f t="shared" si="396"/>
        <v>2.7050757578610338E-3</v>
      </c>
      <c r="FW107" s="209">
        <f t="shared" si="396"/>
        <v>2.6577624633706679E-3</v>
      </c>
      <c r="FX107" s="209">
        <f t="shared" si="396"/>
        <v>2.6020775794284912E-3</v>
      </c>
      <c r="FY107" s="209">
        <f t="shared" si="396"/>
        <v>2.5385847342654973E-3</v>
      </c>
      <c r="FZ107" s="209">
        <f t="shared" si="396"/>
        <v>2.4679163417502042E-3</v>
      </c>
      <c r="GA107" s="209">
        <f t="shared" si="396"/>
        <v>2.3907631301221914E-3</v>
      </c>
      <c r="GB107" s="209">
        <f t="shared" si="396"/>
        <v>2.3078629316259274E-3</v>
      </c>
      <c r="GC107" s="209">
        <f t="shared" si="396"/>
        <v>2.219988986750751E-3</v>
      </c>
      <c r="GD107" s="209">
        <f t="shared" si="396"/>
        <v>2.127938021061922E-3</v>
      </c>
      <c r="GE107" s="209">
        <f t="shared" si="396"/>
        <v>2.0325183496195461E-3</v>
      </c>
      <c r="GF107" s="209">
        <f t="shared" si="396"/>
        <v>1.9345382540587788E-3</v>
      </c>
      <c r="GG107" s="209">
        <f t="shared" ref="GG107:HP107" si="397">IF(AND($D$112&gt;0,$D$113&gt;0),IF(AND(CJ104&gt;$D$112,OR(CJ104&lt;$D$113,CJ104=$D$113)),GG104,0),"")</f>
        <v>1.8347948611052451E-3</v>
      </c>
      <c r="GH107" s="209">
        <f t="shared" si="397"/>
        <v>1.7340637293816749E-3</v>
      </c>
      <c r="GI107" s="209">
        <f t="shared" si="397"/>
        <v>1.6330893247443259E-3</v>
      </c>
      <c r="GJ107" s="209">
        <f t="shared" si="397"/>
        <v>1.5325765341100944E-3</v>
      </c>
      <c r="GK107" s="209">
        <f t="shared" si="397"/>
        <v>1.4331833349116132E-3</v>
      </c>
      <c r="GL107" s="209">
        <f t="shared" si="397"/>
        <v>1.3355147030923865E-3</v>
      </c>
      <c r="GM107" s="209">
        <f t="shared" si="397"/>
        <v>1.2401178080562367E-3</v>
      </c>
      <c r="GN107" s="209">
        <f t="shared" si="397"/>
        <v>0</v>
      </c>
      <c r="GO107" s="209">
        <f t="shared" si="397"/>
        <v>0</v>
      </c>
      <c r="GP107" s="209">
        <f t="shared" si="397"/>
        <v>0</v>
      </c>
      <c r="GQ107" s="209">
        <f t="shared" si="397"/>
        <v>0</v>
      </c>
      <c r="GR107" s="209">
        <f t="shared" si="397"/>
        <v>0</v>
      </c>
      <c r="GS107" s="209">
        <f t="shared" si="397"/>
        <v>0</v>
      </c>
      <c r="GT107" s="209">
        <f t="shared" si="397"/>
        <v>0</v>
      </c>
      <c r="GU107" s="209">
        <f t="shared" si="397"/>
        <v>0</v>
      </c>
      <c r="GV107" s="209">
        <f t="shared" si="397"/>
        <v>0</v>
      </c>
      <c r="GW107" s="209">
        <f t="shared" si="397"/>
        <v>0</v>
      </c>
      <c r="GX107" s="209">
        <f t="shared" si="397"/>
        <v>0</v>
      </c>
      <c r="GY107" s="209">
        <f t="shared" si="397"/>
        <v>0</v>
      </c>
      <c r="GZ107" s="209">
        <f t="shared" si="397"/>
        <v>0</v>
      </c>
      <c r="HA107" s="209">
        <f t="shared" si="397"/>
        <v>0</v>
      </c>
      <c r="HB107" s="209">
        <f t="shared" si="397"/>
        <v>0</v>
      </c>
      <c r="HC107" s="209">
        <f t="shared" si="397"/>
        <v>0</v>
      </c>
      <c r="HD107" s="209">
        <f t="shared" si="397"/>
        <v>0</v>
      </c>
      <c r="HE107" s="209">
        <f t="shared" si="397"/>
        <v>0</v>
      </c>
      <c r="HF107" s="209">
        <f t="shared" si="397"/>
        <v>0</v>
      </c>
      <c r="HG107" s="209">
        <f t="shared" si="397"/>
        <v>0</v>
      </c>
      <c r="HH107" s="209">
        <f t="shared" si="397"/>
        <v>0</v>
      </c>
      <c r="HI107" s="209">
        <f t="shared" si="397"/>
        <v>0</v>
      </c>
      <c r="HJ107" s="209">
        <f t="shared" si="397"/>
        <v>0</v>
      </c>
      <c r="HK107" s="209">
        <f t="shared" si="397"/>
        <v>0</v>
      </c>
      <c r="HL107" s="209">
        <f t="shared" si="397"/>
        <v>0</v>
      </c>
      <c r="HM107" s="209">
        <f t="shared" si="397"/>
        <v>0</v>
      </c>
      <c r="HN107" s="209">
        <f t="shared" si="397"/>
        <v>0</v>
      </c>
      <c r="HO107" s="209">
        <f t="shared" si="397"/>
        <v>0</v>
      </c>
      <c r="HP107" s="209">
        <f t="shared" si="397"/>
        <v>0</v>
      </c>
    </row>
    <row r="108" spans="1:224" ht="15.75" x14ac:dyDescent="0.25">
      <c r="A108" s="5"/>
      <c r="B108" s="5"/>
      <c r="C108" s="33" t="s">
        <v>30</v>
      </c>
      <c r="D108" s="99">
        <v>0.8</v>
      </c>
      <c r="E108" s="323" t="s">
        <v>34</v>
      </c>
      <c r="F108" s="40"/>
      <c r="G108" s="5"/>
      <c r="H108" s="5"/>
      <c r="I108" s="5"/>
      <c r="J108" s="5"/>
      <c r="K108" s="5"/>
      <c r="L108" s="5"/>
      <c r="M108" s="5"/>
      <c r="N108" s="5"/>
      <c r="O108" s="5"/>
      <c r="P108" s="5"/>
      <c r="Q108" s="5"/>
      <c r="R108" s="5"/>
      <c r="S108" s="5"/>
      <c r="T108" s="5"/>
      <c r="U108" s="5"/>
      <c r="DT108" s="209">
        <f>IF(AND($D$112&gt;0,$D$113&gt;0),IF(AND(W104&gt;$D$113),DT104,0),"")</f>
        <v>0</v>
      </c>
      <c r="DU108" s="209">
        <f t="shared" ref="DU108:GF108" si="398">IF(AND($D$112&gt;0,$D$113&gt;0),IF(AND(X104&gt;$D$113),DU104,0),"")</f>
        <v>0</v>
      </c>
      <c r="DV108" s="209">
        <f t="shared" si="398"/>
        <v>0</v>
      </c>
      <c r="DW108" s="209">
        <f t="shared" si="398"/>
        <v>0</v>
      </c>
      <c r="DX108" s="209">
        <f t="shared" si="398"/>
        <v>0</v>
      </c>
      <c r="DY108" s="209">
        <f t="shared" si="398"/>
        <v>0</v>
      </c>
      <c r="DZ108" s="209">
        <f t="shared" si="398"/>
        <v>0</v>
      </c>
      <c r="EA108" s="209">
        <f t="shared" si="398"/>
        <v>0</v>
      </c>
      <c r="EB108" s="209">
        <f t="shared" si="398"/>
        <v>0</v>
      </c>
      <c r="EC108" s="209">
        <f t="shared" si="398"/>
        <v>0</v>
      </c>
      <c r="ED108" s="209">
        <f t="shared" si="398"/>
        <v>0</v>
      </c>
      <c r="EE108" s="209">
        <f t="shared" si="398"/>
        <v>0</v>
      </c>
      <c r="EF108" s="209">
        <f t="shared" si="398"/>
        <v>0</v>
      </c>
      <c r="EG108" s="209">
        <f t="shared" si="398"/>
        <v>0</v>
      </c>
      <c r="EH108" s="209">
        <f t="shared" si="398"/>
        <v>0</v>
      </c>
      <c r="EI108" s="209">
        <f t="shared" si="398"/>
        <v>0</v>
      </c>
      <c r="EJ108" s="209">
        <f t="shared" si="398"/>
        <v>0</v>
      </c>
      <c r="EK108" s="209">
        <f t="shared" si="398"/>
        <v>0</v>
      </c>
      <c r="EL108" s="209">
        <f t="shared" si="398"/>
        <v>0</v>
      </c>
      <c r="EM108" s="209">
        <f t="shared" si="398"/>
        <v>0</v>
      </c>
      <c r="EN108" s="209">
        <f t="shared" si="398"/>
        <v>0</v>
      </c>
      <c r="EO108" s="209">
        <f t="shared" si="398"/>
        <v>0</v>
      </c>
      <c r="EP108" s="209">
        <f t="shared" si="398"/>
        <v>0</v>
      </c>
      <c r="EQ108" s="209">
        <f t="shared" si="398"/>
        <v>0</v>
      </c>
      <c r="ER108" s="209">
        <f t="shared" si="398"/>
        <v>0</v>
      </c>
      <c r="ES108" s="209">
        <f t="shared" si="398"/>
        <v>0</v>
      </c>
      <c r="ET108" s="209">
        <f t="shared" si="398"/>
        <v>0</v>
      </c>
      <c r="EU108" s="209">
        <f t="shared" si="398"/>
        <v>0</v>
      </c>
      <c r="EV108" s="209">
        <f t="shared" si="398"/>
        <v>0</v>
      </c>
      <c r="EW108" s="209">
        <f t="shared" si="398"/>
        <v>0</v>
      </c>
      <c r="EX108" s="209">
        <f t="shared" si="398"/>
        <v>0</v>
      </c>
      <c r="EY108" s="209">
        <f t="shared" si="398"/>
        <v>0</v>
      </c>
      <c r="EZ108" s="209">
        <f t="shared" si="398"/>
        <v>0</v>
      </c>
      <c r="FA108" s="209">
        <f t="shared" si="398"/>
        <v>0</v>
      </c>
      <c r="FB108" s="209">
        <f t="shared" si="398"/>
        <v>0</v>
      </c>
      <c r="FC108" s="209">
        <f t="shared" si="398"/>
        <v>0</v>
      </c>
      <c r="FD108" s="209">
        <f t="shared" si="398"/>
        <v>0</v>
      </c>
      <c r="FE108" s="209">
        <f t="shared" si="398"/>
        <v>0</v>
      </c>
      <c r="FF108" s="209">
        <f t="shared" si="398"/>
        <v>0</v>
      </c>
      <c r="FG108" s="209">
        <f t="shared" si="398"/>
        <v>0</v>
      </c>
      <c r="FH108" s="209">
        <f t="shared" si="398"/>
        <v>0</v>
      </c>
      <c r="FI108" s="209">
        <f t="shared" si="398"/>
        <v>0</v>
      </c>
      <c r="FJ108" s="209">
        <f t="shared" si="398"/>
        <v>0</v>
      </c>
      <c r="FK108" s="209">
        <f t="shared" si="398"/>
        <v>0</v>
      </c>
      <c r="FL108" s="209">
        <f t="shared" si="398"/>
        <v>0</v>
      </c>
      <c r="FM108" s="209">
        <f t="shared" si="398"/>
        <v>0</v>
      </c>
      <c r="FN108" s="209">
        <f t="shared" si="398"/>
        <v>0</v>
      </c>
      <c r="FO108" s="209">
        <f t="shared" si="398"/>
        <v>0</v>
      </c>
      <c r="FP108" s="209">
        <f t="shared" si="398"/>
        <v>0</v>
      </c>
      <c r="FQ108" s="209">
        <f t="shared" si="398"/>
        <v>0</v>
      </c>
      <c r="FR108" s="209">
        <f t="shared" si="398"/>
        <v>0</v>
      </c>
      <c r="FS108" s="209">
        <f t="shared" si="398"/>
        <v>0</v>
      </c>
      <c r="FT108" s="209">
        <f t="shared" si="398"/>
        <v>0</v>
      </c>
      <c r="FU108" s="209">
        <f t="shared" si="398"/>
        <v>0</v>
      </c>
      <c r="FV108" s="209">
        <f t="shared" si="398"/>
        <v>0</v>
      </c>
      <c r="FW108" s="209">
        <f t="shared" si="398"/>
        <v>0</v>
      </c>
      <c r="FX108" s="209">
        <f t="shared" si="398"/>
        <v>0</v>
      </c>
      <c r="FY108" s="209">
        <f t="shared" si="398"/>
        <v>0</v>
      </c>
      <c r="FZ108" s="209">
        <f t="shared" si="398"/>
        <v>0</v>
      </c>
      <c r="GA108" s="209">
        <f t="shared" si="398"/>
        <v>0</v>
      </c>
      <c r="GB108" s="209">
        <f t="shared" si="398"/>
        <v>0</v>
      </c>
      <c r="GC108" s="209">
        <f t="shared" si="398"/>
        <v>0</v>
      </c>
      <c r="GD108" s="209">
        <f t="shared" si="398"/>
        <v>0</v>
      </c>
      <c r="GE108" s="209">
        <f t="shared" si="398"/>
        <v>0</v>
      </c>
      <c r="GF108" s="209">
        <f t="shared" si="398"/>
        <v>0</v>
      </c>
      <c r="GG108" s="209">
        <f t="shared" ref="GG108:HP108" si="399">IF(AND($D$112&gt;0,$D$113&gt;0),IF(AND(CJ104&gt;$D$113),GG104,0),"")</f>
        <v>0</v>
      </c>
      <c r="GH108" s="209">
        <f t="shared" si="399"/>
        <v>0</v>
      </c>
      <c r="GI108" s="209">
        <f t="shared" si="399"/>
        <v>0</v>
      </c>
      <c r="GJ108" s="209">
        <f t="shared" si="399"/>
        <v>0</v>
      </c>
      <c r="GK108" s="209">
        <f t="shared" si="399"/>
        <v>0</v>
      </c>
      <c r="GL108" s="209">
        <f t="shared" si="399"/>
        <v>0</v>
      </c>
      <c r="GM108" s="209">
        <f t="shared" si="399"/>
        <v>0</v>
      </c>
      <c r="GN108" s="209">
        <f t="shared" si="399"/>
        <v>1.1474785092882157E-3</v>
      </c>
      <c r="GO108" s="209">
        <f t="shared" si="399"/>
        <v>1.0580191374474693E-3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6.6872649468427956E-4</v>
      </c>
      <c r="GU108" s="209">
        <f t="shared" si="399"/>
        <v>6.0367274724054036E-4</v>
      </c>
      <c r="GV108" s="209">
        <f t="shared" si="399"/>
        <v>5.4302766581024447E-4</v>
      </c>
      <c r="GW108" s="209">
        <f t="shared" si="399"/>
        <v>4.8675417886242931E-4</v>
      </c>
      <c r="GX108" s="209">
        <f t="shared" si="399"/>
        <v>4.34775203763186E-4</v>
      </c>
      <c r="GY108" s="209">
        <f t="shared" si="399"/>
        <v>3.8697881653183385E-4</v>
      </c>
      <c r="GZ108" s="209">
        <f t="shared" si="399"/>
        <v>3.4322345846215938E-4</v>
      </c>
      <c r="HA108" s="209">
        <f t="shared" si="399"/>
        <v>3.0334307181592525E-4</v>
      </c>
      <c r="HB108" s="209">
        <f t="shared" si="399"/>
        <v>2.6715207010212646E-4</v>
      </c>
      <c r="HC108" s="209">
        <f t="shared" si="399"/>
        <v>2.3445006280807673E-4</v>
      </c>
      <c r="HD108" s="209">
        <f t="shared" si="399"/>
        <v>2.0502626930337441E-4</v>
      </c>
      <c r="HE108" s="209">
        <f t="shared" si="399"/>
        <v>1.7866357149584665E-4</v>
      </c>
      <c r="HF108" s="209">
        <f t="shared" si="399"/>
        <v>1.5514216923819118E-4</v>
      </c>
      <c r="HG108" s="209">
        <f t="shared" si="399"/>
        <v>1.3424281609067179E-4</v>
      </c>
      <c r="HH108" s="209">
        <f t="shared" si="399"/>
        <v>1.1574962553681166E-4</v>
      </c>
      <c r="HI108" s="209">
        <f t="shared" si="399"/>
        <v>9.9452448897870111E-5</v>
      </c>
      <c r="HJ108" s="209">
        <f t="shared" si="399"/>
        <v>8.5148835843546373E-5</v>
      </c>
      <c r="HK108" s="209">
        <f t="shared" si="399"/>
        <v>7.2645596465589857E-5</v>
      </c>
      <c r="HL108" s="209">
        <f t="shared" si="399"/>
        <v>6.1759990345769601E-5</v>
      </c>
      <c r="HM108" s="209">
        <f t="shared" si="399"/>
        <v>5.2320572943207303E-5</v>
      </c>
      <c r="HN108" s="209">
        <f t="shared" si="399"/>
        <v>4.4167733028174333E-5</v>
      </c>
      <c r="HO108" s="209">
        <f t="shared" si="399"/>
        <v>3.7153956916850217E-5</v>
      </c>
      <c r="HP108" s="209">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0">
        <f>MAX(DT106:DT108)</f>
        <v>3.7153956916851966E-5</v>
      </c>
      <c r="DU109" s="260">
        <f t="shared" ref="DU109:GF109" si="400">MAX(DU106:DU108)</f>
        <v>4.4167733028176379E-5</v>
      </c>
      <c r="DV109" s="260">
        <f t="shared" si="400"/>
        <v>5.2320572943209654E-5</v>
      </c>
      <c r="DW109" s="260">
        <f t="shared" si="400"/>
        <v>6.1759990345772352E-5</v>
      </c>
      <c r="DX109" s="260">
        <f t="shared" si="400"/>
        <v>7.2645596465592988E-5</v>
      </c>
      <c r="DY109" s="260">
        <f t="shared" si="400"/>
        <v>8.5148835843549964E-5</v>
      </c>
      <c r="DZ109" s="260">
        <f t="shared" si="400"/>
        <v>9.9452448897874218E-5</v>
      </c>
      <c r="EA109" s="260">
        <f t="shared" si="400"/>
        <v>1.1574962553681635E-4</v>
      </c>
      <c r="EB109" s="260">
        <f t="shared" si="400"/>
        <v>1.342428160906771E-4</v>
      </c>
      <c r="EC109" s="260">
        <f t="shared" si="400"/>
        <v>1.5514216923819709E-4</v>
      </c>
      <c r="ED109" s="260">
        <f t="shared" si="400"/>
        <v>1.786635714958534E-4</v>
      </c>
      <c r="EE109" s="260">
        <f t="shared" si="400"/>
        <v>2.0502626930338197E-4</v>
      </c>
      <c r="EF109" s="260">
        <f t="shared" si="400"/>
        <v>2.3445006280808507E-4</v>
      </c>
      <c r="EG109" s="260">
        <f t="shared" si="400"/>
        <v>2.6715207010213573E-4</v>
      </c>
      <c r="EH109" s="260">
        <f t="shared" si="400"/>
        <v>3.0334307181593549E-4</v>
      </c>
      <c r="EI109" s="260">
        <f t="shared" si="400"/>
        <v>3.4322345846217071E-4</v>
      </c>
      <c r="EJ109" s="260">
        <f t="shared" si="400"/>
        <v>3.8697881653184621E-4</v>
      </c>
      <c r="EK109" s="260">
        <f t="shared" si="400"/>
        <v>4.3477520376319949E-4</v>
      </c>
      <c r="EL109" s="260">
        <f t="shared" si="400"/>
        <v>4.8675417886244384E-4</v>
      </c>
      <c r="EM109" s="260">
        <f t="shared" si="400"/>
        <v>5.430276658102603E-4</v>
      </c>
      <c r="EN109" s="260">
        <f t="shared" si="400"/>
        <v>6.0367274724055728E-4</v>
      </c>
      <c r="EO109" s="260">
        <f t="shared" si="400"/>
        <v>6.6872649468429756E-4</v>
      </c>
      <c r="EP109" s="260">
        <f t="shared" si="400"/>
        <v>7.3818095515900415E-4</v>
      </c>
      <c r="EQ109" s="260">
        <f t="shared" si="400"/>
        <v>8.119784230738304E-4</v>
      </c>
      <c r="ER109" s="260">
        <f t="shared" si="400"/>
        <v>8.9000713314518179E-4</v>
      </c>
      <c r="ES109" s="260">
        <f t="shared" si="400"/>
        <v>9.7209751345258362E-4</v>
      </c>
      <c r="ET109" s="260">
        <f t="shared" si="400"/>
        <v>1.0580191374474932E-3</v>
      </c>
      <c r="EU109" s="260">
        <f t="shared" si="400"/>
        <v>1.1474785092882402E-3</v>
      </c>
      <c r="EV109" s="260">
        <f t="shared" si="400"/>
        <v>1.2401178080562619E-3</v>
      </c>
      <c r="EW109" s="260">
        <f t="shared" si="400"/>
        <v>1.3355147030924125E-3</v>
      </c>
      <c r="EX109" s="260">
        <f t="shared" si="400"/>
        <v>1.4331833349116396E-3</v>
      </c>
      <c r="EY109" s="260">
        <f t="shared" si="400"/>
        <v>1.5325765341101213E-3</v>
      </c>
      <c r="EZ109" s="260">
        <f t="shared" si="400"/>
        <v>1.6330893247443533E-3</v>
      </c>
      <c r="FA109" s="260">
        <f t="shared" si="400"/>
        <v>1.7340637293817021E-3</v>
      </c>
      <c r="FB109" s="260">
        <f t="shared" si="400"/>
        <v>1.8347948611052722E-3</v>
      </c>
      <c r="FC109" s="260">
        <f t="shared" si="400"/>
        <v>1.9345382540588054E-3</v>
      </c>
      <c r="FD109" s="260">
        <f t="shared" si="400"/>
        <v>2.0325183496195725E-3</v>
      </c>
      <c r="FE109" s="260">
        <f t="shared" si="400"/>
        <v>2.1279380210619471E-3</v>
      </c>
      <c r="FF109" s="260">
        <f t="shared" si="400"/>
        <v>2.2199889867507757E-3</v>
      </c>
      <c r="FG109" s="260">
        <f t="shared" si="400"/>
        <v>2.3078629316259504E-3</v>
      </c>
      <c r="FH109" s="260">
        <f t="shared" si="400"/>
        <v>2.3907631301222131E-3</v>
      </c>
      <c r="FI109" s="260">
        <f t="shared" si="400"/>
        <v>2.4679163417502242E-3</v>
      </c>
      <c r="FJ109" s="260">
        <f t="shared" si="400"/>
        <v>2.5385847342655151E-3</v>
      </c>
      <c r="FK109" s="260">
        <f t="shared" si="400"/>
        <v>2.6020775794285073E-3</v>
      </c>
      <c r="FL109" s="260">
        <f t="shared" si="400"/>
        <v>2.6577624633706814E-3</v>
      </c>
      <c r="FM109" s="260">
        <f t="shared" si="400"/>
        <v>2.7050757578610451E-3</v>
      </c>
      <c r="FN109" s="260">
        <f t="shared" si="400"/>
        <v>2.7435321103967077E-3</v>
      </c>
      <c r="FO109" s="260">
        <f t="shared" si="400"/>
        <v>2.7727327298461557E-3</v>
      </c>
      <c r="FP109" s="260">
        <f t="shared" si="400"/>
        <v>2.792372269918842E-3</v>
      </c>
      <c r="FQ109" s="260">
        <f t="shared" si="400"/>
        <v>2.8022441443371474E-3</v>
      </c>
      <c r="FR109" s="260">
        <f t="shared" si="400"/>
        <v>2.8022441443371461E-3</v>
      </c>
      <c r="FS109" s="260">
        <f t="shared" si="400"/>
        <v>2.7923722699188377E-3</v>
      </c>
      <c r="FT109" s="260">
        <f t="shared" si="400"/>
        <v>2.7727327298461492E-3</v>
      </c>
      <c r="FU109" s="260">
        <f t="shared" si="400"/>
        <v>2.7435321103966986E-3</v>
      </c>
      <c r="FV109" s="260">
        <f t="shared" si="400"/>
        <v>2.7050757578610338E-3</v>
      </c>
      <c r="FW109" s="260">
        <f t="shared" si="400"/>
        <v>2.6577624633706679E-3</v>
      </c>
      <c r="FX109" s="260">
        <f t="shared" si="400"/>
        <v>2.6020775794284912E-3</v>
      </c>
      <c r="FY109" s="260">
        <f t="shared" si="400"/>
        <v>2.5385847342654973E-3</v>
      </c>
      <c r="FZ109" s="260">
        <f t="shared" si="400"/>
        <v>2.4679163417502042E-3</v>
      </c>
      <c r="GA109" s="260">
        <f t="shared" si="400"/>
        <v>2.3907631301221914E-3</v>
      </c>
      <c r="GB109" s="260">
        <f t="shared" si="400"/>
        <v>2.3078629316259274E-3</v>
      </c>
      <c r="GC109" s="260">
        <f t="shared" si="400"/>
        <v>2.219988986750751E-3</v>
      </c>
      <c r="GD109" s="260">
        <f t="shared" si="400"/>
        <v>2.127938021061922E-3</v>
      </c>
      <c r="GE109" s="260">
        <f t="shared" si="400"/>
        <v>2.0325183496195461E-3</v>
      </c>
      <c r="GF109" s="260">
        <f t="shared" si="400"/>
        <v>1.9345382540587788E-3</v>
      </c>
      <c r="GG109" s="260">
        <f t="shared" ref="GG109:HP109" si="401">MAX(GG106:GG108)</f>
        <v>1.8347948611052451E-3</v>
      </c>
      <c r="GH109" s="260">
        <f t="shared" si="401"/>
        <v>1.7340637293816749E-3</v>
      </c>
      <c r="GI109" s="260">
        <f t="shared" si="401"/>
        <v>1.6330893247443259E-3</v>
      </c>
      <c r="GJ109" s="260">
        <f t="shared" si="401"/>
        <v>1.5325765341100944E-3</v>
      </c>
      <c r="GK109" s="260">
        <f t="shared" si="401"/>
        <v>1.4331833349116132E-3</v>
      </c>
      <c r="GL109" s="260">
        <f t="shared" si="401"/>
        <v>1.3355147030923865E-3</v>
      </c>
      <c r="GM109" s="260">
        <f t="shared" si="401"/>
        <v>1.2401178080562367E-3</v>
      </c>
      <c r="GN109" s="260">
        <f t="shared" si="401"/>
        <v>1.1474785092882157E-3</v>
      </c>
      <c r="GO109" s="260">
        <f t="shared" si="401"/>
        <v>1.0580191374474693E-3</v>
      </c>
      <c r="GP109" s="260">
        <f t="shared" si="401"/>
        <v>9.7209751345256096E-4</v>
      </c>
      <c r="GQ109" s="260">
        <f t="shared" si="401"/>
        <v>8.9000713314516032E-4</v>
      </c>
      <c r="GR109" s="260">
        <f t="shared" si="401"/>
        <v>8.1197842307381002E-4</v>
      </c>
      <c r="GS109" s="260">
        <f t="shared" si="401"/>
        <v>7.3818095515898485E-4</v>
      </c>
      <c r="GT109" s="260">
        <f t="shared" si="401"/>
        <v>6.6872649468427956E-4</v>
      </c>
      <c r="GU109" s="260">
        <f t="shared" si="401"/>
        <v>6.0367274724054036E-4</v>
      </c>
      <c r="GV109" s="260">
        <f t="shared" si="401"/>
        <v>5.4302766581024447E-4</v>
      </c>
      <c r="GW109" s="260">
        <f t="shared" si="401"/>
        <v>4.8675417886242931E-4</v>
      </c>
      <c r="GX109" s="260">
        <f t="shared" si="401"/>
        <v>4.34775203763186E-4</v>
      </c>
      <c r="GY109" s="260">
        <f t="shared" si="401"/>
        <v>3.8697881653183385E-4</v>
      </c>
      <c r="GZ109" s="260">
        <f t="shared" si="401"/>
        <v>3.4322345846215938E-4</v>
      </c>
      <c r="HA109" s="260">
        <f t="shared" si="401"/>
        <v>3.0334307181592525E-4</v>
      </c>
      <c r="HB109" s="260">
        <f t="shared" si="401"/>
        <v>2.6715207010212646E-4</v>
      </c>
      <c r="HC109" s="260">
        <f t="shared" si="401"/>
        <v>2.3445006280807673E-4</v>
      </c>
      <c r="HD109" s="260">
        <f t="shared" si="401"/>
        <v>2.0502626930337441E-4</v>
      </c>
      <c r="HE109" s="260">
        <f t="shared" si="401"/>
        <v>1.7866357149584665E-4</v>
      </c>
      <c r="HF109" s="260">
        <f t="shared" si="401"/>
        <v>1.5514216923819118E-4</v>
      </c>
      <c r="HG109" s="260">
        <f t="shared" si="401"/>
        <v>1.3424281609067179E-4</v>
      </c>
      <c r="HH109" s="260">
        <f t="shared" si="401"/>
        <v>1.1574962553681166E-4</v>
      </c>
      <c r="HI109" s="260">
        <f t="shared" si="401"/>
        <v>9.9452448897870111E-5</v>
      </c>
      <c r="HJ109" s="260">
        <f t="shared" si="401"/>
        <v>8.5148835843546373E-5</v>
      </c>
      <c r="HK109" s="260">
        <f t="shared" si="401"/>
        <v>7.2645596465589857E-5</v>
      </c>
      <c r="HL109" s="260">
        <f t="shared" si="401"/>
        <v>6.1759990345769601E-5</v>
      </c>
      <c r="HM109" s="260">
        <f t="shared" si="401"/>
        <v>5.2320572943207303E-5</v>
      </c>
      <c r="HN109" s="260">
        <f t="shared" si="401"/>
        <v>4.4167733028174333E-5</v>
      </c>
      <c r="HO109" s="260">
        <f t="shared" si="401"/>
        <v>3.7153956916850217E-5</v>
      </c>
      <c r="HP109" s="260">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0.79909084112303397</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241</v>
      </c>
      <c r="D115" s="45">
        <f>IF(AND($D$112&gt;0,$D$113&gt;0,$D$112&lt;$D$113,NOT($K$104="")),_xlfn.NORM.DIST(D112,$G$104,$K$104,TRUE),"")</f>
        <v>0.10045457943848307</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242</v>
      </c>
      <c r="D116" s="44">
        <f>IF(AND($D$112&gt;0,$D$113&gt;0,$D$112&lt;$D$113,NOT($K$104="")),1-_xlfn.NORM.DIST(D113,$G$104,$K$104,TRUE),"")</f>
        <v>0.10045457943848302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4.0.1a – © 2015-2020,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73" t="s">
        <v>140</v>
      </c>
      <c r="C148" s="373"/>
      <c r="D148" s="373"/>
      <c r="E148" s="373"/>
      <c r="F148" s="373"/>
      <c r="G148" s="373"/>
      <c r="H148" s="373"/>
      <c r="I148" s="104"/>
      <c r="J148" s="2"/>
      <c r="K148" s="2"/>
      <c r="L148" s="5"/>
      <c r="M148" s="5"/>
      <c r="N148" s="5"/>
      <c r="O148" s="5"/>
      <c r="P148" s="5"/>
      <c r="Q148" s="5"/>
      <c r="R148" s="5"/>
      <c r="S148" s="5"/>
      <c r="T148" s="5"/>
      <c r="U148" s="5"/>
    </row>
    <row r="149" spans="1:21" x14ac:dyDescent="0.25">
      <c r="A149" s="2"/>
      <c r="B149" s="373" t="s">
        <v>141</v>
      </c>
      <c r="C149" s="373"/>
      <c r="D149" s="373"/>
      <c r="E149" s="373"/>
      <c r="F149" s="373"/>
      <c r="G149" s="373"/>
      <c r="H149" s="373"/>
      <c r="I149" s="104"/>
      <c r="J149" s="2"/>
      <c r="K149" s="2"/>
      <c r="L149" s="5"/>
      <c r="M149" s="5"/>
      <c r="N149" s="5"/>
      <c r="O149" s="5"/>
      <c r="P149" s="5"/>
      <c r="Q149" s="5"/>
      <c r="R149" s="5"/>
      <c r="S149" s="5"/>
      <c r="T149" s="5"/>
      <c r="U149" s="5"/>
    </row>
    <row r="150" spans="1:21" x14ac:dyDescent="0.25">
      <c r="A150" s="2"/>
      <c r="B150" s="373" t="s">
        <v>94</v>
      </c>
      <c r="C150" s="373"/>
      <c r="D150" s="373"/>
      <c r="E150" s="373"/>
      <c r="F150" s="373"/>
      <c r="G150" s="373"/>
      <c r="H150" s="373"/>
      <c r="I150" s="104"/>
      <c r="J150" s="2"/>
      <c r="K150" s="2"/>
      <c r="L150" s="5"/>
      <c r="M150" s="5"/>
      <c r="N150" s="5"/>
      <c r="O150" s="5"/>
      <c r="P150" s="5"/>
      <c r="Q150" s="5"/>
      <c r="R150" s="5"/>
      <c r="S150" s="5"/>
      <c r="T150" s="5"/>
      <c r="U150" s="5"/>
    </row>
    <row r="151" spans="1:21" x14ac:dyDescent="0.25">
      <c r="A151" s="2"/>
      <c r="B151" s="373" t="s">
        <v>220</v>
      </c>
      <c r="C151" s="373"/>
      <c r="D151" s="373"/>
      <c r="E151" s="373"/>
      <c r="F151" s="373"/>
      <c r="G151" s="373"/>
      <c r="H151" s="373"/>
      <c r="I151" s="104"/>
      <c r="J151" s="2"/>
      <c r="K151" s="2"/>
      <c r="L151" s="5"/>
      <c r="M151" s="5"/>
      <c r="N151" s="5"/>
      <c r="O151" s="5"/>
      <c r="P151" s="5"/>
      <c r="Q151" s="5"/>
      <c r="R151" s="5"/>
      <c r="S151" s="5"/>
      <c r="T151" s="5"/>
      <c r="U151" s="5"/>
    </row>
    <row r="152" spans="1:21" x14ac:dyDescent="0.25">
      <c r="A152" s="2"/>
      <c r="B152" s="373" t="s">
        <v>856</v>
      </c>
      <c r="C152" s="373"/>
      <c r="D152" s="373"/>
      <c r="E152" s="373"/>
      <c r="F152" s="373"/>
      <c r="G152" s="373"/>
      <c r="H152" s="373"/>
      <c r="I152" s="104"/>
      <c r="J152" s="2"/>
      <c r="K152" s="2"/>
      <c r="L152" s="5"/>
      <c r="M152" s="5"/>
      <c r="N152" s="5"/>
      <c r="O152" s="5"/>
      <c r="P152" s="5"/>
      <c r="Q152" s="5"/>
      <c r="R152" s="5"/>
      <c r="S152" s="5"/>
      <c r="T152" s="5"/>
      <c r="U152" s="5"/>
    </row>
    <row r="153" spans="1:21" x14ac:dyDescent="0.25">
      <c r="A153" s="2"/>
      <c r="B153" s="155" t="s">
        <v>215</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214</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216</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761</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762</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763</v>
      </c>
    </row>
    <row r="161" spans="1:9" x14ac:dyDescent="0.25">
      <c r="B161" s="155" t="s">
        <v>91</v>
      </c>
    </row>
    <row r="162" spans="1:9" x14ac:dyDescent="0.25">
      <c r="B162" s="392" t="s">
        <v>768</v>
      </c>
      <c r="C162" s="392"/>
      <c r="D162" s="392"/>
      <c r="E162" s="392"/>
      <c r="F162" s="392"/>
      <c r="G162" s="392"/>
      <c r="H162" s="39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785</v>
      </c>
      <c r="C1" s="55"/>
      <c r="E1" s="5"/>
      <c r="F1" s="5"/>
      <c r="G1" s="5"/>
      <c r="H1" s="5"/>
      <c r="I1" s="2"/>
      <c r="J1" s="2"/>
      <c r="K1" s="5"/>
      <c r="L1" s="2"/>
      <c r="M1" s="2"/>
      <c r="N1" s="5"/>
      <c r="O1" s="5"/>
      <c r="P1" s="5"/>
      <c r="Q1" s="387" t="s">
        <v>76</v>
      </c>
      <c r="R1" s="388"/>
      <c r="S1" s="399" t="str">
        <f>VLOOKUP(Q1,VLookups!A43:C44,3,FALSE)</f>
        <v>Show the likelihood that the SPERT estimates will be EQUAL TO or GREATER THAN an uncertainty</v>
      </c>
      <c r="T1" s="399"/>
      <c r="U1" s="399"/>
      <c r="V1" s="399"/>
      <c r="W1" s="399"/>
      <c r="X1" s="399"/>
      <c r="Y1" s="5"/>
    </row>
    <row r="2" spans="1:229" ht="15" customHeight="1" x14ac:dyDescent="0.25">
      <c r="A2" s="2"/>
      <c r="C2" s="2"/>
      <c r="D2" s="53">
        <v>-0.5</v>
      </c>
      <c r="E2" s="122" t="s">
        <v>102</v>
      </c>
      <c r="F2" s="102">
        <v>1</v>
      </c>
      <c r="G2" s="2"/>
      <c r="I2" s="26"/>
      <c r="J2" s="26"/>
      <c r="K2" s="25"/>
      <c r="L2" s="26"/>
      <c r="M2" s="26"/>
      <c r="N2" s="5"/>
      <c r="O2" s="5"/>
      <c r="P2" s="5"/>
      <c r="Q2" s="397" t="s">
        <v>73</v>
      </c>
      <c r="R2" s="397" t="s">
        <v>74</v>
      </c>
      <c r="S2" s="394" t="s">
        <v>54</v>
      </c>
      <c r="T2" s="395"/>
      <c r="U2" s="395"/>
      <c r="V2" s="395"/>
      <c r="W2" s="395"/>
      <c r="X2" s="396"/>
      <c r="Y2" s="5"/>
      <c r="Z2" s="168" t="s">
        <v>181</v>
      </c>
    </row>
    <row r="3" spans="1:229" x14ac:dyDescent="0.25">
      <c r="A3" s="106" t="s">
        <v>5</v>
      </c>
      <c r="B3" s="124" t="s">
        <v>104</v>
      </c>
      <c r="C3" s="124" t="s">
        <v>106</v>
      </c>
      <c r="D3" s="119" t="s">
        <v>41</v>
      </c>
      <c r="E3" s="120" t="s">
        <v>6</v>
      </c>
      <c r="F3" s="121" t="s">
        <v>42</v>
      </c>
      <c r="G3" s="124" t="s">
        <v>107</v>
      </c>
      <c r="H3" s="124" t="s">
        <v>105</v>
      </c>
      <c r="I3" s="105"/>
      <c r="J3" s="58"/>
      <c r="K3" s="58" t="s">
        <v>69</v>
      </c>
      <c r="L3" s="58" t="s">
        <v>9</v>
      </c>
      <c r="M3" s="58" t="s">
        <v>175</v>
      </c>
      <c r="N3" s="58" t="s">
        <v>776</v>
      </c>
      <c r="O3" s="58" t="s">
        <v>67</v>
      </c>
      <c r="P3" s="58" t="s">
        <v>85</v>
      </c>
      <c r="Q3" s="398"/>
      <c r="R3" s="398"/>
      <c r="S3" s="101">
        <v>0.1</v>
      </c>
      <c r="T3" s="54">
        <v>0.9</v>
      </c>
      <c r="U3" s="54">
        <v>0.85</v>
      </c>
      <c r="V3" s="54">
        <v>0.8</v>
      </c>
      <c r="W3" s="54">
        <v>0.75</v>
      </c>
      <c r="X3" s="54">
        <v>0.7</v>
      </c>
      <c r="Y3" s="5"/>
      <c r="Z3" s="168" t="s">
        <v>182</v>
      </c>
      <c r="DX3" s="168" t="s">
        <v>176</v>
      </c>
      <c r="HU3" s="171" t="s">
        <v>223</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800</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801</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802</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1"/>
      <c r="O36" s="75" t="str">
        <f>IF(AND(D36&gt;0,E36&gt;0,F36&gt;0),IF(ISBLANK(N36),IF(ISBLANK(L36),"",(F36-D36)*VLOOKUP(L36,VLookups!$A$4:$B$13,2,FALSE)),N36),"")</f>
        <v/>
      </c>
      <c r="P36" s="76" t="str">
        <f t="shared" ref="P36:P67" si="207">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1"/>
      <c r="O37" s="75" t="str">
        <f>IF(AND(D37&gt;0,E37&gt;0,F37&gt;0),IF(ISBLANK(N37),IF(ISBLANK(L37),"",(F37-D37)*VLOOKUP(L37,VLookups!$A$4:$B$13,2,FALSE)),N37),"")</f>
        <v/>
      </c>
      <c r="P37" s="76" t="str">
        <f t="shared" si="207"/>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1"/>
      <c r="O38" s="75" t="str">
        <f>IF(AND(D38&gt;0,E38&gt;0,F38&gt;0),IF(ISBLANK(N38),IF(ISBLANK(L38),"",(F38-D38)*VLOOKUP(L38,VLookups!$A$4:$B$13,2,FALSE)),N38),"")</f>
        <v/>
      </c>
      <c r="P38" s="76" t="str">
        <f t="shared" si="207"/>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1"/>
      <c r="O39" s="75" t="str">
        <f>IF(AND(D39&gt;0,E39&gt;0,F39&gt;0),IF(ISBLANK(N39),IF(ISBLANK(L39),"",(F39-D39)*VLOOKUP(L39,VLookups!$A$4:$B$13,2,FALSE)),N39),"")</f>
        <v/>
      </c>
      <c r="P39" s="76" t="str">
        <f t="shared" si="207"/>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1"/>
      <c r="O40" s="75" t="str">
        <f>IF(AND(D40&gt;0,E40&gt;0,F40&gt;0),IF(ISBLANK(N40),IF(ISBLANK(L40),"",(F40-D40)*VLOOKUP(L40,VLookups!$A$4:$B$13,2,FALSE)),N40),"")</f>
        <v/>
      </c>
      <c r="P40" s="76" t="str">
        <f t="shared" si="207"/>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1"/>
      <c r="O41" s="75" t="str">
        <f>IF(AND(D41&gt;0,E41&gt;0,F41&gt;0),IF(ISBLANK(N41),IF(ISBLANK(L41),"",(F41-D41)*VLOOKUP(L41,VLookups!$A$4:$B$13,2,FALSE)),N41),"")</f>
        <v/>
      </c>
      <c r="P41" s="76" t="str">
        <f t="shared" si="207"/>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1"/>
      <c r="O42" s="75" t="str">
        <f>IF(AND(D42&gt;0,E42&gt;0,F42&gt;0),IF(ISBLANK(N42),IF(ISBLANK(L42),"",(F42-D42)*VLOOKUP(L42,VLookups!$A$4:$B$13,2,FALSE)),N42),"")</f>
        <v/>
      </c>
      <c r="P42" s="76" t="str">
        <f t="shared" si="207"/>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1"/>
      <c r="O43" s="75" t="str">
        <f>IF(AND(D43&gt;0,E43&gt;0,F43&gt;0),IF(ISBLANK(N43),IF(ISBLANK(L43),"",(F43-D43)*VLOOKUP(L43,VLookups!$A$4:$B$13,2,FALSE)),N43),"")</f>
        <v/>
      </c>
      <c r="P43" s="76" t="str">
        <f t="shared" si="207"/>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1"/>
      <c r="O44" s="75" t="str">
        <f>IF(AND(D44&gt;0,E44&gt;0,F44&gt;0),IF(ISBLANK(N44),IF(ISBLANK(L44),"",(F44-D44)*VLOOKUP(L44,VLookups!$A$4:$B$13,2,FALSE)),N44),"")</f>
        <v/>
      </c>
      <c r="P44" s="76" t="str">
        <f t="shared" si="207"/>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1"/>
      <c r="O45" s="75" t="str">
        <f>IF(AND(D45&gt;0,E45&gt;0,F45&gt;0),IF(ISBLANK(N45),IF(ISBLANK(L45),"",(F45-D45)*VLOOKUP(L45,VLookups!$A$4:$B$13,2,FALSE)),N45),"")</f>
        <v/>
      </c>
      <c r="P45" s="76" t="str">
        <f t="shared" si="207"/>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1"/>
      <c r="O46" s="75" t="str">
        <f>IF(AND(D46&gt;0,E46&gt;0,F46&gt;0),IF(ISBLANK(N46),IF(ISBLANK(L46),"",(F46-D46)*VLOOKUP(L46,VLookups!$A$4:$B$13,2,FALSE)),N46),"")</f>
        <v/>
      </c>
      <c r="P46" s="76" t="str">
        <f t="shared" si="207"/>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1"/>
      <c r="O47" s="75" t="str">
        <f>IF(AND(D47&gt;0,E47&gt;0,F47&gt;0),IF(ISBLANK(N47),IF(ISBLANK(L47),"",(F47-D47)*VLOOKUP(L47,VLookups!$A$4:$B$13,2,FALSE)),N47),"")</f>
        <v/>
      </c>
      <c r="P47" s="76" t="str">
        <f t="shared" si="207"/>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1"/>
      <c r="O48" s="75" t="str">
        <f>IF(AND(D48&gt;0,E48&gt;0,F48&gt;0),IF(ISBLANK(N48),IF(ISBLANK(L48),"",(F48-D48)*VLOOKUP(L48,VLookups!$A$4:$B$13,2,FALSE)),N48),"")</f>
        <v/>
      </c>
      <c r="P48" s="76" t="str">
        <f t="shared" si="207"/>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1"/>
      <c r="O49" s="75" t="str">
        <f>IF(AND(D49&gt;0,E49&gt;0,F49&gt;0),IF(ISBLANK(N49),IF(ISBLANK(L49),"",(F49-D49)*VLOOKUP(L49,VLookups!$A$4:$B$13,2,FALSE)),N49),"")</f>
        <v/>
      </c>
      <c r="P49" s="76" t="str">
        <f t="shared" si="207"/>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1"/>
      <c r="O50" s="75" t="str">
        <f>IF(AND(D50&gt;0,E50&gt;0,F50&gt;0),IF(ISBLANK(N50),IF(ISBLANK(L50),"",(F50-D50)*VLOOKUP(L50,VLookups!$A$4:$B$13,2,FALSE)),N50),"")</f>
        <v/>
      </c>
      <c r="P50" s="76" t="str">
        <f t="shared" si="207"/>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1"/>
      <c r="O51" s="75" t="str">
        <f>IF(AND(D51&gt;0,E51&gt;0,F51&gt;0),IF(ISBLANK(N51),IF(ISBLANK(L51),"",(F51-D51)*VLOOKUP(L51,VLookups!$A$4:$B$13,2,FALSE)),N51),"")</f>
        <v/>
      </c>
      <c r="P51" s="76" t="str">
        <f t="shared" si="207"/>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1"/>
      <c r="O52" s="75" t="str">
        <f>IF(AND(D52&gt;0,E52&gt;0,F52&gt;0),IF(ISBLANK(N52),IF(ISBLANK(L52),"",(F52-D52)*VLOOKUP(L52,VLookups!$A$4:$B$13,2,FALSE)),N52),"")</f>
        <v/>
      </c>
      <c r="P52" s="76" t="str">
        <f t="shared" si="207"/>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1"/>
      <c r="O53" s="75" t="str">
        <f>IF(AND(D53&gt;0,E53&gt;0,F53&gt;0),IF(ISBLANK(N53),IF(ISBLANK(L53),"",(F53-D53)*VLOOKUP(L53,VLookups!$A$4:$B$13,2,FALSE)),N53),"")</f>
        <v/>
      </c>
      <c r="P53" s="76" t="str">
        <f t="shared" si="207"/>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1"/>
      <c r="O54" s="75" t="str">
        <f>IF(AND(D54&gt;0,E54&gt;0,F54&gt;0),IF(ISBLANK(N54),IF(ISBLANK(L54),"",(F54-D54)*VLOOKUP(L54,VLookups!$A$4:$B$13,2,FALSE)),N54),"")</f>
        <v/>
      </c>
      <c r="P54" s="76" t="str">
        <f t="shared" si="207"/>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1"/>
      <c r="O55" s="75" t="str">
        <f>IF(AND(D55&gt;0,E55&gt;0,F55&gt;0),IF(ISBLANK(N55),IF(ISBLANK(L55),"",(F55-D55)*VLOOKUP(L55,VLookups!$A$4:$B$13,2,FALSE)),N55),"")</f>
        <v/>
      </c>
      <c r="P55" s="76" t="str">
        <f t="shared" si="207"/>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1"/>
      <c r="O56" s="75" t="str">
        <f>IF(AND(D56&gt;0,E56&gt;0,F56&gt;0),IF(ISBLANK(N56),IF(ISBLANK(L56),"",(F56-D56)*VLOOKUP(L56,VLookups!$A$4:$B$13,2,FALSE)),N56),"")</f>
        <v/>
      </c>
      <c r="P56" s="76" t="str">
        <f t="shared" si="207"/>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1"/>
      <c r="O57" s="75" t="str">
        <f>IF(AND(D57&gt;0,E57&gt;0,F57&gt;0),IF(ISBLANK(N57),IF(ISBLANK(L57),"",(F57-D57)*VLOOKUP(L57,VLookups!$A$4:$B$13,2,FALSE)),N57),"")</f>
        <v/>
      </c>
      <c r="P57" s="76" t="str">
        <f t="shared" si="207"/>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1"/>
      <c r="O58" s="75" t="str">
        <f>IF(AND(D58&gt;0,E58&gt;0,F58&gt;0),IF(ISBLANK(N58),IF(ISBLANK(L58),"",(F58-D58)*VLOOKUP(L58,VLookups!$A$4:$B$13,2,FALSE)),N58),"")</f>
        <v/>
      </c>
      <c r="P58" s="76" t="str">
        <f t="shared" si="207"/>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1"/>
      <c r="O59" s="75" t="str">
        <f>IF(AND(D59&gt;0,E59&gt;0,F59&gt;0),IF(ISBLANK(N59),IF(ISBLANK(L59),"",(F59-D59)*VLOOKUP(L59,VLookups!$A$4:$B$13,2,FALSE)),N59),"")</f>
        <v/>
      </c>
      <c r="P59" s="76" t="str">
        <f t="shared" si="207"/>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1"/>
      <c r="O60" s="75" t="str">
        <f>IF(AND(D60&gt;0,E60&gt;0,F60&gt;0),IF(ISBLANK(N60),IF(ISBLANK(L60),"",(F60-D60)*VLOOKUP(L60,VLookups!$A$4:$B$13,2,FALSE)),N60),"")</f>
        <v/>
      </c>
      <c r="P60" s="76" t="str">
        <f t="shared" si="207"/>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1"/>
      <c r="O61" s="75" t="str">
        <f>IF(AND(D61&gt;0,E61&gt;0,F61&gt;0),IF(ISBLANK(N61),IF(ISBLANK(L61),"",(F61-D61)*VLOOKUP(L61,VLookups!$A$4:$B$13,2,FALSE)),N61),"")</f>
        <v/>
      </c>
      <c r="P61" s="76" t="str">
        <f t="shared" si="207"/>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1"/>
      <c r="O62" s="75" t="str">
        <f>IF(AND(D62&gt;0,E62&gt;0,F62&gt;0),IF(ISBLANK(N62),IF(ISBLANK(L62),"",(F62-D62)*VLOOKUP(L62,VLookups!$A$4:$B$13,2,FALSE)),N62),"")</f>
        <v/>
      </c>
      <c r="P62" s="76" t="str">
        <f t="shared" si="207"/>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1"/>
      <c r="O63" s="75" t="str">
        <f>IF(AND(D63&gt;0,E63&gt;0,F63&gt;0),IF(ISBLANK(N63),IF(ISBLANK(L63),"",(F63-D63)*VLOOKUP(L63,VLookups!$A$4:$B$13,2,FALSE)),N63),"")</f>
        <v/>
      </c>
      <c r="P63" s="76" t="str">
        <f t="shared" si="207"/>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1"/>
      <c r="O64" s="75" t="str">
        <f>IF(AND(D64&gt;0,E64&gt;0,F64&gt;0),IF(ISBLANK(N64),IF(ISBLANK(L64),"",(F64-D64)*VLOOKUP(L64,VLookups!$A$4:$B$13,2,FALSE)),N64),"")</f>
        <v/>
      </c>
      <c r="P64" s="76" t="str">
        <f t="shared" si="207"/>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1"/>
      <c r="O65" s="75" t="str">
        <f>IF(AND(D65&gt;0,E65&gt;0,F65&gt;0),IF(ISBLANK(N65),IF(ISBLANK(L65),"",(F65-D65)*VLOOKUP(L65,VLookups!$A$4:$B$13,2,FALSE)),N65),"")</f>
        <v/>
      </c>
      <c r="P65" s="76" t="str">
        <f t="shared" si="207"/>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1"/>
      <c r="O66" s="75" t="str">
        <f>IF(AND(D66&gt;0,E66&gt;0,F66&gt;0),IF(ISBLANK(N66),IF(ISBLANK(L66),"",(F66-D66)*VLOOKUP(L66,VLookups!$A$4:$B$13,2,FALSE)),N66),"")</f>
        <v/>
      </c>
      <c r="P66" s="76" t="str">
        <f t="shared" si="207"/>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1"/>
      <c r="O67" s="75" t="str">
        <f>IF(AND(D67&gt;0,E67&gt;0,F67&gt;0),IF(ISBLANK(N67),IF(ISBLANK(L67),"",(F67-D67)*VLOOKUP(L67,VLookups!$A$4:$B$13,2,FALSE)),N67),"")</f>
        <v/>
      </c>
      <c r="P67" s="76" t="str">
        <f t="shared" si="207"/>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1"/>
      <c r="O68" s="75" t="str">
        <f>IF(AND(D68&gt;0,E68&gt;0,F68&gt;0),IF(ISBLANK(N68),IF(ISBLANK(L68),"",(F68-D68)*VLOOKUP(L68,VLookups!$A$4:$B$13,2,FALSE)),N68),"")</f>
        <v/>
      </c>
      <c r="P68" s="76" t="str">
        <f t="shared" ref="P68:P99" si="409">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1"/>
      <c r="O69" s="75" t="str">
        <f>IF(AND(D69&gt;0,E69&gt;0,F69&gt;0),IF(ISBLANK(N69),IF(ISBLANK(L69),"",(F69-D69)*VLOOKUP(L69,VLookups!$A$4:$B$13,2,FALSE)),N69),"")</f>
        <v/>
      </c>
      <c r="P69" s="76" t="str">
        <f t="shared" si="409"/>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1"/>
      <c r="O70" s="75" t="str">
        <f>IF(AND(D70&gt;0,E70&gt;0,F70&gt;0),IF(ISBLANK(N70),IF(ISBLANK(L70),"",(F70-D70)*VLOOKUP(L70,VLookups!$A$4:$B$13,2,FALSE)),N70),"")</f>
        <v/>
      </c>
      <c r="P70" s="76" t="str">
        <f t="shared" si="409"/>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1"/>
      <c r="O71" s="75" t="str">
        <f>IF(AND(D71&gt;0,E71&gt;0,F71&gt;0),IF(ISBLANK(N71),IF(ISBLANK(L71),"",(F71-D71)*VLOOKUP(L71,VLookups!$A$4:$B$13,2,FALSE)),N71),"")</f>
        <v/>
      </c>
      <c r="P71" s="76" t="str">
        <f t="shared" si="409"/>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1"/>
      <c r="O72" s="75" t="str">
        <f>IF(AND(D72&gt;0,E72&gt;0,F72&gt;0),IF(ISBLANK(N72),IF(ISBLANK(L72),"",(F72-D72)*VLOOKUP(L72,VLookups!$A$4:$B$13,2,FALSE)),N72),"")</f>
        <v/>
      </c>
      <c r="P72" s="76" t="str">
        <f t="shared" si="409"/>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1"/>
      <c r="O73" s="75" t="str">
        <f>IF(AND(D73&gt;0,E73&gt;0,F73&gt;0),IF(ISBLANK(N73),IF(ISBLANK(L73),"",(F73-D73)*VLOOKUP(L73,VLookups!$A$4:$B$13,2,FALSE)),N73),"")</f>
        <v/>
      </c>
      <c r="P73" s="76" t="str">
        <f t="shared" si="409"/>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1"/>
      <c r="O74" s="75" t="str">
        <f>IF(AND(D74&gt;0,E74&gt;0,F74&gt;0),IF(ISBLANK(N74),IF(ISBLANK(L74),"",(F74-D74)*VLOOKUP(L74,VLookups!$A$4:$B$13,2,FALSE)),N74),"")</f>
        <v/>
      </c>
      <c r="P74" s="76" t="str">
        <f t="shared" si="409"/>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1"/>
      <c r="O75" s="75" t="str">
        <f>IF(AND(D75&gt;0,E75&gt;0,F75&gt;0),IF(ISBLANK(N75),IF(ISBLANK(L75),"",(F75-D75)*VLOOKUP(L75,VLookups!$A$4:$B$13,2,FALSE)),N75),"")</f>
        <v/>
      </c>
      <c r="P75" s="76" t="str">
        <f t="shared" si="409"/>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1"/>
      <c r="O76" s="75" t="str">
        <f>IF(AND(D76&gt;0,E76&gt;0,F76&gt;0),IF(ISBLANK(N76),IF(ISBLANK(L76),"",(F76-D76)*VLOOKUP(L76,VLookups!$A$4:$B$13,2,FALSE)),N76),"")</f>
        <v/>
      </c>
      <c r="P76" s="76" t="str">
        <f t="shared" si="409"/>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1"/>
      <c r="O77" s="75" t="str">
        <f>IF(AND(D77&gt;0,E77&gt;0,F77&gt;0),IF(ISBLANK(N77),IF(ISBLANK(L77),"",(F77-D77)*VLOOKUP(L77,VLookups!$A$4:$B$13,2,FALSE)),N77),"")</f>
        <v/>
      </c>
      <c r="P77" s="76" t="str">
        <f t="shared" si="409"/>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1"/>
      <c r="O78" s="75" t="str">
        <f>IF(AND(D78&gt;0,E78&gt;0,F78&gt;0),IF(ISBLANK(N78),IF(ISBLANK(L78),"",(F78-D78)*VLOOKUP(L78,VLookups!$A$4:$B$13,2,FALSE)),N78),"")</f>
        <v/>
      </c>
      <c r="P78" s="76" t="str">
        <f t="shared" si="409"/>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1"/>
      <c r="O79" s="75" t="str">
        <f>IF(AND(D79&gt;0,E79&gt;0,F79&gt;0),IF(ISBLANK(N79),IF(ISBLANK(L79),"",(F79-D79)*VLOOKUP(L79,VLookups!$A$4:$B$13,2,FALSE)),N79),"")</f>
        <v/>
      </c>
      <c r="P79" s="76" t="str">
        <f t="shared" si="409"/>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1"/>
      <c r="O80" s="75" t="str">
        <f>IF(AND(D80&gt;0,E80&gt;0,F80&gt;0),IF(ISBLANK(N80),IF(ISBLANK(L80),"",(F80-D80)*VLOOKUP(L80,VLookups!$A$4:$B$13,2,FALSE)),N80),"")</f>
        <v/>
      </c>
      <c r="P80" s="76" t="str">
        <f t="shared" si="409"/>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1"/>
      <c r="O81" s="75" t="str">
        <f>IF(AND(D81&gt;0,E81&gt;0,F81&gt;0),IF(ISBLANK(N81),IF(ISBLANK(L81),"",(F81-D81)*VLOOKUP(L81,VLookups!$A$4:$B$13,2,FALSE)),N81),"")</f>
        <v/>
      </c>
      <c r="P81" s="76" t="str">
        <f t="shared" si="409"/>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1"/>
      <c r="O82" s="75" t="str">
        <f>IF(AND(D82&gt;0,E82&gt;0,F82&gt;0),IF(ISBLANK(N82),IF(ISBLANK(L82),"",(F82-D82)*VLOOKUP(L82,VLookups!$A$4:$B$13,2,FALSE)),N82),"")</f>
        <v/>
      </c>
      <c r="P82" s="76" t="str">
        <f t="shared" si="409"/>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1"/>
      <c r="O83" s="75" t="str">
        <f>IF(AND(D83&gt;0,E83&gt;0,F83&gt;0),IF(ISBLANK(N83),IF(ISBLANK(L83),"",(F83-D83)*VLOOKUP(L83,VLookups!$A$4:$B$13,2,FALSE)),N83),"")</f>
        <v/>
      </c>
      <c r="P83" s="76" t="str">
        <f t="shared" si="409"/>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1"/>
      <c r="O84" s="75" t="str">
        <f>IF(AND(D84&gt;0,E84&gt;0,F84&gt;0),IF(ISBLANK(N84),IF(ISBLANK(L84),"",(F84-D84)*VLOOKUP(L84,VLookups!$A$4:$B$13,2,FALSE)),N84),"")</f>
        <v/>
      </c>
      <c r="P84" s="76" t="str">
        <f t="shared" si="409"/>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1"/>
      <c r="O85" s="75" t="str">
        <f>IF(AND(D85&gt;0,E85&gt;0,F85&gt;0),IF(ISBLANK(N85),IF(ISBLANK(L85),"",(F85-D85)*VLOOKUP(L85,VLookups!$A$4:$B$13,2,FALSE)),N85),"")</f>
        <v/>
      </c>
      <c r="P85" s="76" t="str">
        <f t="shared" si="409"/>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1"/>
      <c r="O86" s="75" t="str">
        <f>IF(AND(D86&gt;0,E86&gt;0,F86&gt;0),IF(ISBLANK(N86),IF(ISBLANK(L86),"",(F86-D86)*VLOOKUP(L86,VLookups!$A$4:$B$13,2,FALSE)),N86),"")</f>
        <v/>
      </c>
      <c r="P86" s="76" t="str">
        <f t="shared" si="409"/>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1"/>
      <c r="O87" s="75" t="str">
        <f>IF(AND(D87&gt;0,E87&gt;0,F87&gt;0),IF(ISBLANK(N87),IF(ISBLANK(L87),"",(F87-D87)*VLOOKUP(L87,VLookups!$A$4:$B$13,2,FALSE)),N87),"")</f>
        <v/>
      </c>
      <c r="P87" s="76" t="str">
        <f t="shared" si="409"/>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1"/>
      <c r="O88" s="75" t="str">
        <f>IF(AND(D88&gt;0,E88&gt;0,F88&gt;0),IF(ISBLANK(N88),IF(ISBLANK(L88),"",(F88-D88)*VLOOKUP(L88,VLookups!$A$4:$B$13,2,FALSE)),N88),"")</f>
        <v/>
      </c>
      <c r="P88" s="76" t="str">
        <f t="shared" si="409"/>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1"/>
      <c r="O89" s="75" t="str">
        <f>IF(AND(D89&gt;0,E89&gt;0,F89&gt;0),IF(ISBLANK(N89),IF(ISBLANK(L89),"",(F89-D89)*VLOOKUP(L89,VLookups!$A$4:$B$13,2,FALSE)),N89),"")</f>
        <v/>
      </c>
      <c r="P89" s="76" t="str">
        <f t="shared" si="409"/>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1"/>
      <c r="O90" s="75" t="str">
        <f>IF(AND(D90&gt;0,E90&gt;0,F90&gt;0),IF(ISBLANK(N90),IF(ISBLANK(L90),"",(F90-D90)*VLOOKUP(L90,VLookups!$A$4:$B$13,2,FALSE)),N90),"")</f>
        <v/>
      </c>
      <c r="P90" s="76" t="str">
        <f t="shared" si="409"/>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1"/>
      <c r="O91" s="75" t="str">
        <f>IF(AND(D91&gt;0,E91&gt;0,F91&gt;0),IF(ISBLANK(N91),IF(ISBLANK(L91),"",(F91-D91)*VLOOKUP(L91,VLookups!$A$4:$B$13,2,FALSE)),N91),"")</f>
        <v/>
      </c>
      <c r="P91" s="76" t="str">
        <f t="shared" si="409"/>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1"/>
      <c r="O92" s="75" t="str">
        <f>IF(AND(D92&gt;0,E92&gt;0,F92&gt;0),IF(ISBLANK(N92),IF(ISBLANK(L92),"",(F92-D92)*VLOOKUP(L92,VLookups!$A$4:$B$13,2,FALSE)),N92),"")</f>
        <v/>
      </c>
      <c r="P92" s="76" t="str">
        <f t="shared" si="409"/>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1"/>
      <c r="O93" s="75" t="str">
        <f>IF(AND(D93&gt;0,E93&gt;0,F93&gt;0),IF(ISBLANK(N93),IF(ISBLANK(L93),"",(F93-D93)*VLOOKUP(L93,VLookups!$A$4:$B$13,2,FALSE)),N93),"")</f>
        <v/>
      </c>
      <c r="P93" s="76" t="str">
        <f t="shared" si="409"/>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1"/>
      <c r="O94" s="75" t="str">
        <f>IF(AND(D94&gt;0,E94&gt;0,F94&gt;0),IF(ISBLANK(N94),IF(ISBLANK(L94),"",(F94-D94)*VLOOKUP(L94,VLookups!$A$4:$B$13,2,FALSE)),N94),"")</f>
        <v/>
      </c>
      <c r="P94" s="76" t="str">
        <f t="shared" si="409"/>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1"/>
      <c r="O95" s="75" t="str">
        <f>IF(AND(D95&gt;0,E95&gt;0,F95&gt;0),IF(ISBLANK(N95),IF(ISBLANK(L95),"",(F95-D95)*VLOOKUP(L95,VLookups!$A$4:$B$13,2,FALSE)),N95),"")</f>
        <v/>
      </c>
      <c r="P95" s="76" t="str">
        <f t="shared" si="409"/>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1"/>
      <c r="O96" s="75" t="str">
        <f>IF(AND(D96&gt;0,E96&gt;0,F96&gt;0),IF(ISBLANK(N96),IF(ISBLANK(L96),"",(F96-D96)*VLOOKUP(L96,VLookups!$A$4:$B$13,2,FALSE)),N96),"")</f>
        <v/>
      </c>
      <c r="P96" s="76" t="str">
        <f t="shared" si="409"/>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1"/>
      <c r="O97" s="75" t="str">
        <f>IF(AND(D97&gt;0,E97&gt;0,F97&gt;0),IF(ISBLANK(N97),IF(ISBLANK(L97),"",(F97-D97)*VLOOKUP(L97,VLookups!$A$4:$B$13,2,FALSE)),N97),"")</f>
        <v/>
      </c>
      <c r="P97" s="76" t="str">
        <f t="shared" si="409"/>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1"/>
      <c r="O98" s="75" t="str">
        <f>IF(AND(D98&gt;0,E98&gt;0,F98&gt;0),IF(ISBLANK(N98),IF(ISBLANK(L98),"",(F98-D98)*VLOOKUP(L98,VLookups!$A$4:$B$13,2,FALSE)),N98),"")</f>
        <v/>
      </c>
      <c r="P98" s="76" t="str">
        <f t="shared" si="409"/>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1"/>
      <c r="O99" s="75" t="str">
        <f>IF(AND(D99&gt;0,E99&gt;0,F99&gt;0),IF(ISBLANK(N99),IF(ISBLANK(L99),"",(F99-D99)*VLOOKUP(L99,VLookups!$A$4:$B$13,2,FALSE)),N99),"")</f>
        <v/>
      </c>
      <c r="P99" s="76" t="str">
        <f t="shared" si="409"/>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1"/>
      <c r="O100" s="75" t="str">
        <f>IF(AND(D100&gt;0,E100&gt;0,F100&gt;0),IF(ISBLANK(N100),IF(ISBLANK(L100),"",(F100-D100)*VLOOKUP(L100,VLookups!$A$4:$B$13,2,FALSE)),N100),"")</f>
        <v/>
      </c>
      <c r="P100" s="76" t="str">
        <f t="shared" ref="P100:P103" si="612">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1"/>
      <c r="O101" s="75" t="str">
        <f>IF(AND(D101&gt;0,E101&gt;0,F101&gt;0),IF(ISBLANK(N101),IF(ISBLANK(L101),"",(F101-D101)*VLOOKUP(L101,VLookups!$A$4:$B$13,2,FALSE)),N101),"")</f>
        <v/>
      </c>
      <c r="P101" s="76" t="str">
        <f t="shared" si="612"/>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1"/>
      <c r="O102" s="75" t="str">
        <f>IF(AND(D102&gt;0,E102&gt;0,F102&gt;0),IF(ISBLANK(N102),IF(ISBLANK(L102),"",(F102-D102)*VLOOKUP(L102,VLookups!$A$4:$B$13,2,FALSE)),N102),"")</f>
        <v/>
      </c>
      <c r="P102" s="76" t="str">
        <f t="shared" si="612"/>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1"/>
      <c r="O103" s="75" t="str">
        <f>IF(AND(D103&gt;0,E103&gt;0,F103&gt;0),IF(ISBLANK(N103),IF(ISBLANK(L103),"",(F103-D103)*VLOOKUP(L103,VLookups!$A$4:$B$13,2,FALSE)),N103),"")</f>
        <v/>
      </c>
      <c r="P103" s="76" t="str">
        <f t="shared" si="612"/>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1">
        <f>IF(ISNONTEXT($Z104),Z104+(($DW$104-$Z$104)/101),"")</f>
        <v>891.5196266192072</v>
      </c>
      <c r="AB104" s="251">
        <f t="shared" ref="AB104:CM104" si="626">IF(ISNONTEXT($Z104),AA104+(($DW$104-$Z$104)/101),"")</f>
        <v>899.20609880871814</v>
      </c>
      <c r="AC104" s="251">
        <f t="shared" si="626"/>
        <v>906.89257099822908</v>
      </c>
      <c r="AD104" s="251">
        <f t="shared" si="626"/>
        <v>914.57904318774001</v>
      </c>
      <c r="AE104" s="251">
        <f t="shared" si="626"/>
        <v>922.26551537725095</v>
      </c>
      <c r="AF104" s="251">
        <f t="shared" si="626"/>
        <v>929.95198756676189</v>
      </c>
      <c r="AG104" s="251">
        <f t="shared" si="626"/>
        <v>937.63845975627282</v>
      </c>
      <c r="AH104" s="251">
        <f t="shared" si="626"/>
        <v>945.32493194578376</v>
      </c>
      <c r="AI104" s="251">
        <f t="shared" si="626"/>
        <v>953.0114041352947</v>
      </c>
      <c r="AJ104" s="251">
        <f t="shared" si="626"/>
        <v>960.69787632480563</v>
      </c>
      <c r="AK104" s="251">
        <f t="shared" si="626"/>
        <v>968.38434851431657</v>
      </c>
      <c r="AL104" s="251">
        <f t="shared" si="626"/>
        <v>976.07082070382751</v>
      </c>
      <c r="AM104" s="251">
        <f t="shared" si="626"/>
        <v>983.75729289333844</v>
      </c>
      <c r="AN104" s="251">
        <f t="shared" si="626"/>
        <v>991.44376508284938</v>
      </c>
      <c r="AO104" s="251">
        <f t="shared" si="626"/>
        <v>999.13023727236032</v>
      </c>
      <c r="AP104" s="251">
        <f t="shared" si="626"/>
        <v>1006.8167094618713</v>
      </c>
      <c r="AQ104" s="251">
        <f t="shared" si="626"/>
        <v>1014.5031816513822</v>
      </c>
      <c r="AR104" s="251">
        <f t="shared" si="626"/>
        <v>1022.1896538408931</v>
      </c>
      <c r="AS104" s="251">
        <f t="shared" si="626"/>
        <v>1029.8761260304041</v>
      </c>
      <c r="AT104" s="251">
        <f t="shared" si="626"/>
        <v>1037.5625982199151</v>
      </c>
      <c r="AU104" s="251">
        <f t="shared" si="626"/>
        <v>1045.2490704094262</v>
      </c>
      <c r="AV104" s="251">
        <f t="shared" si="626"/>
        <v>1052.9355425989372</v>
      </c>
      <c r="AW104" s="251">
        <f t="shared" si="626"/>
        <v>1060.6220147884483</v>
      </c>
      <c r="AX104" s="251">
        <f t="shared" si="626"/>
        <v>1068.3084869779593</v>
      </c>
      <c r="AY104" s="251">
        <f t="shared" si="626"/>
        <v>1075.9949591674704</v>
      </c>
      <c r="AZ104" s="251">
        <f t="shared" si="626"/>
        <v>1083.6814313569814</v>
      </c>
      <c r="BA104" s="251">
        <f t="shared" si="626"/>
        <v>1091.3679035464925</v>
      </c>
      <c r="BB104" s="251">
        <f t="shared" si="626"/>
        <v>1099.0543757360035</v>
      </c>
      <c r="BC104" s="251">
        <f t="shared" si="626"/>
        <v>1106.7408479255146</v>
      </c>
      <c r="BD104" s="251">
        <f t="shared" si="626"/>
        <v>1114.4273201150256</v>
      </c>
      <c r="BE104" s="251">
        <f t="shared" si="626"/>
        <v>1122.1137923045367</v>
      </c>
      <c r="BF104" s="251">
        <f t="shared" si="626"/>
        <v>1129.8002644940477</v>
      </c>
      <c r="BG104" s="251">
        <f t="shared" si="626"/>
        <v>1137.4867366835588</v>
      </c>
      <c r="BH104" s="251">
        <f t="shared" si="626"/>
        <v>1145.1732088730698</v>
      </c>
      <c r="BI104" s="251">
        <f t="shared" si="626"/>
        <v>1152.8596810625809</v>
      </c>
      <c r="BJ104" s="251">
        <f t="shared" si="626"/>
        <v>1160.5461532520919</v>
      </c>
      <c r="BK104" s="251">
        <f t="shared" si="626"/>
        <v>1168.232625441603</v>
      </c>
      <c r="BL104" s="251">
        <f t="shared" si="626"/>
        <v>1175.919097631114</v>
      </c>
      <c r="BM104" s="251">
        <f t="shared" si="626"/>
        <v>1183.6055698206251</v>
      </c>
      <c r="BN104" s="251">
        <f t="shared" si="626"/>
        <v>1191.2920420101361</v>
      </c>
      <c r="BO104" s="251">
        <f t="shared" si="626"/>
        <v>1198.9785141996472</v>
      </c>
      <c r="BP104" s="251">
        <f t="shared" si="626"/>
        <v>1206.6649863891582</v>
      </c>
      <c r="BQ104" s="251">
        <f t="shared" si="626"/>
        <v>1214.3514585786693</v>
      </c>
      <c r="BR104" s="251">
        <f t="shared" si="626"/>
        <v>1222.0379307681803</v>
      </c>
      <c r="BS104" s="251">
        <f t="shared" si="626"/>
        <v>1229.7244029576914</v>
      </c>
      <c r="BT104" s="251">
        <f t="shared" si="626"/>
        <v>1237.4108751472024</v>
      </c>
      <c r="BU104" s="251">
        <f t="shared" si="626"/>
        <v>1245.0973473367135</v>
      </c>
      <c r="BV104" s="251">
        <f t="shared" si="626"/>
        <v>1252.7838195262245</v>
      </c>
      <c r="BW104" s="251">
        <f t="shared" si="626"/>
        <v>1260.4702917157356</v>
      </c>
      <c r="BX104" s="251">
        <f t="shared" si="626"/>
        <v>1268.1567639052466</v>
      </c>
      <c r="BY104" s="251">
        <f t="shared" si="626"/>
        <v>1275.8432360947577</v>
      </c>
      <c r="BZ104" s="251">
        <f t="shared" si="626"/>
        <v>1283.5297082842687</v>
      </c>
      <c r="CA104" s="251">
        <f t="shared" si="626"/>
        <v>1291.2161804737798</v>
      </c>
      <c r="CB104" s="251">
        <f t="shared" si="626"/>
        <v>1298.9026526632908</v>
      </c>
      <c r="CC104" s="251">
        <f t="shared" si="626"/>
        <v>1306.5891248528019</v>
      </c>
      <c r="CD104" s="251">
        <f t="shared" si="626"/>
        <v>1314.2755970423129</v>
      </c>
      <c r="CE104" s="251">
        <f t="shared" si="626"/>
        <v>1321.962069231824</v>
      </c>
      <c r="CF104" s="251">
        <f t="shared" si="626"/>
        <v>1329.648541421335</v>
      </c>
      <c r="CG104" s="251">
        <f t="shared" si="626"/>
        <v>1337.3350136108461</v>
      </c>
      <c r="CH104" s="251">
        <f t="shared" si="626"/>
        <v>1345.0214858003571</v>
      </c>
      <c r="CI104" s="251">
        <f t="shared" si="626"/>
        <v>1352.7079579898682</v>
      </c>
      <c r="CJ104" s="251">
        <f t="shared" si="626"/>
        <v>1360.3944301793792</v>
      </c>
      <c r="CK104" s="251">
        <f t="shared" si="626"/>
        <v>1368.0809023688903</v>
      </c>
      <c r="CL104" s="251">
        <f t="shared" si="626"/>
        <v>1375.7673745584013</v>
      </c>
      <c r="CM104" s="251">
        <f t="shared" si="626"/>
        <v>1383.4538467479124</v>
      </c>
      <c r="CN104" s="251">
        <f t="shared" ref="CN104:DV104" si="627">IF(ISNONTEXT($Z104),CM104+(($DW$104-$Z$104)/101),"")</f>
        <v>1391.1403189374234</v>
      </c>
      <c r="CO104" s="251">
        <f t="shared" si="627"/>
        <v>1398.8267911269345</v>
      </c>
      <c r="CP104" s="251">
        <f t="shared" si="627"/>
        <v>1406.5132633164455</v>
      </c>
      <c r="CQ104" s="251">
        <f t="shared" si="627"/>
        <v>1414.1997355059566</v>
      </c>
      <c r="CR104" s="251">
        <f t="shared" si="627"/>
        <v>1421.8862076954676</v>
      </c>
      <c r="CS104" s="251">
        <f t="shared" si="627"/>
        <v>1429.5726798849787</v>
      </c>
      <c r="CT104" s="251">
        <f t="shared" si="627"/>
        <v>1437.2591520744897</v>
      </c>
      <c r="CU104" s="251">
        <f t="shared" si="627"/>
        <v>1444.9456242640008</v>
      </c>
      <c r="CV104" s="251">
        <f t="shared" si="627"/>
        <v>1452.6320964535118</v>
      </c>
      <c r="CW104" s="251">
        <f t="shared" si="627"/>
        <v>1460.3185686430229</v>
      </c>
      <c r="CX104" s="251">
        <f t="shared" si="627"/>
        <v>1468.005040832534</v>
      </c>
      <c r="CY104" s="251">
        <f t="shared" si="627"/>
        <v>1475.691513022045</v>
      </c>
      <c r="CZ104" s="251">
        <f t="shared" si="627"/>
        <v>1483.3779852115561</v>
      </c>
      <c r="DA104" s="251">
        <f t="shared" si="627"/>
        <v>1491.0644574010671</v>
      </c>
      <c r="DB104" s="251">
        <f t="shared" si="627"/>
        <v>1498.7509295905782</v>
      </c>
      <c r="DC104" s="251">
        <f t="shared" si="627"/>
        <v>1506.4374017800892</v>
      </c>
      <c r="DD104" s="251">
        <f t="shared" si="627"/>
        <v>1514.1238739696003</v>
      </c>
      <c r="DE104" s="251">
        <f t="shared" si="627"/>
        <v>1521.8103461591113</v>
      </c>
      <c r="DF104" s="251">
        <f t="shared" si="627"/>
        <v>1529.4968183486224</v>
      </c>
      <c r="DG104" s="251">
        <f t="shared" si="627"/>
        <v>1537.1832905381334</v>
      </c>
      <c r="DH104" s="251">
        <f t="shared" si="627"/>
        <v>1544.8697627276445</v>
      </c>
      <c r="DI104" s="251">
        <f t="shared" si="627"/>
        <v>1552.5562349171555</v>
      </c>
      <c r="DJ104" s="251">
        <f t="shared" si="627"/>
        <v>1560.2427071066666</v>
      </c>
      <c r="DK104" s="251">
        <f t="shared" si="627"/>
        <v>1567.9291792961776</v>
      </c>
      <c r="DL104" s="251">
        <f t="shared" si="627"/>
        <v>1575.6156514856887</v>
      </c>
      <c r="DM104" s="251">
        <f t="shared" si="627"/>
        <v>1583.3021236751997</v>
      </c>
      <c r="DN104" s="251">
        <f t="shared" si="627"/>
        <v>1590.9885958647108</v>
      </c>
      <c r="DO104" s="251">
        <f t="shared" si="627"/>
        <v>1598.6750680542218</v>
      </c>
      <c r="DP104" s="251">
        <f t="shared" si="627"/>
        <v>1606.3615402437329</v>
      </c>
      <c r="DQ104" s="251">
        <f t="shared" si="627"/>
        <v>1614.0480124332439</v>
      </c>
      <c r="DR104" s="251">
        <f t="shared" si="627"/>
        <v>1621.734484622755</v>
      </c>
      <c r="DS104" s="251">
        <f t="shared" si="627"/>
        <v>1629.420956812266</v>
      </c>
      <c r="DT104" s="251">
        <f t="shared" si="627"/>
        <v>1637.1074290017771</v>
      </c>
      <c r="DU104" s="251">
        <f t="shared" si="627"/>
        <v>1644.7939011912881</v>
      </c>
      <c r="DV104" s="251">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228" ht="15.75" x14ac:dyDescent="0.25">
      <c r="A106" s="5"/>
      <c r="B106" s="5"/>
      <c r="C106" s="5"/>
      <c r="D106" s="377" t="s">
        <v>79</v>
      </c>
      <c r="E106" s="378"/>
      <c r="F106" s="379"/>
      <c r="G106" s="5"/>
      <c r="H106" s="5"/>
      <c r="I106" s="2"/>
      <c r="J106" s="5"/>
      <c r="K106" s="5"/>
      <c r="L106" s="5"/>
      <c r="M106" s="5"/>
      <c r="O106" s="33" t="s">
        <v>88</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09">
        <f>IF(AND($F$112&gt;0,$F$113&gt;0),IF(OR(AA104&lt;$F$112,AA104=$F$112),DX104,0),"")</f>
        <v>4.086207375406775E-5</v>
      </c>
      <c r="DY106" s="209">
        <f t="shared" ref="DY106:GJ106" si="628">IF(AND($F$112&gt;0,$F$113&gt;0),IF(OR(AB104&lt;$F$112,AB104=$F$112),DY104,0),"")</f>
        <v>4.8575853403348235E-5</v>
      </c>
      <c r="DZ106" s="209">
        <f t="shared" si="628"/>
        <v>5.7542380082020482E-5</v>
      </c>
      <c r="EA106" s="209">
        <f t="shared" si="628"/>
        <v>6.7923889942791125E-5</v>
      </c>
      <c r="EB106" s="209">
        <f t="shared" si="628"/>
        <v>7.989592406882754E-5</v>
      </c>
      <c r="EC106" s="209">
        <f t="shared" si="628"/>
        <v>9.3647037867290934E-5</v>
      </c>
      <c r="ED106" s="209">
        <f t="shared" si="628"/>
        <v>1.093782099974481E-4</v>
      </c>
      <c r="EE106" s="209">
        <f t="shared" si="628"/>
        <v>1.2730191151042093E-4</v>
      </c>
      <c r="EF106" s="209">
        <f t="shared" si="628"/>
        <v>1.4764079810737277E-4</v>
      </c>
      <c r="EG106" s="209">
        <f t="shared" si="628"/>
        <v>1.7062599216456122E-4</v>
      </c>
      <c r="EH106" s="209">
        <f t="shared" si="628"/>
        <v>1.9649492655565132E-4</v>
      </c>
      <c r="EI106" s="209">
        <f t="shared" si="628"/>
        <v>2.2548872941164855E-4</v>
      </c>
      <c r="EJ106" s="209">
        <f t="shared" si="628"/>
        <v>2.5784913783340364E-4</v>
      </c>
      <c r="EK106" s="209">
        <f t="shared" si="628"/>
        <v>2.9381493918656824E-4</v>
      </c>
      <c r="EL106" s="209">
        <f t="shared" si="628"/>
        <v>3.336179508704223E-4</v>
      </c>
      <c r="EM106" s="209">
        <f t="shared" si="628"/>
        <v>3.7747856319029181E-4</v>
      </c>
      <c r="EN106" s="209">
        <f t="shared" si="628"/>
        <v>4.2560088492791924E-4</v>
      </c>
      <c r="EO106" s="209">
        <f t="shared" si="628"/>
        <v>4.7816754706289254E-4</v>
      </c>
      <c r="EP106" s="209">
        <f t="shared" si="628"/>
        <v>5.3533423643919368E-4</v>
      </c>
      <c r="EQ106" s="209">
        <f t="shared" si="628"/>
        <v>5.9722404750847658E-4</v>
      </c>
      <c r="ER106" s="209">
        <f t="shared" si="628"/>
        <v>6.6392175606673411E-4</v>
      </c>
      <c r="ES106" s="209">
        <f t="shared" si="628"/>
        <v>7.3546813353531895E-4</v>
      </c>
      <c r="ET106" s="209">
        <f t="shared" si="628"/>
        <v>8.118544331915797E-4</v>
      </c>
      <c r="EU106" s="209">
        <f t="shared" si="628"/>
        <v>8.9301719019072338E-4</v>
      </c>
      <c r="EV106" s="209">
        <f t="shared" si="628"/>
        <v>9.7883348461679995E-4</v>
      </c>
      <c r="EW106" s="209">
        <f t="shared" si="628"/>
        <v>1.0691168205782277E-3</v>
      </c>
      <c r="EX106" s="209">
        <f t="shared" si="628"/>
        <v>1.1636137740146145E-3</v>
      </c>
      <c r="EY106" s="209">
        <f t="shared" si="628"/>
        <v>1.2620015569990751E-3</v>
      </c>
      <c r="EZ106" s="209">
        <f t="shared" si="628"/>
        <v>0</v>
      </c>
      <c r="FA106" s="209">
        <f t="shared" si="628"/>
        <v>0</v>
      </c>
      <c r="FB106" s="209">
        <f t="shared" si="628"/>
        <v>0</v>
      </c>
      <c r="FC106" s="209">
        <f t="shared" si="628"/>
        <v>0</v>
      </c>
      <c r="FD106" s="209">
        <f t="shared" si="628"/>
        <v>0</v>
      </c>
      <c r="FE106" s="209">
        <f t="shared" si="628"/>
        <v>0</v>
      </c>
      <c r="FF106" s="209">
        <f t="shared" si="628"/>
        <v>0</v>
      </c>
      <c r="FG106" s="209">
        <f t="shared" si="628"/>
        <v>0</v>
      </c>
      <c r="FH106" s="209">
        <f t="shared" si="628"/>
        <v>0</v>
      </c>
      <c r="FI106" s="209">
        <f t="shared" si="628"/>
        <v>0</v>
      </c>
      <c r="FJ106" s="209">
        <f t="shared" si="628"/>
        <v>0</v>
      </c>
      <c r="FK106" s="209">
        <f t="shared" si="628"/>
        <v>0</v>
      </c>
      <c r="FL106" s="209">
        <f t="shared" si="628"/>
        <v>0</v>
      </c>
      <c r="FM106" s="209">
        <f t="shared" si="628"/>
        <v>0</v>
      </c>
      <c r="FN106" s="209">
        <f t="shared" si="628"/>
        <v>0</v>
      </c>
      <c r="FO106" s="209">
        <f t="shared" si="628"/>
        <v>0</v>
      </c>
      <c r="FP106" s="209">
        <f t="shared" si="628"/>
        <v>0</v>
      </c>
      <c r="FQ106" s="209">
        <f t="shared" si="628"/>
        <v>0</v>
      </c>
      <c r="FR106" s="209">
        <f t="shared" si="628"/>
        <v>0</v>
      </c>
      <c r="FS106" s="209">
        <f t="shared" si="628"/>
        <v>0</v>
      </c>
      <c r="FT106" s="209">
        <f t="shared" si="628"/>
        <v>0</v>
      </c>
      <c r="FU106" s="209">
        <f t="shared" si="628"/>
        <v>0</v>
      </c>
      <c r="FV106" s="209">
        <f t="shared" si="628"/>
        <v>0</v>
      </c>
      <c r="FW106" s="209">
        <f t="shared" si="628"/>
        <v>0</v>
      </c>
      <c r="FX106" s="209">
        <f t="shared" si="628"/>
        <v>0</v>
      </c>
      <c r="FY106" s="209">
        <f t="shared" si="628"/>
        <v>0</v>
      </c>
      <c r="FZ106" s="209">
        <f t="shared" si="628"/>
        <v>0</v>
      </c>
      <c r="GA106" s="209">
        <f t="shared" si="628"/>
        <v>0</v>
      </c>
      <c r="GB106" s="209">
        <f t="shared" si="628"/>
        <v>0</v>
      </c>
      <c r="GC106" s="209">
        <f t="shared" si="628"/>
        <v>0</v>
      </c>
      <c r="GD106" s="209">
        <f t="shared" si="628"/>
        <v>0</v>
      </c>
      <c r="GE106" s="209">
        <f t="shared" si="628"/>
        <v>0</v>
      </c>
      <c r="GF106" s="209">
        <f t="shared" si="628"/>
        <v>0</v>
      </c>
      <c r="GG106" s="209">
        <f t="shared" si="628"/>
        <v>0</v>
      </c>
      <c r="GH106" s="209">
        <f t="shared" si="628"/>
        <v>0</v>
      </c>
      <c r="GI106" s="209">
        <f t="shared" si="628"/>
        <v>0</v>
      </c>
      <c r="GJ106" s="209">
        <f t="shared" si="628"/>
        <v>0</v>
      </c>
      <c r="GK106" s="209">
        <f t="shared" ref="GK106:HT106" si="629">IF(AND($F$112&gt;0,$F$113&gt;0),IF(OR(CN104&lt;$F$112,CN104=$F$112),GK104,0),"")</f>
        <v>0</v>
      </c>
      <c r="GL106" s="209">
        <f t="shared" si="629"/>
        <v>0</v>
      </c>
      <c r="GM106" s="209">
        <f t="shared" si="629"/>
        <v>0</v>
      </c>
      <c r="GN106" s="209">
        <f t="shared" si="629"/>
        <v>0</v>
      </c>
      <c r="GO106" s="209">
        <f t="shared" si="629"/>
        <v>0</v>
      </c>
      <c r="GP106" s="209">
        <f t="shared" si="629"/>
        <v>0</v>
      </c>
      <c r="GQ106" s="209">
        <f t="shared" si="629"/>
        <v>0</v>
      </c>
      <c r="GR106" s="209">
        <f t="shared" si="629"/>
        <v>0</v>
      </c>
      <c r="GS106" s="209">
        <f t="shared" si="629"/>
        <v>0</v>
      </c>
      <c r="GT106" s="209">
        <f t="shared" si="629"/>
        <v>0</v>
      </c>
      <c r="GU106" s="209">
        <f t="shared" si="629"/>
        <v>0</v>
      </c>
      <c r="GV106" s="209">
        <f t="shared" si="629"/>
        <v>0</v>
      </c>
      <c r="GW106" s="209">
        <f t="shared" si="629"/>
        <v>0</v>
      </c>
      <c r="GX106" s="209">
        <f t="shared" si="629"/>
        <v>0</v>
      </c>
      <c r="GY106" s="209">
        <f t="shared" si="629"/>
        <v>0</v>
      </c>
      <c r="GZ106" s="209">
        <f t="shared" si="629"/>
        <v>0</v>
      </c>
      <c r="HA106" s="209">
        <f t="shared" si="629"/>
        <v>0</v>
      </c>
      <c r="HB106" s="209">
        <f t="shared" si="629"/>
        <v>0</v>
      </c>
      <c r="HC106" s="209">
        <f t="shared" si="629"/>
        <v>0</v>
      </c>
      <c r="HD106" s="209">
        <f t="shared" si="629"/>
        <v>0</v>
      </c>
      <c r="HE106" s="209">
        <f t="shared" si="629"/>
        <v>0</v>
      </c>
      <c r="HF106" s="209">
        <f t="shared" si="629"/>
        <v>0</v>
      </c>
      <c r="HG106" s="209">
        <f t="shared" si="629"/>
        <v>0</v>
      </c>
      <c r="HH106" s="209">
        <f t="shared" si="629"/>
        <v>0</v>
      </c>
      <c r="HI106" s="209">
        <f t="shared" si="629"/>
        <v>0</v>
      </c>
      <c r="HJ106" s="209">
        <f t="shared" si="629"/>
        <v>0</v>
      </c>
      <c r="HK106" s="209">
        <f t="shared" si="629"/>
        <v>0</v>
      </c>
      <c r="HL106" s="209">
        <f t="shared" si="629"/>
        <v>0</v>
      </c>
      <c r="HM106" s="209">
        <f t="shared" si="629"/>
        <v>0</v>
      </c>
      <c r="HN106" s="209">
        <f t="shared" si="629"/>
        <v>0</v>
      </c>
      <c r="HO106" s="209">
        <f t="shared" si="629"/>
        <v>0</v>
      </c>
      <c r="HP106" s="209">
        <f t="shared" si="629"/>
        <v>0</v>
      </c>
      <c r="HQ106" s="209">
        <f t="shared" si="629"/>
        <v>0</v>
      </c>
      <c r="HR106" s="209">
        <f t="shared" si="629"/>
        <v>0</v>
      </c>
      <c r="HS106" s="209">
        <f t="shared" si="629"/>
        <v>0</v>
      </c>
      <c r="HT106" s="20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9">
        <f>IF(AND($F$112&gt;0,$F$113&gt;0),IF(AND(AA104&gt;$F$112,OR(AA104&lt;$F$113,AA104=$F$113)),DX104,0),"")</f>
        <v>0</v>
      </c>
      <c r="DY107" s="209">
        <f t="shared" ref="DY107:GJ107" si="630">IF(AND($F$112&gt;0,$F$113&gt;0),IF(AND(AB104&gt;$F$112,OR(AB104&lt;$F$113,AB104=$F$113)),DY104,0),"")</f>
        <v>0</v>
      </c>
      <c r="DZ107" s="209">
        <f t="shared" si="630"/>
        <v>0</v>
      </c>
      <c r="EA107" s="209">
        <f t="shared" si="630"/>
        <v>0</v>
      </c>
      <c r="EB107" s="209">
        <f t="shared" si="630"/>
        <v>0</v>
      </c>
      <c r="EC107" s="209">
        <f t="shared" si="630"/>
        <v>0</v>
      </c>
      <c r="ED107" s="209">
        <f t="shared" si="630"/>
        <v>0</v>
      </c>
      <c r="EE107" s="209">
        <f t="shared" si="630"/>
        <v>0</v>
      </c>
      <c r="EF107" s="209">
        <f t="shared" si="630"/>
        <v>0</v>
      </c>
      <c r="EG107" s="209">
        <f t="shared" si="630"/>
        <v>0</v>
      </c>
      <c r="EH107" s="209">
        <f t="shared" si="630"/>
        <v>0</v>
      </c>
      <c r="EI107" s="209">
        <f t="shared" si="630"/>
        <v>0</v>
      </c>
      <c r="EJ107" s="209">
        <f t="shared" si="630"/>
        <v>0</v>
      </c>
      <c r="EK107" s="209">
        <f t="shared" si="630"/>
        <v>0</v>
      </c>
      <c r="EL107" s="209">
        <f t="shared" si="630"/>
        <v>0</v>
      </c>
      <c r="EM107" s="209">
        <f t="shared" si="630"/>
        <v>0</v>
      </c>
      <c r="EN107" s="209">
        <f t="shared" si="630"/>
        <v>0</v>
      </c>
      <c r="EO107" s="209">
        <f t="shared" si="630"/>
        <v>0</v>
      </c>
      <c r="EP107" s="209">
        <f t="shared" si="630"/>
        <v>0</v>
      </c>
      <c r="EQ107" s="209">
        <f t="shared" si="630"/>
        <v>0</v>
      </c>
      <c r="ER107" s="209">
        <f t="shared" si="630"/>
        <v>0</v>
      </c>
      <c r="ES107" s="209">
        <f t="shared" si="630"/>
        <v>0</v>
      </c>
      <c r="ET107" s="209">
        <f t="shared" si="630"/>
        <v>0</v>
      </c>
      <c r="EU107" s="209">
        <f t="shared" si="630"/>
        <v>0</v>
      </c>
      <c r="EV107" s="209">
        <f t="shared" si="630"/>
        <v>0</v>
      </c>
      <c r="EW107" s="209">
        <f t="shared" si="630"/>
        <v>0</v>
      </c>
      <c r="EX107" s="209">
        <f t="shared" si="630"/>
        <v>0</v>
      </c>
      <c r="EY107" s="209">
        <f t="shared" si="630"/>
        <v>0</v>
      </c>
      <c r="EZ107" s="209">
        <f t="shared" si="630"/>
        <v>1.3638866366221041E-3</v>
      </c>
      <c r="FA107" s="209">
        <f t="shared" si="630"/>
        <v>1.4688045318977003E-3</v>
      </c>
      <c r="FB107" s="209">
        <f t="shared" si="630"/>
        <v>1.576220892577336E-3</v>
      </c>
      <c r="FC107" s="209">
        <f t="shared" si="630"/>
        <v>1.6855339395130979E-3</v>
      </c>
      <c r="FD107" s="209">
        <f t="shared" si="630"/>
        <v>1.796078317688342E-3</v>
      </c>
      <c r="FE107" s="209">
        <f t="shared" si="630"/>
        <v>1.9071303808319321E-3</v>
      </c>
      <c r="FF107" s="209">
        <f t="shared" si="630"/>
        <v>2.0179148914301116E-3</v>
      </c>
      <c r="FG107" s="209">
        <f t="shared" si="630"/>
        <v>2.127613082889758E-3</v>
      </c>
      <c r="FH107" s="209">
        <f t="shared" si="630"/>
        <v>2.2353719926660339E-3</v>
      </c>
      <c r="FI107" s="209">
        <f t="shared" si="630"/>
        <v>2.3403149375263374E-3</v>
      </c>
      <c r="FJ107" s="209">
        <f t="shared" si="630"/>
        <v>2.4415529660229479E-3</v>
      </c>
      <c r="FK107" s="209">
        <f t="shared" si="630"/>
        <v>2.5381970899472465E-3</v>
      </c>
      <c r="FL107" s="209">
        <f t="shared" si="630"/>
        <v>2.6293710672644442E-3</v>
      </c>
      <c r="FM107" s="209">
        <f t="shared" si="630"/>
        <v>2.7142244849222832E-3</v>
      </c>
      <c r="FN107" s="209">
        <f t="shared" si="630"/>
        <v>2.7919458720010166E-3</v>
      </c>
      <c r="FO107" s="209">
        <f t="shared" si="630"/>
        <v>2.8617755627581001E-3</v>
      </c>
      <c r="FP107" s="209">
        <f t="shared" si="630"/>
        <v>2.9230180258347526E-3</v>
      </c>
      <c r="FQ107" s="209">
        <f t="shared" si="630"/>
        <v>2.9750533805976325E-3</v>
      </c>
      <c r="FR107" s="209">
        <f t="shared" si="630"/>
        <v>3.0173478343792672E-3</v>
      </c>
      <c r="FS107" s="209">
        <f t="shared" si="630"/>
        <v>3.0494627950624071E-3</v>
      </c>
      <c r="FT107" s="209">
        <f t="shared" si="630"/>
        <v>3.0710624415480293E-3</v>
      </c>
      <c r="FU107" s="209">
        <f t="shared" si="630"/>
        <v>3.0819195694031963E-3</v>
      </c>
      <c r="FV107" s="209">
        <f t="shared" si="630"/>
        <v>3.0819195694031932E-3</v>
      </c>
      <c r="FW107" s="209">
        <f t="shared" si="630"/>
        <v>3.0710624415480202E-3</v>
      </c>
      <c r="FX107" s="209">
        <f t="shared" si="630"/>
        <v>3.0494627950623915E-3</v>
      </c>
      <c r="FY107" s="209">
        <f t="shared" si="630"/>
        <v>3.0173478343792463E-3</v>
      </c>
      <c r="FZ107" s="209">
        <f t="shared" si="630"/>
        <v>2.9750533805976056E-3</v>
      </c>
      <c r="GA107" s="209">
        <f t="shared" si="630"/>
        <v>2.923018025834721E-3</v>
      </c>
      <c r="GB107" s="209">
        <f t="shared" si="630"/>
        <v>2.8617755627580637E-3</v>
      </c>
      <c r="GC107" s="209">
        <f t="shared" si="630"/>
        <v>2.791945872000975E-3</v>
      </c>
      <c r="GD107" s="209">
        <f t="shared" si="630"/>
        <v>2.7142244849222372E-3</v>
      </c>
      <c r="GE107" s="209">
        <f t="shared" si="630"/>
        <v>2.6293710672643947E-3</v>
      </c>
      <c r="GF107" s="209">
        <f t="shared" si="630"/>
        <v>2.5381970899471936E-3</v>
      </c>
      <c r="GG107" s="209">
        <f t="shared" si="630"/>
        <v>2.4415529660228924E-3</v>
      </c>
      <c r="GH107" s="209">
        <f t="shared" si="630"/>
        <v>2.3403149375262793E-3</v>
      </c>
      <c r="GI107" s="209">
        <f t="shared" si="630"/>
        <v>2.2353719926659745E-3</v>
      </c>
      <c r="GJ107" s="209">
        <f t="shared" si="630"/>
        <v>2.1276130828896968E-3</v>
      </c>
      <c r="GK107" s="209">
        <f t="shared" ref="GK107:HT107" si="631">IF(AND($F$112&gt;0,$F$113&gt;0),IF(AND(CN104&gt;$F$112,OR(CN104&lt;$F$113,CN104=$F$113)),GK104,0),"")</f>
        <v>2.01791489143005E-3</v>
      </c>
      <c r="GL107" s="209">
        <f t="shared" si="631"/>
        <v>1.9071303808318694E-3</v>
      </c>
      <c r="GM107" s="209">
        <f t="shared" si="631"/>
        <v>1.79607831768828E-3</v>
      </c>
      <c r="GN107" s="209">
        <f t="shared" si="631"/>
        <v>1.6855339395130359E-3</v>
      </c>
      <c r="GO107" s="209">
        <f t="shared" si="631"/>
        <v>1.5762208925772746E-3</v>
      </c>
      <c r="GP107" s="209">
        <f t="shared" si="631"/>
        <v>1.4688045318976409E-3</v>
      </c>
      <c r="GQ107" s="209">
        <f t="shared" si="631"/>
        <v>1.363886636622046E-3</v>
      </c>
      <c r="GR107" s="209">
        <f t="shared" si="631"/>
        <v>0</v>
      </c>
      <c r="GS107" s="209">
        <f t="shared" si="631"/>
        <v>0</v>
      </c>
      <c r="GT107" s="209">
        <f t="shared" si="631"/>
        <v>0</v>
      </c>
      <c r="GU107" s="209">
        <f t="shared" si="631"/>
        <v>0</v>
      </c>
      <c r="GV107" s="209">
        <f t="shared" si="631"/>
        <v>0</v>
      </c>
      <c r="GW107" s="209">
        <f t="shared" si="631"/>
        <v>0</v>
      </c>
      <c r="GX107" s="209">
        <f t="shared" si="631"/>
        <v>0</v>
      </c>
      <c r="GY107" s="209">
        <f t="shared" si="631"/>
        <v>0</v>
      </c>
      <c r="GZ107" s="209">
        <f t="shared" si="631"/>
        <v>0</v>
      </c>
      <c r="HA107" s="209">
        <f t="shared" si="631"/>
        <v>0</v>
      </c>
      <c r="HB107" s="209">
        <f t="shared" si="631"/>
        <v>0</v>
      </c>
      <c r="HC107" s="209">
        <f t="shared" si="631"/>
        <v>0</v>
      </c>
      <c r="HD107" s="209">
        <f t="shared" si="631"/>
        <v>0</v>
      </c>
      <c r="HE107" s="209">
        <f t="shared" si="631"/>
        <v>0</v>
      </c>
      <c r="HF107" s="209">
        <f t="shared" si="631"/>
        <v>0</v>
      </c>
      <c r="HG107" s="209">
        <f t="shared" si="631"/>
        <v>0</v>
      </c>
      <c r="HH107" s="209">
        <f t="shared" si="631"/>
        <v>0</v>
      </c>
      <c r="HI107" s="209">
        <f t="shared" si="631"/>
        <v>0</v>
      </c>
      <c r="HJ107" s="209">
        <f t="shared" si="631"/>
        <v>0</v>
      </c>
      <c r="HK107" s="209">
        <f t="shared" si="631"/>
        <v>0</v>
      </c>
      <c r="HL107" s="209">
        <f t="shared" si="631"/>
        <v>0</v>
      </c>
      <c r="HM107" s="209">
        <f t="shared" si="631"/>
        <v>0</v>
      </c>
      <c r="HN107" s="209">
        <f t="shared" si="631"/>
        <v>0</v>
      </c>
      <c r="HO107" s="209">
        <f t="shared" si="631"/>
        <v>0</v>
      </c>
      <c r="HP107" s="209">
        <f t="shared" si="631"/>
        <v>0</v>
      </c>
      <c r="HQ107" s="209">
        <f t="shared" si="631"/>
        <v>0</v>
      </c>
      <c r="HR107" s="209">
        <f t="shared" si="631"/>
        <v>0</v>
      </c>
      <c r="HS107" s="209">
        <f t="shared" si="631"/>
        <v>0</v>
      </c>
      <c r="HT107" s="209">
        <f t="shared" si="631"/>
        <v>0</v>
      </c>
    </row>
    <row r="108" spans="1:228" ht="15.75" x14ac:dyDescent="0.25">
      <c r="A108" s="5"/>
      <c r="B108" s="5"/>
      <c r="C108" s="5"/>
      <c r="D108" s="5"/>
      <c r="E108" s="33" t="s">
        <v>30</v>
      </c>
      <c r="F108" s="99">
        <v>0.8</v>
      </c>
      <c r="G108" s="323" t="s">
        <v>34</v>
      </c>
      <c r="H108" s="5"/>
      <c r="J108" s="40"/>
      <c r="K108" s="5"/>
      <c r="L108" s="5"/>
      <c r="M108" s="5"/>
      <c r="N108" s="5"/>
      <c r="O108" s="5"/>
      <c r="P108" s="5"/>
      <c r="Q108" s="5"/>
      <c r="R108" s="5"/>
      <c r="S108" s="5"/>
      <c r="T108" s="5"/>
      <c r="U108" s="5"/>
      <c r="V108" s="5"/>
      <c r="W108" s="5"/>
      <c r="X108" s="5"/>
      <c r="Y108" s="5"/>
      <c r="DX108" s="209">
        <f>IF(AND($F$112&gt;0,$F$113&gt;0),IF(AND(AA104&gt;$F$113),DX104,0),"")</f>
        <v>0</v>
      </c>
      <c r="DY108" s="209">
        <f t="shared" ref="DY108:GJ108" si="632">IF(AND($F$112&gt;0,$F$113&gt;0),IF(AND(AB104&gt;$F$113),DY104,0),"")</f>
        <v>0</v>
      </c>
      <c r="DZ108" s="209">
        <f t="shared" si="632"/>
        <v>0</v>
      </c>
      <c r="EA108" s="209">
        <f t="shared" si="632"/>
        <v>0</v>
      </c>
      <c r="EB108" s="209">
        <f t="shared" si="632"/>
        <v>0</v>
      </c>
      <c r="EC108" s="209">
        <f t="shared" si="632"/>
        <v>0</v>
      </c>
      <c r="ED108" s="209">
        <f t="shared" si="632"/>
        <v>0</v>
      </c>
      <c r="EE108" s="209">
        <f t="shared" si="632"/>
        <v>0</v>
      </c>
      <c r="EF108" s="209">
        <f t="shared" si="632"/>
        <v>0</v>
      </c>
      <c r="EG108" s="209">
        <f t="shared" si="632"/>
        <v>0</v>
      </c>
      <c r="EH108" s="209">
        <f t="shared" si="632"/>
        <v>0</v>
      </c>
      <c r="EI108" s="209">
        <f t="shared" si="632"/>
        <v>0</v>
      </c>
      <c r="EJ108" s="209">
        <f t="shared" si="632"/>
        <v>0</v>
      </c>
      <c r="EK108" s="209">
        <f t="shared" si="632"/>
        <v>0</v>
      </c>
      <c r="EL108" s="209">
        <f t="shared" si="632"/>
        <v>0</v>
      </c>
      <c r="EM108" s="209">
        <f t="shared" si="632"/>
        <v>0</v>
      </c>
      <c r="EN108" s="209">
        <f t="shared" si="632"/>
        <v>0</v>
      </c>
      <c r="EO108" s="209">
        <f t="shared" si="632"/>
        <v>0</v>
      </c>
      <c r="EP108" s="209">
        <f t="shared" si="632"/>
        <v>0</v>
      </c>
      <c r="EQ108" s="209">
        <f t="shared" si="632"/>
        <v>0</v>
      </c>
      <c r="ER108" s="209">
        <f t="shared" si="632"/>
        <v>0</v>
      </c>
      <c r="ES108" s="209">
        <f t="shared" si="632"/>
        <v>0</v>
      </c>
      <c r="ET108" s="209">
        <f t="shared" si="632"/>
        <v>0</v>
      </c>
      <c r="EU108" s="209">
        <f t="shared" si="632"/>
        <v>0</v>
      </c>
      <c r="EV108" s="209">
        <f t="shared" si="632"/>
        <v>0</v>
      </c>
      <c r="EW108" s="209">
        <f t="shared" si="632"/>
        <v>0</v>
      </c>
      <c r="EX108" s="209">
        <f t="shared" si="632"/>
        <v>0</v>
      </c>
      <c r="EY108" s="209">
        <f t="shared" si="632"/>
        <v>0</v>
      </c>
      <c r="EZ108" s="209">
        <f t="shared" si="632"/>
        <v>0</v>
      </c>
      <c r="FA108" s="209">
        <f t="shared" si="632"/>
        <v>0</v>
      </c>
      <c r="FB108" s="209">
        <f t="shared" si="632"/>
        <v>0</v>
      </c>
      <c r="FC108" s="209">
        <f t="shared" si="632"/>
        <v>0</v>
      </c>
      <c r="FD108" s="209">
        <f t="shared" si="632"/>
        <v>0</v>
      </c>
      <c r="FE108" s="209">
        <f t="shared" si="632"/>
        <v>0</v>
      </c>
      <c r="FF108" s="209">
        <f t="shared" si="632"/>
        <v>0</v>
      </c>
      <c r="FG108" s="209">
        <f t="shared" si="632"/>
        <v>0</v>
      </c>
      <c r="FH108" s="209">
        <f t="shared" si="632"/>
        <v>0</v>
      </c>
      <c r="FI108" s="209">
        <f t="shared" si="632"/>
        <v>0</v>
      </c>
      <c r="FJ108" s="209">
        <f t="shared" si="632"/>
        <v>0</v>
      </c>
      <c r="FK108" s="209">
        <f t="shared" si="632"/>
        <v>0</v>
      </c>
      <c r="FL108" s="209">
        <f t="shared" si="632"/>
        <v>0</v>
      </c>
      <c r="FM108" s="209">
        <f t="shared" si="632"/>
        <v>0</v>
      </c>
      <c r="FN108" s="209">
        <f t="shared" si="632"/>
        <v>0</v>
      </c>
      <c r="FO108" s="209">
        <f t="shared" si="632"/>
        <v>0</v>
      </c>
      <c r="FP108" s="209">
        <f t="shared" si="632"/>
        <v>0</v>
      </c>
      <c r="FQ108" s="209">
        <f t="shared" si="632"/>
        <v>0</v>
      </c>
      <c r="FR108" s="209">
        <f t="shared" si="632"/>
        <v>0</v>
      </c>
      <c r="FS108" s="209">
        <f t="shared" si="632"/>
        <v>0</v>
      </c>
      <c r="FT108" s="209">
        <f t="shared" si="632"/>
        <v>0</v>
      </c>
      <c r="FU108" s="209">
        <f t="shared" si="632"/>
        <v>0</v>
      </c>
      <c r="FV108" s="209">
        <f t="shared" si="632"/>
        <v>0</v>
      </c>
      <c r="FW108" s="209">
        <f t="shared" si="632"/>
        <v>0</v>
      </c>
      <c r="FX108" s="209">
        <f t="shared" si="632"/>
        <v>0</v>
      </c>
      <c r="FY108" s="209">
        <f t="shared" si="632"/>
        <v>0</v>
      </c>
      <c r="FZ108" s="209">
        <f t="shared" si="632"/>
        <v>0</v>
      </c>
      <c r="GA108" s="209">
        <f t="shared" si="632"/>
        <v>0</v>
      </c>
      <c r="GB108" s="209">
        <f t="shared" si="632"/>
        <v>0</v>
      </c>
      <c r="GC108" s="209">
        <f t="shared" si="632"/>
        <v>0</v>
      </c>
      <c r="GD108" s="209">
        <f t="shared" si="632"/>
        <v>0</v>
      </c>
      <c r="GE108" s="209">
        <f t="shared" si="632"/>
        <v>0</v>
      </c>
      <c r="GF108" s="209">
        <f t="shared" si="632"/>
        <v>0</v>
      </c>
      <c r="GG108" s="209">
        <f t="shared" si="632"/>
        <v>0</v>
      </c>
      <c r="GH108" s="209">
        <f t="shared" si="632"/>
        <v>0</v>
      </c>
      <c r="GI108" s="209">
        <f t="shared" si="632"/>
        <v>0</v>
      </c>
      <c r="GJ108" s="209">
        <f t="shared" si="632"/>
        <v>0</v>
      </c>
      <c r="GK108" s="209">
        <f t="shared" ref="GK108:HT108" si="633">IF(AND($F$112&gt;0,$F$113&gt;0),IF(AND(CN104&gt;$F$113),GK104,0),"")</f>
        <v>0</v>
      </c>
      <c r="GL108" s="209">
        <f t="shared" si="633"/>
        <v>0</v>
      </c>
      <c r="GM108" s="209">
        <f t="shared" si="633"/>
        <v>0</v>
      </c>
      <c r="GN108" s="209">
        <f t="shared" si="633"/>
        <v>0</v>
      </c>
      <c r="GO108" s="209">
        <f t="shared" si="633"/>
        <v>0</v>
      </c>
      <c r="GP108" s="209">
        <f t="shared" si="633"/>
        <v>0</v>
      </c>
      <c r="GQ108" s="209">
        <f t="shared" si="633"/>
        <v>0</v>
      </c>
      <c r="GR108" s="209">
        <f t="shared" si="633"/>
        <v>1.2620015569990187E-3</v>
      </c>
      <c r="GS108" s="209">
        <f t="shared" si="633"/>
        <v>1.1636137740145603E-3</v>
      </c>
      <c r="GT108" s="209">
        <f t="shared" si="633"/>
        <v>1.0691168205781761E-3</v>
      </c>
      <c r="GU108" s="209">
        <f t="shared" si="633"/>
        <v>9.7883348461675073E-4</v>
      </c>
      <c r="GV108" s="209">
        <f t="shared" si="633"/>
        <v>8.9301719019067611E-4</v>
      </c>
      <c r="GW108" s="209">
        <f t="shared" si="633"/>
        <v>8.1185443319153525E-4</v>
      </c>
      <c r="GX108" s="209">
        <f t="shared" si="633"/>
        <v>7.3546813353527753E-4</v>
      </c>
      <c r="GY108" s="209">
        <f t="shared" si="633"/>
        <v>6.639217560666954E-4</v>
      </c>
      <c r="GZ108" s="209">
        <f t="shared" si="633"/>
        <v>5.9722404750844036E-4</v>
      </c>
      <c r="HA108" s="209">
        <f t="shared" si="633"/>
        <v>5.353342364391604E-4</v>
      </c>
      <c r="HB108" s="209">
        <f t="shared" si="633"/>
        <v>4.7816754706286093E-4</v>
      </c>
      <c r="HC108" s="209">
        <f t="shared" si="633"/>
        <v>4.2560088492788958E-4</v>
      </c>
      <c r="HD108" s="209">
        <f t="shared" si="633"/>
        <v>3.77478563190264E-4</v>
      </c>
      <c r="HE108" s="209">
        <f t="shared" si="633"/>
        <v>3.3361795087039639E-4</v>
      </c>
      <c r="HF108" s="209">
        <f t="shared" si="633"/>
        <v>2.9381493918654423E-4</v>
      </c>
      <c r="HG108" s="209">
        <f t="shared" si="633"/>
        <v>2.5784913783338142E-4</v>
      </c>
      <c r="HH108" s="209">
        <f t="shared" si="633"/>
        <v>2.2548872941162808E-4</v>
      </c>
      <c r="HI108" s="209">
        <f t="shared" si="633"/>
        <v>1.9649492655563269E-4</v>
      </c>
      <c r="HJ108" s="209">
        <f t="shared" si="633"/>
        <v>1.7062599216454425E-4</v>
      </c>
      <c r="HK108" s="209">
        <f t="shared" si="633"/>
        <v>1.4764079810735743E-4</v>
      </c>
      <c r="HL108" s="209">
        <f t="shared" si="633"/>
        <v>1.2730191151040713E-4</v>
      </c>
      <c r="HM108" s="209">
        <f t="shared" si="633"/>
        <v>1.0937820999743566E-4</v>
      </c>
      <c r="HN108" s="209">
        <f t="shared" si="633"/>
        <v>9.3647037867279848E-5</v>
      </c>
      <c r="HO108" s="209">
        <f t="shared" si="633"/>
        <v>7.9895924068817647E-5</v>
      </c>
      <c r="HP108" s="209">
        <f t="shared" si="633"/>
        <v>6.7923889942782384E-5</v>
      </c>
      <c r="HQ108" s="209">
        <f t="shared" si="633"/>
        <v>5.7542380082012764E-5</v>
      </c>
      <c r="HR108" s="209">
        <f t="shared" si="633"/>
        <v>4.8575853403341458E-5</v>
      </c>
      <c r="HS108" s="209">
        <f t="shared" si="633"/>
        <v>4.0862073754061868E-5</v>
      </c>
      <c r="HT108" s="209">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0">
        <f>MAX(DX106:DX108)</f>
        <v>4.086207375406775E-5</v>
      </c>
      <c r="DY109" s="260">
        <f t="shared" ref="DY109:GJ109" si="634">MAX(DY106:DY108)</f>
        <v>4.8575853403348235E-5</v>
      </c>
      <c r="DZ109" s="260">
        <f t="shared" si="634"/>
        <v>5.7542380082020482E-5</v>
      </c>
      <c r="EA109" s="260">
        <f t="shared" si="634"/>
        <v>6.7923889942791125E-5</v>
      </c>
      <c r="EB109" s="260">
        <f t="shared" si="634"/>
        <v>7.989592406882754E-5</v>
      </c>
      <c r="EC109" s="260">
        <f t="shared" si="634"/>
        <v>9.3647037867290934E-5</v>
      </c>
      <c r="ED109" s="260">
        <f t="shared" si="634"/>
        <v>1.093782099974481E-4</v>
      </c>
      <c r="EE109" s="260">
        <f t="shared" si="634"/>
        <v>1.2730191151042093E-4</v>
      </c>
      <c r="EF109" s="260">
        <f t="shared" si="634"/>
        <v>1.4764079810737277E-4</v>
      </c>
      <c r="EG109" s="260">
        <f t="shared" si="634"/>
        <v>1.7062599216456122E-4</v>
      </c>
      <c r="EH109" s="260">
        <f t="shared" si="634"/>
        <v>1.9649492655565132E-4</v>
      </c>
      <c r="EI109" s="260">
        <f t="shared" si="634"/>
        <v>2.2548872941164855E-4</v>
      </c>
      <c r="EJ109" s="260">
        <f t="shared" si="634"/>
        <v>2.5784913783340364E-4</v>
      </c>
      <c r="EK109" s="260">
        <f t="shared" si="634"/>
        <v>2.9381493918656824E-4</v>
      </c>
      <c r="EL109" s="260">
        <f t="shared" si="634"/>
        <v>3.336179508704223E-4</v>
      </c>
      <c r="EM109" s="260">
        <f t="shared" si="634"/>
        <v>3.7747856319029181E-4</v>
      </c>
      <c r="EN109" s="260">
        <f t="shared" si="634"/>
        <v>4.2560088492791924E-4</v>
      </c>
      <c r="EO109" s="260">
        <f t="shared" si="634"/>
        <v>4.7816754706289254E-4</v>
      </c>
      <c r="EP109" s="260">
        <f t="shared" si="634"/>
        <v>5.3533423643919368E-4</v>
      </c>
      <c r="EQ109" s="260">
        <f t="shared" si="634"/>
        <v>5.9722404750847658E-4</v>
      </c>
      <c r="ER109" s="260">
        <f t="shared" si="634"/>
        <v>6.6392175606673411E-4</v>
      </c>
      <c r="ES109" s="260">
        <f t="shared" si="634"/>
        <v>7.3546813353531895E-4</v>
      </c>
      <c r="ET109" s="260">
        <f t="shared" si="634"/>
        <v>8.118544331915797E-4</v>
      </c>
      <c r="EU109" s="260">
        <f t="shared" si="634"/>
        <v>8.9301719019072338E-4</v>
      </c>
      <c r="EV109" s="260">
        <f t="shared" si="634"/>
        <v>9.7883348461679995E-4</v>
      </c>
      <c r="EW109" s="260">
        <f t="shared" si="634"/>
        <v>1.0691168205782277E-3</v>
      </c>
      <c r="EX109" s="260">
        <f t="shared" si="634"/>
        <v>1.1636137740146145E-3</v>
      </c>
      <c r="EY109" s="260">
        <f t="shared" si="634"/>
        <v>1.2620015569990751E-3</v>
      </c>
      <c r="EZ109" s="260">
        <f t="shared" si="634"/>
        <v>1.3638866366221041E-3</v>
      </c>
      <c r="FA109" s="260">
        <f t="shared" si="634"/>
        <v>1.4688045318977003E-3</v>
      </c>
      <c r="FB109" s="260">
        <f t="shared" si="634"/>
        <v>1.576220892577336E-3</v>
      </c>
      <c r="FC109" s="260">
        <f t="shared" si="634"/>
        <v>1.6855339395130979E-3</v>
      </c>
      <c r="FD109" s="260">
        <f t="shared" si="634"/>
        <v>1.796078317688342E-3</v>
      </c>
      <c r="FE109" s="260">
        <f t="shared" si="634"/>
        <v>1.9071303808319321E-3</v>
      </c>
      <c r="FF109" s="260">
        <f t="shared" si="634"/>
        <v>2.0179148914301116E-3</v>
      </c>
      <c r="FG109" s="260">
        <f t="shared" si="634"/>
        <v>2.127613082889758E-3</v>
      </c>
      <c r="FH109" s="260">
        <f t="shared" si="634"/>
        <v>2.2353719926660339E-3</v>
      </c>
      <c r="FI109" s="260">
        <f t="shared" si="634"/>
        <v>2.3403149375263374E-3</v>
      </c>
      <c r="FJ109" s="260">
        <f t="shared" si="634"/>
        <v>2.4415529660229479E-3</v>
      </c>
      <c r="FK109" s="260">
        <f t="shared" si="634"/>
        <v>2.5381970899472465E-3</v>
      </c>
      <c r="FL109" s="260">
        <f t="shared" si="634"/>
        <v>2.6293710672644442E-3</v>
      </c>
      <c r="FM109" s="260">
        <f t="shared" si="634"/>
        <v>2.7142244849222832E-3</v>
      </c>
      <c r="FN109" s="260">
        <f t="shared" si="634"/>
        <v>2.7919458720010166E-3</v>
      </c>
      <c r="FO109" s="260">
        <f t="shared" si="634"/>
        <v>2.8617755627581001E-3</v>
      </c>
      <c r="FP109" s="260">
        <f t="shared" si="634"/>
        <v>2.9230180258347526E-3</v>
      </c>
      <c r="FQ109" s="260">
        <f t="shared" si="634"/>
        <v>2.9750533805976325E-3</v>
      </c>
      <c r="FR109" s="260">
        <f t="shared" si="634"/>
        <v>3.0173478343792672E-3</v>
      </c>
      <c r="FS109" s="260">
        <f t="shared" si="634"/>
        <v>3.0494627950624071E-3</v>
      </c>
      <c r="FT109" s="260">
        <f t="shared" si="634"/>
        <v>3.0710624415480293E-3</v>
      </c>
      <c r="FU109" s="260">
        <f t="shared" si="634"/>
        <v>3.0819195694031963E-3</v>
      </c>
      <c r="FV109" s="260">
        <f t="shared" si="634"/>
        <v>3.0819195694031932E-3</v>
      </c>
      <c r="FW109" s="260">
        <f t="shared" si="634"/>
        <v>3.0710624415480202E-3</v>
      </c>
      <c r="FX109" s="260">
        <f t="shared" si="634"/>
        <v>3.0494627950623915E-3</v>
      </c>
      <c r="FY109" s="260">
        <f t="shared" si="634"/>
        <v>3.0173478343792463E-3</v>
      </c>
      <c r="FZ109" s="260">
        <f t="shared" si="634"/>
        <v>2.9750533805976056E-3</v>
      </c>
      <c r="GA109" s="260">
        <f t="shared" si="634"/>
        <v>2.923018025834721E-3</v>
      </c>
      <c r="GB109" s="260">
        <f t="shared" si="634"/>
        <v>2.8617755627580637E-3</v>
      </c>
      <c r="GC109" s="260">
        <f t="shared" si="634"/>
        <v>2.791945872000975E-3</v>
      </c>
      <c r="GD109" s="260">
        <f t="shared" si="634"/>
        <v>2.7142244849222372E-3</v>
      </c>
      <c r="GE109" s="260">
        <f t="shared" si="634"/>
        <v>2.6293710672643947E-3</v>
      </c>
      <c r="GF109" s="260">
        <f t="shared" si="634"/>
        <v>2.5381970899471936E-3</v>
      </c>
      <c r="GG109" s="260">
        <f t="shared" si="634"/>
        <v>2.4415529660228924E-3</v>
      </c>
      <c r="GH109" s="260">
        <f t="shared" si="634"/>
        <v>2.3403149375262793E-3</v>
      </c>
      <c r="GI109" s="260">
        <f t="shared" si="634"/>
        <v>2.2353719926659745E-3</v>
      </c>
      <c r="GJ109" s="260">
        <f t="shared" si="634"/>
        <v>2.1276130828896968E-3</v>
      </c>
      <c r="GK109" s="260">
        <f t="shared" ref="GK109:HT109" si="635">MAX(GK106:GK108)</f>
        <v>2.01791489143005E-3</v>
      </c>
      <c r="GL109" s="260">
        <f t="shared" si="635"/>
        <v>1.9071303808318694E-3</v>
      </c>
      <c r="GM109" s="260">
        <f t="shared" si="635"/>
        <v>1.79607831768828E-3</v>
      </c>
      <c r="GN109" s="260">
        <f t="shared" si="635"/>
        <v>1.6855339395130359E-3</v>
      </c>
      <c r="GO109" s="260">
        <f t="shared" si="635"/>
        <v>1.5762208925772746E-3</v>
      </c>
      <c r="GP109" s="260">
        <f t="shared" si="635"/>
        <v>1.4688045318976409E-3</v>
      </c>
      <c r="GQ109" s="260">
        <f t="shared" si="635"/>
        <v>1.363886636622046E-3</v>
      </c>
      <c r="GR109" s="260">
        <f t="shared" si="635"/>
        <v>1.2620015569990187E-3</v>
      </c>
      <c r="GS109" s="260">
        <f t="shared" si="635"/>
        <v>1.1636137740145603E-3</v>
      </c>
      <c r="GT109" s="260">
        <f t="shared" si="635"/>
        <v>1.0691168205781761E-3</v>
      </c>
      <c r="GU109" s="260">
        <f t="shared" si="635"/>
        <v>9.7883348461675073E-4</v>
      </c>
      <c r="GV109" s="260">
        <f t="shared" si="635"/>
        <v>8.9301719019067611E-4</v>
      </c>
      <c r="GW109" s="260">
        <f t="shared" si="635"/>
        <v>8.1185443319153525E-4</v>
      </c>
      <c r="GX109" s="260">
        <f t="shared" si="635"/>
        <v>7.3546813353527753E-4</v>
      </c>
      <c r="GY109" s="260">
        <f t="shared" si="635"/>
        <v>6.639217560666954E-4</v>
      </c>
      <c r="GZ109" s="260">
        <f t="shared" si="635"/>
        <v>5.9722404750844036E-4</v>
      </c>
      <c r="HA109" s="260">
        <f t="shared" si="635"/>
        <v>5.353342364391604E-4</v>
      </c>
      <c r="HB109" s="260">
        <f t="shared" si="635"/>
        <v>4.7816754706286093E-4</v>
      </c>
      <c r="HC109" s="260">
        <f t="shared" si="635"/>
        <v>4.2560088492788958E-4</v>
      </c>
      <c r="HD109" s="260">
        <f t="shared" si="635"/>
        <v>3.77478563190264E-4</v>
      </c>
      <c r="HE109" s="260">
        <f t="shared" si="635"/>
        <v>3.3361795087039639E-4</v>
      </c>
      <c r="HF109" s="260">
        <f t="shared" si="635"/>
        <v>2.9381493918654423E-4</v>
      </c>
      <c r="HG109" s="260">
        <f t="shared" si="635"/>
        <v>2.5784913783338142E-4</v>
      </c>
      <c r="HH109" s="260">
        <f t="shared" si="635"/>
        <v>2.2548872941162808E-4</v>
      </c>
      <c r="HI109" s="260">
        <f t="shared" si="635"/>
        <v>1.9649492655563269E-4</v>
      </c>
      <c r="HJ109" s="260">
        <f t="shared" si="635"/>
        <v>1.7062599216454425E-4</v>
      </c>
      <c r="HK109" s="260">
        <f t="shared" si="635"/>
        <v>1.4764079810735743E-4</v>
      </c>
      <c r="HL109" s="260">
        <f t="shared" si="635"/>
        <v>1.2730191151040713E-4</v>
      </c>
      <c r="HM109" s="260">
        <f t="shared" si="635"/>
        <v>1.0937820999743566E-4</v>
      </c>
      <c r="HN109" s="260">
        <f t="shared" si="635"/>
        <v>9.3647037867279848E-5</v>
      </c>
      <c r="HO109" s="260">
        <f t="shared" si="635"/>
        <v>7.9895924068817647E-5</v>
      </c>
      <c r="HP109" s="260">
        <f t="shared" si="635"/>
        <v>6.7923889942782384E-5</v>
      </c>
      <c r="HQ109" s="260">
        <f t="shared" si="635"/>
        <v>5.7542380082012764E-5</v>
      </c>
      <c r="HR109" s="260">
        <f t="shared" si="635"/>
        <v>4.8575853403341458E-5</v>
      </c>
      <c r="HS109" s="260">
        <f t="shared" si="635"/>
        <v>4.0862073754061868E-5</v>
      </c>
      <c r="HT109" s="260">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0.8004916205456083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241</v>
      </c>
      <c r="F115" s="45">
        <f>IF(AND($F$112&gt;0,$F$113&gt;0,$F$112&lt;$F$113,NOT($O$104="")),_xlfn.NORM.DIST(F112,$K$104,$O$104,TRUE),"")</f>
        <v>9.9754189727195908E-2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242</v>
      </c>
      <c r="F116" s="44">
        <f>IF(AND($F$112&gt;0,$F$113&gt;0,$F$112&lt;$F$113,NOT($O$104="")),1-_xlfn.NORM.DIST(F113,$K$104,$O$104,TRUE),"")</f>
        <v>9.9754189727195852E-2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2"/>
      <c r="P138" s="11"/>
      <c r="W138" s="5"/>
      <c r="X138" s="5"/>
      <c r="Y138" s="5"/>
    </row>
    <row r="139" spans="1:25" x14ac:dyDescent="0.25">
      <c r="A139" s="2"/>
      <c r="B139" s="10" t="s">
        <v>90</v>
      </c>
      <c r="C139" s="11"/>
      <c r="D139" s="11"/>
      <c r="E139" s="11"/>
      <c r="F139" s="11"/>
      <c r="G139" s="108"/>
      <c r="H139" s="12"/>
      <c r="I139" s="12"/>
      <c r="J139" s="12"/>
      <c r="K139" s="11"/>
      <c r="L139" s="11"/>
      <c r="M139" s="11"/>
      <c r="N139" s="13"/>
      <c r="O139" s="282"/>
      <c r="P139" s="11"/>
      <c r="W139" s="5"/>
      <c r="X139" s="5"/>
      <c r="Y139" s="5"/>
    </row>
    <row r="140" spans="1:25" x14ac:dyDescent="0.25">
      <c r="A140" s="2"/>
      <c r="B140" s="10" t="s">
        <v>55</v>
      </c>
      <c r="C140" s="11"/>
      <c r="D140" s="11"/>
      <c r="E140" s="11"/>
      <c r="F140" s="11"/>
      <c r="G140" s="108"/>
      <c r="H140" s="12"/>
      <c r="I140" s="12"/>
      <c r="J140" s="12"/>
      <c r="K140" s="11"/>
      <c r="L140" s="11"/>
      <c r="M140" s="11"/>
      <c r="N140" s="13"/>
      <c r="O140" s="282"/>
      <c r="P140" s="11"/>
      <c r="W140" s="5"/>
      <c r="X140" s="5"/>
      <c r="Y140" s="5"/>
    </row>
    <row r="141" spans="1:25" x14ac:dyDescent="0.25">
      <c r="A141" s="2"/>
      <c r="B141" s="10" t="s">
        <v>56</v>
      </c>
      <c r="C141" s="11"/>
      <c r="D141" s="11"/>
      <c r="E141" s="11"/>
      <c r="F141" s="11"/>
      <c r="G141" s="108"/>
      <c r="H141" s="12"/>
      <c r="I141" s="12"/>
      <c r="J141" s="12"/>
      <c r="K141" s="11"/>
      <c r="L141" s="11"/>
      <c r="M141" s="11"/>
      <c r="N141" s="13"/>
      <c r="O141" s="282"/>
      <c r="P141" s="11"/>
      <c r="W141" s="5"/>
      <c r="X141" s="5"/>
      <c r="Y141" s="5"/>
    </row>
    <row r="142" spans="1:25" x14ac:dyDescent="0.25">
      <c r="A142" s="2"/>
      <c r="B142" s="10"/>
      <c r="C142" s="11"/>
      <c r="D142" s="11"/>
      <c r="E142" s="11"/>
      <c r="F142" s="11"/>
      <c r="G142" s="108"/>
      <c r="H142" s="12"/>
      <c r="I142" s="12"/>
      <c r="J142" s="12"/>
      <c r="K142" s="11"/>
      <c r="L142" s="11"/>
      <c r="M142" s="11"/>
      <c r="N142" s="13"/>
      <c r="O142" s="282"/>
      <c r="P142" s="11"/>
      <c r="W142" s="5"/>
      <c r="X142" s="5"/>
      <c r="Y142" s="5"/>
    </row>
    <row r="143" spans="1:25" x14ac:dyDescent="0.25">
      <c r="A143" s="2"/>
      <c r="B143" s="14" t="s">
        <v>8</v>
      </c>
      <c r="C143" s="11"/>
      <c r="D143" s="11"/>
      <c r="E143" s="11"/>
      <c r="F143" s="11"/>
      <c r="G143" s="108"/>
      <c r="H143" s="12"/>
      <c r="I143" s="12"/>
      <c r="J143" s="12"/>
      <c r="K143" s="11"/>
      <c r="L143" s="11"/>
      <c r="M143" s="11"/>
      <c r="N143" s="13"/>
      <c r="O143" s="282"/>
      <c r="P143" s="11"/>
      <c r="W143" s="5"/>
      <c r="X143" s="5"/>
      <c r="Y143" s="5"/>
    </row>
    <row r="144" spans="1:25" x14ac:dyDescent="0.25">
      <c r="A144" s="2"/>
      <c r="B144" s="10" t="s">
        <v>81</v>
      </c>
      <c r="C144" s="11"/>
      <c r="D144" s="11"/>
      <c r="E144" s="11"/>
      <c r="F144" s="11"/>
      <c r="G144" s="108"/>
      <c r="H144" s="12"/>
      <c r="I144" s="12"/>
      <c r="J144" s="12"/>
      <c r="K144" s="11"/>
      <c r="L144" s="11"/>
      <c r="M144" s="11"/>
      <c r="N144" s="13"/>
      <c r="O144" s="282"/>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4.0.1a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3" t="s">
        <v>140</v>
      </c>
      <c r="C148" s="373"/>
      <c r="D148" s="373"/>
      <c r="E148" s="373"/>
      <c r="F148" s="373"/>
      <c r="G148" s="373"/>
      <c r="H148" s="373"/>
      <c r="I148" s="373"/>
      <c r="J148" s="373"/>
      <c r="K148" s="48"/>
      <c r="L148" s="48"/>
      <c r="M148" s="48"/>
      <c r="N148" s="5"/>
      <c r="O148" s="5"/>
      <c r="P148" s="5"/>
      <c r="Q148" s="5"/>
      <c r="R148" s="5"/>
      <c r="S148" s="5"/>
      <c r="T148" s="5"/>
      <c r="U148" s="5"/>
      <c r="V148" s="5"/>
      <c r="W148" s="5"/>
      <c r="X148" s="5"/>
      <c r="Y148" s="5"/>
    </row>
    <row r="149" spans="1:25" x14ac:dyDescent="0.25">
      <c r="A149" s="2"/>
      <c r="B149" s="373" t="s">
        <v>141</v>
      </c>
      <c r="C149" s="373"/>
      <c r="D149" s="373"/>
      <c r="E149" s="373"/>
      <c r="F149" s="373"/>
      <c r="G149" s="373"/>
      <c r="H149" s="373"/>
      <c r="I149" s="373"/>
      <c r="J149" s="373"/>
      <c r="K149" s="48"/>
      <c r="L149" s="48"/>
      <c r="M149" s="48"/>
      <c r="N149" s="5"/>
      <c r="O149" s="5"/>
      <c r="P149" s="5"/>
      <c r="Q149" s="5"/>
      <c r="R149" s="5"/>
      <c r="S149" s="5"/>
      <c r="T149" s="5"/>
      <c r="U149" s="5"/>
      <c r="V149" s="5"/>
      <c r="W149" s="5"/>
      <c r="X149" s="5"/>
      <c r="Y149" s="5"/>
    </row>
    <row r="150" spans="1:25" x14ac:dyDescent="0.25">
      <c r="A150" s="2"/>
      <c r="B150" s="373" t="s">
        <v>94</v>
      </c>
      <c r="C150" s="373"/>
      <c r="D150" s="373"/>
      <c r="E150" s="373"/>
      <c r="F150" s="373"/>
      <c r="G150" s="373"/>
      <c r="H150" s="373"/>
      <c r="I150" s="373"/>
      <c r="J150" s="373"/>
      <c r="K150" s="48"/>
      <c r="L150" s="48"/>
      <c r="M150" s="48"/>
      <c r="N150" s="5"/>
      <c r="O150" s="5"/>
      <c r="P150" s="5"/>
      <c r="Q150" s="5"/>
      <c r="R150" s="5"/>
      <c r="S150" s="5"/>
      <c r="T150" s="5"/>
      <c r="U150" s="5"/>
      <c r="V150" s="5"/>
      <c r="W150" s="5"/>
      <c r="X150" s="5"/>
      <c r="Y150" s="5"/>
    </row>
    <row r="151" spans="1:25" x14ac:dyDescent="0.25">
      <c r="A151" s="2"/>
      <c r="B151" s="373" t="s">
        <v>220</v>
      </c>
      <c r="C151" s="373"/>
      <c r="D151" s="373"/>
      <c r="E151" s="373"/>
      <c r="F151" s="373"/>
      <c r="G151" s="373"/>
      <c r="H151" s="373"/>
      <c r="I151" s="373"/>
      <c r="J151" s="373"/>
      <c r="K151" s="48"/>
      <c r="L151" s="48"/>
      <c r="M151" s="48"/>
      <c r="N151" s="5"/>
      <c r="O151" s="5"/>
      <c r="P151" s="5"/>
      <c r="Q151" s="5"/>
      <c r="R151" s="5"/>
      <c r="S151" s="5"/>
      <c r="T151" s="5"/>
      <c r="U151" s="5"/>
      <c r="V151" s="5"/>
      <c r="W151" s="5"/>
      <c r="X151" s="5"/>
      <c r="Y151" s="5"/>
    </row>
    <row r="152" spans="1:25" x14ac:dyDescent="0.25">
      <c r="A152" s="2"/>
      <c r="B152" s="373" t="s">
        <v>856</v>
      </c>
      <c r="C152" s="373"/>
      <c r="D152" s="373"/>
      <c r="E152" s="373"/>
      <c r="F152" s="373"/>
      <c r="G152" s="373"/>
      <c r="H152" s="373"/>
      <c r="I152" s="373"/>
      <c r="J152" s="373"/>
      <c r="K152" s="373"/>
      <c r="L152" s="48"/>
      <c r="M152" s="48"/>
      <c r="N152" s="5"/>
      <c r="O152" s="5"/>
      <c r="P152" s="5"/>
      <c r="Q152" s="5"/>
      <c r="R152" s="5"/>
      <c r="S152" s="5"/>
      <c r="T152" s="5"/>
      <c r="U152" s="5"/>
      <c r="V152" s="5"/>
      <c r="W152" s="5"/>
      <c r="X152" s="5"/>
      <c r="Y152" s="5"/>
    </row>
    <row r="153" spans="1:25" x14ac:dyDescent="0.25">
      <c r="A153" s="2"/>
      <c r="B153" s="155" t="s">
        <v>215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763</v>
      </c>
    </row>
    <row r="161" spans="1:13" x14ac:dyDescent="0.25">
      <c r="B161" s="155" t="s">
        <v>91</v>
      </c>
    </row>
    <row r="162" spans="1:13" x14ac:dyDescent="0.25">
      <c r="B162" s="392" t="s">
        <v>768</v>
      </c>
      <c r="C162" s="392"/>
      <c r="D162" s="392"/>
      <c r="E162" s="392"/>
      <c r="F162" s="392"/>
      <c r="G162" s="392"/>
      <c r="H162" s="392"/>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786</v>
      </c>
      <c r="C1" s="5"/>
      <c r="D1" s="5"/>
      <c r="E1" s="2"/>
      <c r="F1" s="2"/>
      <c r="G1" s="5"/>
      <c r="H1" s="2"/>
      <c r="I1" s="2"/>
      <c r="J1" s="5"/>
      <c r="K1" s="5"/>
      <c r="L1" s="5"/>
      <c r="M1" s="387" t="s">
        <v>76</v>
      </c>
      <c r="N1" s="388"/>
      <c r="O1" s="393" t="str">
        <f>VLOOKUP(M1,VLookups!A43:C44,3,FALSE)</f>
        <v>Show the likelihood that the SPERT estimates will be EQUAL TO or GREATER THAN an uncertainty</v>
      </c>
      <c r="P1" s="393"/>
      <c r="Q1" s="393"/>
      <c r="R1" s="393"/>
      <c r="S1" s="393"/>
      <c r="T1" s="393"/>
      <c r="U1" s="5"/>
    </row>
    <row r="2" spans="1:225" ht="15" customHeight="1" x14ac:dyDescent="0.25">
      <c r="B2" s="25"/>
      <c r="C2" s="25"/>
      <c r="D2" s="25"/>
      <c r="E2" s="26"/>
      <c r="F2" s="26"/>
      <c r="G2" s="25"/>
      <c r="H2" s="26"/>
      <c r="I2" s="26"/>
      <c r="J2" s="5"/>
      <c r="K2" s="5"/>
      <c r="L2" s="5"/>
      <c r="M2" s="397" t="s">
        <v>73</v>
      </c>
      <c r="N2" s="397" t="s">
        <v>74</v>
      </c>
      <c r="O2" s="394" t="s">
        <v>54</v>
      </c>
      <c r="P2" s="395"/>
      <c r="Q2" s="395"/>
      <c r="R2" s="395"/>
      <c r="S2" s="395"/>
      <c r="T2" s="396"/>
      <c r="U2" s="5"/>
      <c r="V2" s="168" t="s">
        <v>181</v>
      </c>
    </row>
    <row r="3" spans="1:225" x14ac:dyDescent="0.25">
      <c r="A3" s="3" t="s">
        <v>5</v>
      </c>
      <c r="B3" s="58" t="s">
        <v>41</v>
      </c>
      <c r="C3" s="58" t="s">
        <v>6</v>
      </c>
      <c r="D3" s="58" t="s">
        <v>42</v>
      </c>
      <c r="E3" s="58"/>
      <c r="F3" s="58"/>
      <c r="G3" s="58" t="s">
        <v>69</v>
      </c>
      <c r="H3" s="58" t="s">
        <v>9</v>
      </c>
      <c r="I3" s="58" t="s">
        <v>175</v>
      </c>
      <c r="J3" s="58" t="s">
        <v>776</v>
      </c>
      <c r="K3" s="58" t="s">
        <v>67</v>
      </c>
      <c r="L3" s="58" t="s">
        <v>85</v>
      </c>
      <c r="M3" s="398"/>
      <c r="N3" s="398"/>
      <c r="O3" s="101">
        <v>0.1</v>
      </c>
      <c r="P3" s="54">
        <v>0.9</v>
      </c>
      <c r="Q3" s="54">
        <v>0.85</v>
      </c>
      <c r="R3" s="54">
        <v>0.8</v>
      </c>
      <c r="S3" s="54">
        <v>0.75</v>
      </c>
      <c r="T3" s="54">
        <v>0.7</v>
      </c>
      <c r="U3" s="5"/>
      <c r="V3" s="168" t="s">
        <v>182</v>
      </c>
      <c r="DT3" s="168" t="s">
        <v>176</v>
      </c>
      <c r="HQ3" s="171" t="s">
        <v>224</v>
      </c>
    </row>
    <row r="4" spans="1:225"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7" t="s">
        <v>79</v>
      </c>
      <c r="C7" s="378"/>
      <c r="D7" s="379"/>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09">
        <f>IF(AND($D$13&gt;0,$D$14&gt;0),IF(OR(W4&lt;$D$13,W4=$D$13),DT4,0),"")</f>
        <v>2.8234587453674017E-6</v>
      </c>
      <c r="DU8" s="209">
        <f t="shared" ref="DU8:GF8" si="11">IF(AND($D$13&gt;0,$D$14&gt;0),IF(OR(X4&lt;$D$13,X4=$D$13),DU4,0),"")</f>
        <v>3.9817150312558068E-6</v>
      </c>
      <c r="DV8" s="209">
        <f t="shared" si="11"/>
        <v>5.5762594068702237E-6</v>
      </c>
      <c r="DW8" s="209">
        <f t="shared" si="11"/>
        <v>7.7553219081560061E-6</v>
      </c>
      <c r="DX8" s="209">
        <f t="shared" si="11"/>
        <v>1.0711264794262764E-5</v>
      </c>
      <c r="DY8" s="209">
        <f t="shared" si="11"/>
        <v>1.4691486765310226E-5</v>
      </c>
      <c r="DZ8" s="209">
        <f t="shared" si="11"/>
        <v>2.0011277150867528E-5</v>
      </c>
      <c r="EA8" s="209">
        <f t="shared" si="11"/>
        <v>2.7068733204981822E-5</v>
      </c>
      <c r="EB8" s="209">
        <f t="shared" si="11"/>
        <v>3.636177896024E-5</v>
      </c>
      <c r="EC8" s="209">
        <f t="shared" si="11"/>
        <v>4.8507219321516028E-5</v>
      </c>
      <c r="ED8" s="209">
        <f t="shared" si="11"/>
        <v>6.4261624845462725E-5</v>
      </c>
      <c r="EE8" s="209">
        <f t="shared" si="11"/>
        <v>8.4543669054157E-5</v>
      </c>
      <c r="EF8" s="209">
        <f t="shared" si="11"/>
        <v>1.1045733143458772E-4</v>
      </c>
      <c r="EG8" s="209">
        <f t="shared" si="11"/>
        <v>1.4331513863260402E-4</v>
      </c>
      <c r="EH8" s="209">
        <f t="shared" si="11"/>
        <v>1.8466035049741696E-4</v>
      </c>
      <c r="EI8" s="209">
        <f t="shared" si="11"/>
        <v>2.3628671747691213E-4</v>
      </c>
      <c r="EJ8" s="209">
        <f t="shared" si="11"/>
        <v>3.002541568587176E-4</v>
      </c>
      <c r="EK8" s="209">
        <f t="shared" si="11"/>
        <v>3.7889843756629387E-4</v>
      </c>
      <c r="EL8" s="209">
        <f t="shared" si="11"/>
        <v>4.7483275099156013E-4</v>
      </c>
      <c r="EM8" s="209">
        <f t="shared" si="11"/>
        <v>5.9093890643488749E-4</v>
      </c>
      <c r="EN8" s="209">
        <f t="shared" si="11"/>
        <v>7.3034585389868914E-4</v>
      </c>
      <c r="EO8" s="209">
        <f t="shared" si="11"/>
        <v>8.9639333403223579E-4</v>
      </c>
      <c r="EP8" s="209">
        <f t="shared" si="11"/>
        <v>1.092578712237895E-3</v>
      </c>
      <c r="EQ8" s="209">
        <f t="shared" si="11"/>
        <v>1.3224854931528092E-3</v>
      </c>
      <c r="ER8" s="209">
        <f t="shared" si="11"/>
        <v>1.5896926461007493E-3</v>
      </c>
      <c r="ES8" s="209">
        <f t="shared" si="11"/>
        <v>1.8976647030377323E-3</v>
      </c>
      <c r="ET8" s="209">
        <f t="shared" si="11"/>
        <v>2.2496236047161691E-3</v>
      </c>
      <c r="EU8" s="209">
        <f t="shared" si="11"/>
        <v>2.6484044382067639E-3</v>
      </c>
      <c r="EV8" s="209">
        <f t="shared" si="11"/>
        <v>3.0962984816247127E-3</v>
      </c>
      <c r="EW8" s="209">
        <f t="shared" si="11"/>
        <v>3.5948882844379798E-3</v>
      </c>
      <c r="EX8" s="209">
        <f t="shared" si="11"/>
        <v>4.1448807830311947E-3</v>
      </c>
      <c r="EY8" s="209">
        <f t="shared" si="11"/>
        <v>4.7459455883413285E-3</v>
      </c>
      <c r="EZ8" s="209">
        <f t="shared" si="11"/>
        <v>5.3965664860788224E-3</v>
      </c>
      <c r="FA8" s="209">
        <f t="shared" si="11"/>
        <v>6.0939147616473214E-3</v>
      </c>
      <c r="FB8" s="209">
        <f t="shared" si="11"/>
        <v>6.8337531114997345E-3</v>
      </c>
      <c r="FC8" s="209">
        <f t="shared" si="11"/>
        <v>0</v>
      </c>
      <c r="FD8" s="209">
        <f t="shared" si="11"/>
        <v>0</v>
      </c>
      <c r="FE8" s="209">
        <f t="shared" si="11"/>
        <v>0</v>
      </c>
      <c r="FF8" s="209">
        <f t="shared" si="11"/>
        <v>0</v>
      </c>
      <c r="FG8" s="209">
        <f t="shared" si="11"/>
        <v>0</v>
      </c>
      <c r="FH8" s="209">
        <f t="shared" si="11"/>
        <v>0</v>
      </c>
      <c r="FI8" s="209">
        <f t="shared" si="11"/>
        <v>0</v>
      </c>
      <c r="FJ8" s="209">
        <f t="shared" si="11"/>
        <v>0</v>
      </c>
      <c r="FK8" s="209">
        <f t="shared" si="11"/>
        <v>0</v>
      </c>
      <c r="FL8" s="209">
        <f t="shared" si="11"/>
        <v>0</v>
      </c>
      <c r="FM8" s="209">
        <f t="shared" si="11"/>
        <v>0</v>
      </c>
      <c r="FN8" s="209">
        <f t="shared" si="11"/>
        <v>0</v>
      </c>
      <c r="FO8" s="209">
        <f t="shared" si="11"/>
        <v>0</v>
      </c>
      <c r="FP8" s="209">
        <f t="shared" si="11"/>
        <v>0</v>
      </c>
      <c r="FQ8" s="209">
        <f t="shared" si="11"/>
        <v>0</v>
      </c>
      <c r="FR8" s="209">
        <f t="shared" si="11"/>
        <v>0</v>
      </c>
      <c r="FS8" s="209">
        <f t="shared" si="11"/>
        <v>0</v>
      </c>
      <c r="FT8" s="209">
        <f t="shared" si="11"/>
        <v>0</v>
      </c>
      <c r="FU8" s="209">
        <f t="shared" si="11"/>
        <v>0</v>
      </c>
      <c r="FV8" s="209">
        <f t="shared" si="11"/>
        <v>0</v>
      </c>
      <c r="FW8" s="209">
        <f t="shared" si="11"/>
        <v>0</v>
      </c>
      <c r="FX8" s="209">
        <f t="shared" si="11"/>
        <v>0</v>
      </c>
      <c r="FY8" s="209">
        <f t="shared" si="11"/>
        <v>0</v>
      </c>
      <c r="FZ8" s="209">
        <f t="shared" si="11"/>
        <v>0</v>
      </c>
      <c r="GA8" s="209">
        <f t="shared" si="11"/>
        <v>0</v>
      </c>
      <c r="GB8" s="209">
        <f t="shared" si="11"/>
        <v>0</v>
      </c>
      <c r="GC8" s="209">
        <f t="shared" si="11"/>
        <v>0</v>
      </c>
      <c r="GD8" s="209">
        <f t="shared" si="11"/>
        <v>0</v>
      </c>
      <c r="GE8" s="209">
        <f t="shared" si="11"/>
        <v>0</v>
      </c>
      <c r="GF8" s="209">
        <f t="shared" si="11"/>
        <v>0</v>
      </c>
      <c r="GG8" s="209">
        <f t="shared" ref="GG8:HP8" si="12">IF(AND($D$13&gt;0,$D$14&gt;0),IF(OR(CJ4&lt;$D$13,CJ4=$D$13),GG4,0),"")</f>
        <v>0</v>
      </c>
      <c r="GH8" s="209">
        <f t="shared" si="12"/>
        <v>0</v>
      </c>
      <c r="GI8" s="209">
        <f t="shared" si="12"/>
        <v>0</v>
      </c>
      <c r="GJ8" s="209">
        <f t="shared" si="12"/>
        <v>0</v>
      </c>
      <c r="GK8" s="209">
        <f t="shared" si="12"/>
        <v>0</v>
      </c>
      <c r="GL8" s="209">
        <f t="shared" si="12"/>
        <v>0</v>
      </c>
      <c r="GM8" s="209">
        <f t="shared" si="12"/>
        <v>0</v>
      </c>
      <c r="GN8" s="209">
        <f t="shared" si="12"/>
        <v>0</v>
      </c>
      <c r="GO8" s="209">
        <f t="shared" si="12"/>
        <v>0</v>
      </c>
      <c r="GP8" s="209">
        <f t="shared" si="12"/>
        <v>0</v>
      </c>
      <c r="GQ8" s="209">
        <f t="shared" si="12"/>
        <v>0</v>
      </c>
      <c r="GR8" s="209">
        <f t="shared" si="12"/>
        <v>0</v>
      </c>
      <c r="GS8" s="209">
        <f t="shared" si="12"/>
        <v>0</v>
      </c>
      <c r="GT8" s="209">
        <f t="shared" si="12"/>
        <v>0</v>
      </c>
      <c r="GU8" s="209">
        <f t="shared" si="12"/>
        <v>0</v>
      </c>
      <c r="GV8" s="209">
        <f t="shared" si="12"/>
        <v>0</v>
      </c>
      <c r="GW8" s="209">
        <f t="shared" si="12"/>
        <v>0</v>
      </c>
      <c r="GX8" s="209">
        <f t="shared" si="12"/>
        <v>0</v>
      </c>
      <c r="GY8" s="209">
        <f t="shared" si="12"/>
        <v>0</v>
      </c>
      <c r="GZ8" s="209">
        <f t="shared" si="12"/>
        <v>0</v>
      </c>
      <c r="HA8" s="209">
        <f t="shared" si="12"/>
        <v>0</v>
      </c>
      <c r="HB8" s="209">
        <f t="shared" si="12"/>
        <v>0</v>
      </c>
      <c r="HC8" s="209">
        <f t="shared" si="12"/>
        <v>0</v>
      </c>
      <c r="HD8" s="209">
        <f t="shared" si="12"/>
        <v>0</v>
      </c>
      <c r="HE8" s="209">
        <f t="shared" si="12"/>
        <v>0</v>
      </c>
      <c r="HF8" s="209">
        <f t="shared" si="12"/>
        <v>0</v>
      </c>
      <c r="HG8" s="209">
        <f t="shared" si="12"/>
        <v>0</v>
      </c>
      <c r="HH8" s="209">
        <f t="shared" si="12"/>
        <v>0</v>
      </c>
      <c r="HI8" s="209">
        <f t="shared" si="12"/>
        <v>0</v>
      </c>
      <c r="HJ8" s="209">
        <f t="shared" si="12"/>
        <v>0</v>
      </c>
      <c r="HK8" s="209">
        <f t="shared" si="12"/>
        <v>0</v>
      </c>
      <c r="HL8" s="209">
        <f t="shared" si="12"/>
        <v>0</v>
      </c>
      <c r="HM8" s="209">
        <f t="shared" si="12"/>
        <v>0</v>
      </c>
      <c r="HN8" s="209">
        <f t="shared" si="12"/>
        <v>0</v>
      </c>
      <c r="HO8" s="209">
        <f t="shared" si="12"/>
        <v>0</v>
      </c>
      <c r="HP8" s="209">
        <f t="shared" si="12"/>
        <v>0</v>
      </c>
    </row>
    <row r="9" spans="1:225" ht="15.75" x14ac:dyDescent="0.25">
      <c r="A9" s="5"/>
      <c r="B9" s="5"/>
      <c r="C9" s="33" t="s">
        <v>792</v>
      </c>
      <c r="D9" s="297">
        <v>0.8</v>
      </c>
      <c r="E9" s="38"/>
      <c r="F9" s="40"/>
      <c r="G9" s="5"/>
      <c r="H9" s="5"/>
      <c r="I9" s="5"/>
      <c r="J9" s="5"/>
      <c r="K9" s="5"/>
      <c r="L9" s="5"/>
      <c r="M9" s="5"/>
      <c r="N9" s="5"/>
      <c r="O9" s="5"/>
      <c r="P9" s="5"/>
      <c r="Q9" s="5"/>
      <c r="R9" s="5"/>
      <c r="S9" s="5"/>
      <c r="T9" s="5"/>
      <c r="U9" s="5"/>
      <c r="DT9" s="209">
        <f>IF(AND($D$13&gt;0,$D$14&gt;0),IF(AND(W4&gt;$D$13,OR(W4&lt;$D$14,W4=$D$14)),DT4,0),"")</f>
        <v>0</v>
      </c>
      <c r="DU9" s="209">
        <f t="shared" ref="DU9:GF9" si="13">IF(AND($D$13&gt;0,$D$14&gt;0),IF(AND(X4&gt;$D$13,OR(X4&lt;$D$14,X4=$D$14)),DU4,0),"")</f>
        <v>0</v>
      </c>
      <c r="DV9" s="209">
        <f t="shared" si="13"/>
        <v>0</v>
      </c>
      <c r="DW9" s="209">
        <f t="shared" si="13"/>
        <v>0</v>
      </c>
      <c r="DX9" s="209">
        <f t="shared" si="13"/>
        <v>0</v>
      </c>
      <c r="DY9" s="209">
        <f t="shared" si="13"/>
        <v>0</v>
      </c>
      <c r="DZ9" s="209">
        <f t="shared" si="13"/>
        <v>0</v>
      </c>
      <c r="EA9" s="209">
        <f t="shared" si="13"/>
        <v>0</v>
      </c>
      <c r="EB9" s="209">
        <f t="shared" si="13"/>
        <v>0</v>
      </c>
      <c r="EC9" s="209">
        <f t="shared" si="13"/>
        <v>0</v>
      </c>
      <c r="ED9" s="209">
        <f t="shared" si="13"/>
        <v>0</v>
      </c>
      <c r="EE9" s="209">
        <f t="shared" si="13"/>
        <v>0</v>
      </c>
      <c r="EF9" s="209">
        <f t="shared" si="13"/>
        <v>0</v>
      </c>
      <c r="EG9" s="209">
        <f t="shared" si="13"/>
        <v>0</v>
      </c>
      <c r="EH9" s="209">
        <f t="shared" si="13"/>
        <v>0</v>
      </c>
      <c r="EI9" s="209">
        <f t="shared" si="13"/>
        <v>0</v>
      </c>
      <c r="EJ9" s="209">
        <f t="shared" si="13"/>
        <v>0</v>
      </c>
      <c r="EK9" s="209">
        <f t="shared" si="13"/>
        <v>0</v>
      </c>
      <c r="EL9" s="209">
        <f t="shared" si="13"/>
        <v>0</v>
      </c>
      <c r="EM9" s="209">
        <f t="shared" si="13"/>
        <v>0</v>
      </c>
      <c r="EN9" s="209">
        <f t="shared" si="13"/>
        <v>0</v>
      </c>
      <c r="EO9" s="209">
        <f t="shared" si="13"/>
        <v>0</v>
      </c>
      <c r="EP9" s="209">
        <f t="shared" si="13"/>
        <v>0</v>
      </c>
      <c r="EQ9" s="209">
        <f t="shared" si="13"/>
        <v>0</v>
      </c>
      <c r="ER9" s="209">
        <f t="shared" si="13"/>
        <v>0</v>
      </c>
      <c r="ES9" s="209">
        <f t="shared" si="13"/>
        <v>0</v>
      </c>
      <c r="ET9" s="209">
        <f t="shared" si="13"/>
        <v>0</v>
      </c>
      <c r="EU9" s="209">
        <f t="shared" si="13"/>
        <v>0</v>
      </c>
      <c r="EV9" s="209">
        <f t="shared" si="13"/>
        <v>0</v>
      </c>
      <c r="EW9" s="209">
        <f t="shared" si="13"/>
        <v>0</v>
      </c>
      <c r="EX9" s="209">
        <f t="shared" si="13"/>
        <v>0</v>
      </c>
      <c r="EY9" s="209">
        <f t="shared" si="13"/>
        <v>0</v>
      </c>
      <c r="EZ9" s="209">
        <f t="shared" si="13"/>
        <v>0</v>
      </c>
      <c r="FA9" s="209">
        <f t="shared" si="13"/>
        <v>0</v>
      </c>
      <c r="FB9" s="209">
        <f t="shared" si="13"/>
        <v>0</v>
      </c>
      <c r="FC9" s="209">
        <f t="shared" si="13"/>
        <v>7.6103785578759131E-3</v>
      </c>
      <c r="FD9" s="209">
        <f t="shared" si="13"/>
        <v>8.4166118980857872E-3</v>
      </c>
      <c r="FE9" s="209">
        <f t="shared" si="13"/>
        <v>9.2438397794056652E-3</v>
      </c>
      <c r="FF9" s="209">
        <f t="shared" si="13"/>
        <v>1.0082113521630975E-2</v>
      </c>
      <c r="FG9" s="209">
        <f t="shared" si="13"/>
        <v>1.092030637826256E-2</v>
      </c>
      <c r="FH9" s="209">
        <f t="shared" si="13"/>
        <v>1.174632814209594E-2</v>
      </c>
      <c r="FI9" s="209">
        <f t="shared" si="13"/>
        <v>1.2547393006450185E-2</v>
      </c>
      <c r="FJ9" s="209">
        <f t="shared" si="13"/>
        <v>1.3310333563431342E-2</v>
      </c>
      <c r="FK9" s="209">
        <f t="shared" si="13"/>
        <v>1.4021950947706382E-2</v>
      </c>
      <c r="FL9" s="209">
        <f t="shared" si="13"/>
        <v>1.4669388615179146E-2</v>
      </c>
      <c r="FM9" s="209">
        <f t="shared" si="13"/>
        <v>1.5240515267250102E-2</v>
      </c>
      <c r="FN9" s="209">
        <f t="shared" si="13"/>
        <v>1.5724301153874715E-2</v>
      </c>
      <c r="FO9" s="209">
        <f t="shared" si="13"/>
        <v>1.611117153345205E-2</v>
      </c>
      <c r="FP9" s="209">
        <f t="shared" si="13"/>
        <v>1.6393321504247497E-2</v>
      </c>
      <c r="FQ9" s="209">
        <f t="shared" si="13"/>
        <v>1.6564977760764248E-2</v>
      </c>
      <c r="FR9" s="209">
        <f t="shared" si="13"/>
        <v>1.662259501672636E-2</v>
      </c>
      <c r="FS9" s="209">
        <f t="shared" si="13"/>
        <v>1.6564977760764248E-2</v>
      </c>
      <c r="FT9" s="209">
        <f t="shared" si="13"/>
        <v>1.6393321504247497E-2</v>
      </c>
      <c r="FU9" s="209">
        <f t="shared" si="13"/>
        <v>1.611117153345205E-2</v>
      </c>
      <c r="FV9" s="209">
        <f t="shared" si="13"/>
        <v>1.5724301153874715E-2</v>
      </c>
      <c r="FW9" s="209">
        <f t="shared" si="13"/>
        <v>1.5240515267250102E-2</v>
      </c>
      <c r="FX9" s="209">
        <f t="shared" si="13"/>
        <v>1.4669388615179146E-2</v>
      </c>
      <c r="FY9" s="209">
        <f t="shared" si="13"/>
        <v>1.4021950947706382E-2</v>
      </c>
      <c r="FZ9" s="209">
        <f t="shared" si="13"/>
        <v>1.3310333563431342E-2</v>
      </c>
      <c r="GA9" s="209">
        <f t="shared" si="13"/>
        <v>1.2547393006450185E-2</v>
      </c>
      <c r="GB9" s="209">
        <f t="shared" si="13"/>
        <v>1.174632814209594E-2</v>
      </c>
      <c r="GC9" s="209">
        <f t="shared" si="13"/>
        <v>1.092030637826256E-2</v>
      </c>
      <c r="GD9" s="209">
        <f t="shared" si="13"/>
        <v>1.0082113521630975E-2</v>
      </c>
      <c r="GE9" s="209">
        <f t="shared" si="13"/>
        <v>9.2438397794056652E-3</v>
      </c>
      <c r="GF9" s="209">
        <f t="shared" si="13"/>
        <v>8.4166118980857872E-3</v>
      </c>
      <c r="GG9" s="209">
        <f t="shared" ref="GG9:HP9" si="14">IF(AND($D$13&gt;0,$D$14&gt;0),IF(AND(CJ4&gt;$D$13,OR(CJ4&lt;$D$14,CJ4=$D$14)),GG4,0),"")</f>
        <v>7.6103785578759131E-3</v>
      </c>
      <c r="GH9" s="209">
        <f t="shared" si="14"/>
        <v>0</v>
      </c>
      <c r="GI9" s="209">
        <f t="shared" si="14"/>
        <v>0</v>
      </c>
      <c r="GJ9" s="209">
        <f t="shared" si="14"/>
        <v>0</v>
      </c>
      <c r="GK9" s="209">
        <f t="shared" si="14"/>
        <v>0</v>
      </c>
      <c r="GL9" s="209">
        <f t="shared" si="14"/>
        <v>0</v>
      </c>
      <c r="GM9" s="209">
        <f t="shared" si="14"/>
        <v>0</v>
      </c>
      <c r="GN9" s="209">
        <f t="shared" si="14"/>
        <v>0</v>
      </c>
      <c r="GO9" s="209">
        <f t="shared" si="14"/>
        <v>0</v>
      </c>
      <c r="GP9" s="209">
        <f t="shared" si="14"/>
        <v>0</v>
      </c>
      <c r="GQ9" s="209">
        <f t="shared" si="14"/>
        <v>0</v>
      </c>
      <c r="GR9" s="209">
        <f t="shared" si="14"/>
        <v>0</v>
      </c>
      <c r="GS9" s="209">
        <f t="shared" si="14"/>
        <v>0</v>
      </c>
      <c r="GT9" s="209">
        <f t="shared" si="14"/>
        <v>0</v>
      </c>
      <c r="GU9" s="209">
        <f t="shared" si="14"/>
        <v>0</v>
      </c>
      <c r="GV9" s="209">
        <f t="shared" si="14"/>
        <v>0</v>
      </c>
      <c r="GW9" s="209">
        <f t="shared" si="14"/>
        <v>0</v>
      </c>
      <c r="GX9" s="209">
        <f t="shared" si="14"/>
        <v>0</v>
      </c>
      <c r="GY9" s="209">
        <f t="shared" si="14"/>
        <v>0</v>
      </c>
      <c r="GZ9" s="209">
        <f t="shared" si="14"/>
        <v>0</v>
      </c>
      <c r="HA9" s="209">
        <f t="shared" si="14"/>
        <v>0</v>
      </c>
      <c r="HB9" s="209">
        <f t="shared" si="14"/>
        <v>0</v>
      </c>
      <c r="HC9" s="209">
        <f t="shared" si="14"/>
        <v>0</v>
      </c>
      <c r="HD9" s="209">
        <f t="shared" si="14"/>
        <v>0</v>
      </c>
      <c r="HE9" s="209">
        <f t="shared" si="14"/>
        <v>0</v>
      </c>
      <c r="HF9" s="209">
        <f t="shared" si="14"/>
        <v>0</v>
      </c>
      <c r="HG9" s="209">
        <f t="shared" si="14"/>
        <v>0</v>
      </c>
      <c r="HH9" s="209">
        <f t="shared" si="14"/>
        <v>0</v>
      </c>
      <c r="HI9" s="209">
        <f t="shared" si="14"/>
        <v>0</v>
      </c>
      <c r="HJ9" s="209">
        <f t="shared" si="14"/>
        <v>0</v>
      </c>
      <c r="HK9" s="209">
        <f t="shared" si="14"/>
        <v>0</v>
      </c>
      <c r="HL9" s="209">
        <f t="shared" si="14"/>
        <v>0</v>
      </c>
      <c r="HM9" s="209">
        <f t="shared" si="14"/>
        <v>0</v>
      </c>
      <c r="HN9" s="209">
        <f t="shared" si="14"/>
        <v>0</v>
      </c>
      <c r="HO9" s="209">
        <f t="shared" si="14"/>
        <v>0</v>
      </c>
      <c r="HP9" s="209">
        <f t="shared" si="14"/>
        <v>0</v>
      </c>
    </row>
    <row r="10" spans="1:225" ht="15.75" x14ac:dyDescent="0.25">
      <c r="A10" s="5"/>
      <c r="C10" s="33" t="s">
        <v>793</v>
      </c>
      <c r="D10" s="77">
        <f>IF(AND(D9&gt;0,D9&lt;1,NOT(J5="")),_xlfn.NORM.INV((1-$D$9)/2,$G$5,$J$5),"")</f>
        <v>89.242762426929588</v>
      </c>
      <c r="E10" s="39"/>
      <c r="F10" s="2"/>
      <c r="G10" s="5"/>
      <c r="H10" s="5"/>
      <c r="I10" s="5"/>
      <c r="J10" s="5"/>
      <c r="K10" s="5"/>
      <c r="L10" s="5"/>
      <c r="M10" s="5"/>
      <c r="N10" s="5"/>
      <c r="O10" s="5"/>
      <c r="P10" s="5"/>
      <c r="Q10" s="5"/>
      <c r="R10" s="5"/>
      <c r="S10" s="5"/>
      <c r="T10" s="5"/>
      <c r="U10" s="5"/>
      <c r="DT10" s="209">
        <f>IF(AND($D$13&gt;0,$D$14&gt;0),IF(AND(W4&gt;$D$14),DT4,0),"")</f>
        <v>0</v>
      </c>
      <c r="DU10" s="209">
        <f t="shared" ref="DU10:GF10" si="15">IF(AND($D$13&gt;0,$D$14&gt;0),IF(AND(X4&gt;$D$14),DU4,0),"")</f>
        <v>0</v>
      </c>
      <c r="DV10" s="209">
        <f t="shared" si="15"/>
        <v>0</v>
      </c>
      <c r="DW10" s="209">
        <f t="shared" si="15"/>
        <v>0</v>
      </c>
      <c r="DX10" s="209">
        <f t="shared" si="15"/>
        <v>0</v>
      </c>
      <c r="DY10" s="209">
        <f t="shared" si="15"/>
        <v>0</v>
      </c>
      <c r="DZ10" s="209">
        <f t="shared" si="15"/>
        <v>0</v>
      </c>
      <c r="EA10" s="209">
        <f t="shared" si="15"/>
        <v>0</v>
      </c>
      <c r="EB10" s="209">
        <f t="shared" si="15"/>
        <v>0</v>
      </c>
      <c r="EC10" s="209">
        <f t="shared" si="15"/>
        <v>0</v>
      </c>
      <c r="ED10" s="209">
        <f t="shared" si="15"/>
        <v>0</v>
      </c>
      <c r="EE10" s="209">
        <f t="shared" si="15"/>
        <v>0</v>
      </c>
      <c r="EF10" s="209">
        <f t="shared" si="15"/>
        <v>0</v>
      </c>
      <c r="EG10" s="209">
        <f t="shared" si="15"/>
        <v>0</v>
      </c>
      <c r="EH10" s="209">
        <f t="shared" si="15"/>
        <v>0</v>
      </c>
      <c r="EI10" s="209">
        <f t="shared" si="15"/>
        <v>0</v>
      </c>
      <c r="EJ10" s="209">
        <f t="shared" si="15"/>
        <v>0</v>
      </c>
      <c r="EK10" s="209">
        <f t="shared" si="15"/>
        <v>0</v>
      </c>
      <c r="EL10" s="209">
        <f t="shared" si="15"/>
        <v>0</v>
      </c>
      <c r="EM10" s="209">
        <f t="shared" si="15"/>
        <v>0</v>
      </c>
      <c r="EN10" s="209">
        <f t="shared" si="15"/>
        <v>0</v>
      </c>
      <c r="EO10" s="209">
        <f t="shared" si="15"/>
        <v>0</v>
      </c>
      <c r="EP10" s="209">
        <f t="shared" si="15"/>
        <v>0</v>
      </c>
      <c r="EQ10" s="209">
        <f t="shared" si="15"/>
        <v>0</v>
      </c>
      <c r="ER10" s="209">
        <f t="shared" si="15"/>
        <v>0</v>
      </c>
      <c r="ES10" s="209">
        <f t="shared" si="15"/>
        <v>0</v>
      </c>
      <c r="ET10" s="209">
        <f t="shared" si="15"/>
        <v>0</v>
      </c>
      <c r="EU10" s="209">
        <f t="shared" si="15"/>
        <v>0</v>
      </c>
      <c r="EV10" s="209">
        <f t="shared" si="15"/>
        <v>0</v>
      </c>
      <c r="EW10" s="209">
        <f t="shared" si="15"/>
        <v>0</v>
      </c>
      <c r="EX10" s="209">
        <f t="shared" si="15"/>
        <v>0</v>
      </c>
      <c r="EY10" s="209">
        <f t="shared" si="15"/>
        <v>0</v>
      </c>
      <c r="EZ10" s="209">
        <f t="shared" si="15"/>
        <v>0</v>
      </c>
      <c r="FA10" s="209">
        <f t="shared" si="15"/>
        <v>0</v>
      </c>
      <c r="FB10" s="209">
        <f t="shared" si="15"/>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ref="GG10:HP10" si="16">IF(AND($D$13&gt;0,$D$14&gt;0),IF(AND(CJ4&gt;$D$14),GG4,0),"")</f>
        <v>0</v>
      </c>
      <c r="GH10" s="209">
        <f t="shared" si="16"/>
        <v>6.8337531114997345E-3</v>
      </c>
      <c r="GI10" s="209">
        <f t="shared" si="16"/>
        <v>6.0939147616473214E-3</v>
      </c>
      <c r="GJ10" s="209">
        <f t="shared" si="16"/>
        <v>5.3965664860788224E-3</v>
      </c>
      <c r="GK10" s="209">
        <f t="shared" si="16"/>
        <v>4.7459455883413285E-3</v>
      </c>
      <c r="GL10" s="209">
        <f t="shared" si="16"/>
        <v>4.1448807830311947E-3</v>
      </c>
      <c r="GM10" s="209">
        <f t="shared" si="16"/>
        <v>3.5948882844379798E-3</v>
      </c>
      <c r="GN10" s="209">
        <f t="shared" si="16"/>
        <v>3.0962984816247127E-3</v>
      </c>
      <c r="GO10" s="209">
        <f t="shared" si="16"/>
        <v>2.6484044382067639E-3</v>
      </c>
      <c r="GP10" s="209">
        <f t="shared" si="16"/>
        <v>2.2496236047161691E-3</v>
      </c>
      <c r="GQ10" s="209">
        <f t="shared" si="16"/>
        <v>1.8976647030377323E-3</v>
      </c>
      <c r="GR10" s="209">
        <f t="shared" si="16"/>
        <v>1.5896926461007493E-3</v>
      </c>
      <c r="GS10" s="209">
        <f t="shared" si="16"/>
        <v>1.3224854931528092E-3</v>
      </c>
      <c r="GT10" s="209">
        <f t="shared" si="16"/>
        <v>1.092578712237895E-3</v>
      </c>
      <c r="GU10" s="209">
        <f t="shared" si="16"/>
        <v>8.9639333403223579E-4</v>
      </c>
      <c r="GV10" s="209">
        <f t="shared" si="16"/>
        <v>7.3034585389868914E-4</v>
      </c>
      <c r="GW10" s="209">
        <f t="shared" si="16"/>
        <v>5.9093890643488749E-4</v>
      </c>
      <c r="GX10" s="209">
        <f t="shared" si="16"/>
        <v>4.7483275099156013E-4</v>
      </c>
      <c r="GY10" s="209">
        <f t="shared" si="16"/>
        <v>3.7889843756629387E-4</v>
      </c>
      <c r="GZ10" s="209">
        <f t="shared" si="16"/>
        <v>3.002541568587176E-4</v>
      </c>
      <c r="HA10" s="209">
        <f t="shared" si="16"/>
        <v>2.3628671747691213E-4</v>
      </c>
      <c r="HB10" s="209">
        <f t="shared" si="16"/>
        <v>1.8466035049741696E-4</v>
      </c>
      <c r="HC10" s="209">
        <f t="shared" si="16"/>
        <v>1.4331513863260402E-4</v>
      </c>
      <c r="HD10" s="209">
        <f t="shared" si="16"/>
        <v>1.1045733143458772E-4</v>
      </c>
      <c r="HE10" s="209">
        <f t="shared" si="16"/>
        <v>8.4543669054157E-5</v>
      </c>
      <c r="HF10" s="209">
        <f t="shared" si="16"/>
        <v>6.4261624845462725E-5</v>
      </c>
      <c r="HG10" s="209">
        <f t="shared" si="16"/>
        <v>4.8507219321516028E-5</v>
      </c>
      <c r="HH10" s="209">
        <f t="shared" si="16"/>
        <v>3.636177896024E-5</v>
      </c>
      <c r="HI10" s="209">
        <f t="shared" si="16"/>
        <v>2.7068733204981822E-5</v>
      </c>
      <c r="HJ10" s="209">
        <f t="shared" si="16"/>
        <v>2.0011277150867528E-5</v>
      </c>
      <c r="HK10" s="209">
        <f t="shared" si="16"/>
        <v>1.4691486765310226E-5</v>
      </c>
      <c r="HL10" s="209">
        <f t="shared" si="16"/>
        <v>1.0711264794262764E-5</v>
      </c>
      <c r="HM10" s="209">
        <f t="shared" si="16"/>
        <v>7.7553219081560061E-6</v>
      </c>
      <c r="HN10" s="209">
        <f t="shared" si="16"/>
        <v>5.5762594068702237E-6</v>
      </c>
      <c r="HO10" s="209">
        <f t="shared" si="16"/>
        <v>3.9817150312558068E-6</v>
      </c>
      <c r="HP10" s="209">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0">
        <f>MAX(DT8:DT10)</f>
        <v>2.8234587453674017E-6</v>
      </c>
      <c r="DU11" s="260">
        <f t="shared" ref="DU11:GF11" si="17">MAX(DU8:DU10)</f>
        <v>3.9817150312558068E-6</v>
      </c>
      <c r="DV11" s="260">
        <f t="shared" si="17"/>
        <v>5.5762594068702237E-6</v>
      </c>
      <c r="DW11" s="260">
        <f t="shared" si="17"/>
        <v>7.7553219081560061E-6</v>
      </c>
      <c r="DX11" s="260">
        <f t="shared" si="17"/>
        <v>1.0711264794262764E-5</v>
      </c>
      <c r="DY11" s="260">
        <f t="shared" si="17"/>
        <v>1.4691486765310226E-5</v>
      </c>
      <c r="DZ11" s="260">
        <f t="shared" si="17"/>
        <v>2.0011277150867528E-5</v>
      </c>
      <c r="EA11" s="260">
        <f t="shared" si="17"/>
        <v>2.7068733204981822E-5</v>
      </c>
      <c r="EB11" s="260">
        <f t="shared" si="17"/>
        <v>3.636177896024E-5</v>
      </c>
      <c r="EC11" s="260">
        <f t="shared" si="17"/>
        <v>4.8507219321516028E-5</v>
      </c>
      <c r="ED11" s="260">
        <f t="shared" si="17"/>
        <v>6.4261624845462725E-5</v>
      </c>
      <c r="EE11" s="260">
        <f t="shared" si="17"/>
        <v>8.4543669054157E-5</v>
      </c>
      <c r="EF11" s="260">
        <f t="shared" si="17"/>
        <v>1.1045733143458772E-4</v>
      </c>
      <c r="EG11" s="260">
        <f t="shared" si="17"/>
        <v>1.4331513863260402E-4</v>
      </c>
      <c r="EH11" s="260">
        <f t="shared" si="17"/>
        <v>1.8466035049741696E-4</v>
      </c>
      <c r="EI11" s="260">
        <f t="shared" si="17"/>
        <v>2.3628671747691213E-4</v>
      </c>
      <c r="EJ11" s="260">
        <f t="shared" si="17"/>
        <v>3.002541568587176E-4</v>
      </c>
      <c r="EK11" s="260">
        <f t="shared" si="17"/>
        <v>3.7889843756629387E-4</v>
      </c>
      <c r="EL11" s="260">
        <f t="shared" si="17"/>
        <v>4.7483275099156013E-4</v>
      </c>
      <c r="EM11" s="260">
        <f t="shared" si="17"/>
        <v>5.9093890643488749E-4</v>
      </c>
      <c r="EN11" s="260">
        <f t="shared" si="17"/>
        <v>7.3034585389868914E-4</v>
      </c>
      <c r="EO11" s="260">
        <f t="shared" si="17"/>
        <v>8.9639333403223579E-4</v>
      </c>
      <c r="EP11" s="260">
        <f t="shared" si="17"/>
        <v>1.092578712237895E-3</v>
      </c>
      <c r="EQ11" s="260">
        <f t="shared" si="17"/>
        <v>1.3224854931528092E-3</v>
      </c>
      <c r="ER11" s="260">
        <f t="shared" si="17"/>
        <v>1.5896926461007493E-3</v>
      </c>
      <c r="ES11" s="260">
        <f t="shared" si="17"/>
        <v>1.8976647030377323E-3</v>
      </c>
      <c r="ET11" s="260">
        <f t="shared" si="17"/>
        <v>2.2496236047161691E-3</v>
      </c>
      <c r="EU11" s="260">
        <f t="shared" si="17"/>
        <v>2.6484044382067639E-3</v>
      </c>
      <c r="EV11" s="260">
        <f t="shared" si="17"/>
        <v>3.0962984816247127E-3</v>
      </c>
      <c r="EW11" s="260">
        <f t="shared" si="17"/>
        <v>3.5948882844379798E-3</v>
      </c>
      <c r="EX11" s="260">
        <f t="shared" si="17"/>
        <v>4.1448807830311947E-3</v>
      </c>
      <c r="EY11" s="260">
        <f t="shared" si="17"/>
        <v>4.7459455883413285E-3</v>
      </c>
      <c r="EZ11" s="260">
        <f t="shared" si="17"/>
        <v>5.3965664860788224E-3</v>
      </c>
      <c r="FA11" s="260">
        <f t="shared" si="17"/>
        <v>6.0939147616473214E-3</v>
      </c>
      <c r="FB11" s="260">
        <f t="shared" si="17"/>
        <v>6.8337531114997345E-3</v>
      </c>
      <c r="FC11" s="260">
        <f t="shared" si="17"/>
        <v>7.6103785578759131E-3</v>
      </c>
      <c r="FD11" s="260">
        <f t="shared" si="17"/>
        <v>8.4166118980857872E-3</v>
      </c>
      <c r="FE11" s="260">
        <f t="shared" si="17"/>
        <v>9.2438397794056652E-3</v>
      </c>
      <c r="FF11" s="260">
        <f t="shared" si="17"/>
        <v>1.0082113521630975E-2</v>
      </c>
      <c r="FG11" s="260">
        <f t="shared" si="17"/>
        <v>1.092030637826256E-2</v>
      </c>
      <c r="FH11" s="260">
        <f t="shared" si="17"/>
        <v>1.174632814209594E-2</v>
      </c>
      <c r="FI11" s="260">
        <f t="shared" si="17"/>
        <v>1.2547393006450185E-2</v>
      </c>
      <c r="FJ11" s="260">
        <f t="shared" si="17"/>
        <v>1.3310333563431342E-2</v>
      </c>
      <c r="FK11" s="260">
        <f t="shared" si="17"/>
        <v>1.4021950947706382E-2</v>
      </c>
      <c r="FL11" s="260">
        <f t="shared" si="17"/>
        <v>1.4669388615179146E-2</v>
      </c>
      <c r="FM11" s="260">
        <f t="shared" si="17"/>
        <v>1.5240515267250102E-2</v>
      </c>
      <c r="FN11" s="260">
        <f t="shared" si="17"/>
        <v>1.5724301153874715E-2</v>
      </c>
      <c r="FO11" s="260">
        <f t="shared" si="17"/>
        <v>1.611117153345205E-2</v>
      </c>
      <c r="FP11" s="260">
        <f t="shared" si="17"/>
        <v>1.6393321504247497E-2</v>
      </c>
      <c r="FQ11" s="260">
        <f t="shared" si="17"/>
        <v>1.6564977760764248E-2</v>
      </c>
      <c r="FR11" s="260">
        <f t="shared" si="17"/>
        <v>1.662259501672636E-2</v>
      </c>
      <c r="FS11" s="260">
        <f t="shared" si="17"/>
        <v>1.6564977760764248E-2</v>
      </c>
      <c r="FT11" s="260">
        <f t="shared" si="17"/>
        <v>1.6393321504247497E-2</v>
      </c>
      <c r="FU11" s="260">
        <f t="shared" si="17"/>
        <v>1.611117153345205E-2</v>
      </c>
      <c r="FV11" s="260">
        <f t="shared" si="17"/>
        <v>1.5724301153874715E-2</v>
      </c>
      <c r="FW11" s="260">
        <f t="shared" si="17"/>
        <v>1.5240515267250102E-2</v>
      </c>
      <c r="FX11" s="260">
        <f t="shared" si="17"/>
        <v>1.4669388615179146E-2</v>
      </c>
      <c r="FY11" s="260">
        <f t="shared" si="17"/>
        <v>1.4021950947706382E-2</v>
      </c>
      <c r="FZ11" s="260">
        <f t="shared" si="17"/>
        <v>1.3310333563431342E-2</v>
      </c>
      <c r="GA11" s="260">
        <f t="shared" si="17"/>
        <v>1.2547393006450185E-2</v>
      </c>
      <c r="GB11" s="260">
        <f t="shared" si="17"/>
        <v>1.174632814209594E-2</v>
      </c>
      <c r="GC11" s="260">
        <f t="shared" si="17"/>
        <v>1.092030637826256E-2</v>
      </c>
      <c r="GD11" s="260">
        <f t="shared" si="17"/>
        <v>1.0082113521630975E-2</v>
      </c>
      <c r="GE11" s="260">
        <f t="shared" si="17"/>
        <v>9.2438397794056652E-3</v>
      </c>
      <c r="GF11" s="260">
        <f t="shared" si="17"/>
        <v>8.4166118980857872E-3</v>
      </c>
      <c r="GG11" s="260">
        <f t="shared" ref="GG11:HP11" si="18">MAX(GG8:GG10)</f>
        <v>7.6103785578759131E-3</v>
      </c>
      <c r="GH11" s="260">
        <f t="shared" si="18"/>
        <v>6.8337531114997345E-3</v>
      </c>
      <c r="GI11" s="260">
        <f t="shared" si="18"/>
        <v>6.0939147616473214E-3</v>
      </c>
      <c r="GJ11" s="260">
        <f t="shared" si="18"/>
        <v>5.3965664860788224E-3</v>
      </c>
      <c r="GK11" s="260">
        <f t="shared" si="18"/>
        <v>4.7459455883413285E-3</v>
      </c>
      <c r="GL11" s="260">
        <f t="shared" si="18"/>
        <v>4.1448807830311947E-3</v>
      </c>
      <c r="GM11" s="260">
        <f t="shared" si="18"/>
        <v>3.5948882844379798E-3</v>
      </c>
      <c r="GN11" s="260">
        <f t="shared" si="18"/>
        <v>3.0962984816247127E-3</v>
      </c>
      <c r="GO11" s="260">
        <f t="shared" si="18"/>
        <v>2.6484044382067639E-3</v>
      </c>
      <c r="GP11" s="260">
        <f t="shared" si="18"/>
        <v>2.2496236047161691E-3</v>
      </c>
      <c r="GQ11" s="260">
        <f t="shared" si="18"/>
        <v>1.8976647030377323E-3</v>
      </c>
      <c r="GR11" s="260">
        <f t="shared" si="18"/>
        <v>1.5896926461007493E-3</v>
      </c>
      <c r="GS11" s="260">
        <f t="shared" si="18"/>
        <v>1.3224854931528092E-3</v>
      </c>
      <c r="GT11" s="260">
        <f t="shared" si="18"/>
        <v>1.092578712237895E-3</v>
      </c>
      <c r="GU11" s="260">
        <f t="shared" si="18"/>
        <v>8.9639333403223579E-4</v>
      </c>
      <c r="GV11" s="260">
        <f t="shared" si="18"/>
        <v>7.3034585389868914E-4</v>
      </c>
      <c r="GW11" s="260">
        <f t="shared" si="18"/>
        <v>5.9093890643488749E-4</v>
      </c>
      <c r="GX11" s="260">
        <f t="shared" si="18"/>
        <v>4.7483275099156013E-4</v>
      </c>
      <c r="GY11" s="260">
        <f t="shared" si="18"/>
        <v>3.7889843756629387E-4</v>
      </c>
      <c r="GZ11" s="260">
        <f t="shared" si="18"/>
        <v>3.002541568587176E-4</v>
      </c>
      <c r="HA11" s="260">
        <f t="shared" si="18"/>
        <v>2.3628671747691213E-4</v>
      </c>
      <c r="HB11" s="260">
        <f t="shared" si="18"/>
        <v>1.8466035049741696E-4</v>
      </c>
      <c r="HC11" s="260">
        <f t="shared" si="18"/>
        <v>1.4331513863260402E-4</v>
      </c>
      <c r="HD11" s="260">
        <f t="shared" si="18"/>
        <v>1.1045733143458772E-4</v>
      </c>
      <c r="HE11" s="260">
        <f t="shared" si="18"/>
        <v>8.4543669054157E-5</v>
      </c>
      <c r="HF11" s="260">
        <f t="shared" si="18"/>
        <v>6.4261624845462725E-5</v>
      </c>
      <c r="HG11" s="260">
        <f t="shared" si="18"/>
        <v>4.8507219321516028E-5</v>
      </c>
      <c r="HH11" s="260">
        <f t="shared" si="18"/>
        <v>3.636177896024E-5</v>
      </c>
      <c r="HI11" s="260">
        <f t="shared" si="18"/>
        <v>2.7068733204981822E-5</v>
      </c>
      <c r="HJ11" s="260">
        <f t="shared" si="18"/>
        <v>2.0011277150867528E-5</v>
      </c>
      <c r="HK11" s="260">
        <f t="shared" si="18"/>
        <v>1.4691486765310226E-5</v>
      </c>
      <c r="HL11" s="260">
        <f t="shared" si="18"/>
        <v>1.0711264794262764E-5</v>
      </c>
      <c r="HM11" s="260">
        <f t="shared" si="18"/>
        <v>7.7553219081560061E-6</v>
      </c>
      <c r="HN11" s="260">
        <f t="shared" si="18"/>
        <v>5.5762594068702237E-6</v>
      </c>
      <c r="HO11" s="260">
        <f t="shared" si="18"/>
        <v>3.9817150312558068E-6</v>
      </c>
      <c r="HP11" s="260">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296">
        <v>89</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296">
        <v>151</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0.80352739416061048</v>
      </c>
      <c r="E15" s="39"/>
      <c r="F15" s="46" t="s">
        <v>64</v>
      </c>
      <c r="G15" s="5"/>
      <c r="H15" s="5"/>
      <c r="I15" s="5"/>
      <c r="J15" s="5"/>
      <c r="K15" s="5"/>
      <c r="L15" s="5"/>
      <c r="M15" s="5"/>
      <c r="N15" s="5"/>
      <c r="O15" s="5"/>
      <c r="P15" s="5"/>
      <c r="Q15" s="5"/>
      <c r="R15" s="5"/>
      <c r="S15" s="5"/>
      <c r="T15" s="5"/>
      <c r="U15" s="5"/>
    </row>
    <row r="16" spans="1:225" ht="17.25" x14ac:dyDescent="0.3">
      <c r="A16" s="5"/>
      <c r="B16" s="5"/>
      <c r="C16" s="78" t="s">
        <v>241</v>
      </c>
      <c r="D16" s="45">
        <f>IF(AND($D$13&gt;0,$D$14&gt;0,$D$13&lt;$D$14,NOT($J$5="")),_xlfn.NORM.DIST(D13,$G$5,$J$5,TRUE),"")</f>
        <v>9.823630291969479E-2</v>
      </c>
      <c r="E16" s="39"/>
      <c r="F16" s="46" t="s">
        <v>65</v>
      </c>
      <c r="G16" s="5"/>
      <c r="H16" s="5"/>
      <c r="I16" s="5"/>
      <c r="J16" s="5"/>
      <c r="K16" s="5"/>
      <c r="L16" s="5"/>
      <c r="M16" s="5"/>
      <c r="N16" s="5"/>
      <c r="O16" s="5"/>
      <c r="P16" s="5"/>
      <c r="Q16" s="5"/>
      <c r="R16" s="5"/>
      <c r="S16" s="5"/>
      <c r="T16" s="5"/>
      <c r="U16" s="5"/>
    </row>
    <row r="17" spans="1:21" ht="17.25" x14ac:dyDescent="0.3">
      <c r="A17" s="5"/>
      <c r="B17" s="5"/>
      <c r="C17" s="78" t="s">
        <v>242</v>
      </c>
      <c r="D17" s="44">
        <f>IF(AND($D$13&gt;0,$D$14&gt;0,$D$13&lt;$D$14,NOT($J$5="")),1-_xlfn.NORM.DIST(D14,$G$5,$J$5,TRUE),"")</f>
        <v>9.8236302919694762E-2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4.0.1a – © 2015-2020, William W. Davis, MSPM, PMP</v>
      </c>
      <c r="C28" s="5"/>
      <c r="D28" s="5"/>
      <c r="E28" s="5"/>
      <c r="F28" s="2"/>
      <c r="G28" s="2"/>
      <c r="H28" s="5"/>
      <c r="I28" s="5"/>
      <c r="J28" s="2"/>
      <c r="K28" s="2"/>
      <c r="L28" s="5"/>
      <c r="M28" s="5"/>
      <c r="N28" s="5"/>
      <c r="O28" s="5"/>
      <c r="P28" s="5"/>
      <c r="Q28" s="5"/>
      <c r="R28" s="5"/>
      <c r="S28" s="5"/>
      <c r="T28" s="5"/>
      <c r="U28" s="5"/>
    </row>
    <row r="29" spans="1:21" x14ac:dyDescent="0.25">
      <c r="A29" s="2"/>
      <c r="B29" s="373" t="s">
        <v>140</v>
      </c>
      <c r="C29" s="373"/>
      <c r="D29" s="373"/>
      <c r="E29" s="373"/>
      <c r="F29" s="373"/>
      <c r="G29" s="373"/>
      <c r="H29" s="373"/>
      <c r="I29" s="104"/>
      <c r="J29" s="2"/>
      <c r="K29" s="2"/>
      <c r="L29" s="5"/>
      <c r="M29" s="5"/>
      <c r="N29" s="5"/>
      <c r="O29" s="5"/>
      <c r="P29" s="5"/>
      <c r="Q29" s="5"/>
      <c r="R29" s="5"/>
      <c r="S29" s="5"/>
      <c r="T29" s="5"/>
      <c r="U29" s="5"/>
    </row>
    <row r="30" spans="1:21" x14ac:dyDescent="0.25">
      <c r="A30" s="2"/>
      <c r="B30" s="373" t="s">
        <v>141</v>
      </c>
      <c r="C30" s="373"/>
      <c r="D30" s="373"/>
      <c r="E30" s="373"/>
      <c r="F30" s="373"/>
      <c r="G30" s="373"/>
      <c r="H30" s="373"/>
      <c r="I30" s="104"/>
      <c r="J30" s="2"/>
      <c r="K30" s="2"/>
      <c r="L30" s="5"/>
      <c r="M30" s="5"/>
      <c r="N30" s="5"/>
      <c r="O30" s="5"/>
      <c r="P30" s="5"/>
      <c r="Q30" s="5"/>
      <c r="R30" s="5"/>
      <c r="S30" s="5"/>
      <c r="T30" s="5"/>
      <c r="U30" s="5"/>
    </row>
    <row r="31" spans="1:21" x14ac:dyDescent="0.25">
      <c r="A31" s="2"/>
      <c r="B31" s="373" t="s">
        <v>94</v>
      </c>
      <c r="C31" s="373"/>
      <c r="D31" s="373"/>
      <c r="E31" s="373"/>
      <c r="F31" s="373"/>
      <c r="G31" s="373"/>
      <c r="H31" s="373"/>
      <c r="I31" s="104"/>
      <c r="J31" s="2"/>
      <c r="K31" s="2"/>
      <c r="L31" s="5"/>
      <c r="M31" s="5"/>
      <c r="N31" s="5"/>
      <c r="O31" s="5"/>
      <c r="P31" s="5"/>
      <c r="Q31" s="5"/>
      <c r="R31" s="5"/>
      <c r="S31" s="5"/>
      <c r="T31" s="5"/>
      <c r="U31" s="5"/>
    </row>
    <row r="32" spans="1:21" x14ac:dyDescent="0.25">
      <c r="A32" s="2"/>
      <c r="B32" s="373" t="s">
        <v>220</v>
      </c>
      <c r="C32" s="373"/>
      <c r="D32" s="373"/>
      <c r="E32" s="373"/>
      <c r="F32" s="373"/>
      <c r="G32" s="373"/>
      <c r="H32" s="373"/>
      <c r="I32" s="104"/>
      <c r="J32" s="2"/>
      <c r="K32" s="2"/>
      <c r="L32" s="5"/>
      <c r="M32" s="5"/>
      <c r="N32" s="5"/>
      <c r="O32" s="5"/>
      <c r="P32" s="5"/>
      <c r="Q32" s="5"/>
      <c r="R32" s="5"/>
      <c r="S32" s="5"/>
      <c r="T32" s="5"/>
      <c r="U32" s="5"/>
    </row>
    <row r="33" spans="1:21" x14ac:dyDescent="0.25">
      <c r="A33" s="2"/>
      <c r="B33" s="373" t="s">
        <v>856</v>
      </c>
      <c r="C33" s="373"/>
      <c r="D33" s="373"/>
      <c r="E33" s="373"/>
      <c r="F33" s="373"/>
      <c r="G33" s="373"/>
      <c r="H33" s="373"/>
      <c r="I33" s="104"/>
      <c r="J33" s="2"/>
      <c r="K33" s="2"/>
      <c r="L33" s="5"/>
      <c r="M33" s="5"/>
      <c r="N33" s="5"/>
      <c r="O33" s="5"/>
      <c r="P33" s="5"/>
      <c r="Q33" s="5"/>
      <c r="R33" s="5"/>
      <c r="S33" s="5"/>
      <c r="T33" s="5"/>
      <c r="U33" s="5"/>
    </row>
    <row r="34" spans="1:21" x14ac:dyDescent="0.25">
      <c r="A34" s="2"/>
      <c r="B34" s="155" t="s">
        <v>215</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214</v>
      </c>
      <c r="C36" s="5"/>
      <c r="D36" s="5"/>
      <c r="E36" s="2"/>
      <c r="F36" s="2"/>
      <c r="G36" s="5"/>
      <c r="H36" s="2"/>
      <c r="I36" s="2"/>
      <c r="J36" s="5"/>
      <c r="K36" s="5"/>
      <c r="L36" s="5"/>
      <c r="M36" s="5"/>
      <c r="N36" s="5"/>
      <c r="O36" s="5"/>
      <c r="P36" s="5"/>
      <c r="Q36" s="5"/>
      <c r="R36" s="5"/>
      <c r="S36" s="5"/>
      <c r="T36" s="5"/>
      <c r="U36" s="5"/>
    </row>
    <row r="37" spans="1:21" x14ac:dyDescent="0.25">
      <c r="A37" s="19"/>
      <c r="B37" s="155" t="s">
        <v>216</v>
      </c>
      <c r="C37" s="5"/>
      <c r="D37" s="5"/>
      <c r="E37" s="2"/>
      <c r="F37" s="2"/>
      <c r="G37" s="5"/>
      <c r="H37" s="2"/>
      <c r="I37" s="2"/>
      <c r="J37" s="5"/>
      <c r="K37" s="5"/>
      <c r="L37" s="5"/>
      <c r="M37" s="5"/>
      <c r="N37" s="5"/>
      <c r="O37" s="5"/>
      <c r="P37" s="5"/>
      <c r="Q37" s="5"/>
      <c r="R37" s="5"/>
      <c r="S37" s="5"/>
      <c r="T37" s="5"/>
      <c r="U37" s="5"/>
    </row>
    <row r="38" spans="1:21" x14ac:dyDescent="0.25">
      <c r="A38" s="19"/>
      <c r="B38" s="155" t="s">
        <v>761</v>
      </c>
      <c r="C38" s="5"/>
      <c r="D38" s="5"/>
      <c r="E38" s="2"/>
      <c r="F38" s="2"/>
      <c r="G38" s="5"/>
      <c r="H38" s="2"/>
      <c r="I38" s="2"/>
      <c r="J38" s="5"/>
      <c r="K38" s="5"/>
      <c r="L38" s="5"/>
      <c r="M38" s="5"/>
      <c r="N38" s="5"/>
      <c r="O38" s="5"/>
      <c r="P38" s="5"/>
      <c r="Q38" s="5"/>
      <c r="R38" s="5"/>
      <c r="S38" s="5"/>
      <c r="T38" s="5"/>
      <c r="U38" s="5"/>
    </row>
    <row r="39" spans="1:21" x14ac:dyDescent="0.25">
      <c r="A39" s="19"/>
      <c r="B39" s="155" t="s">
        <v>762</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763</v>
      </c>
    </row>
    <row r="42" spans="1:21" x14ac:dyDescent="0.25">
      <c r="B42" s="155" t="s">
        <v>91</v>
      </c>
    </row>
    <row r="43" spans="1:21" x14ac:dyDescent="0.25">
      <c r="B43" s="392" t="s">
        <v>768</v>
      </c>
      <c r="C43" s="392"/>
      <c r="D43" s="392"/>
      <c r="E43" s="392"/>
      <c r="F43" s="392"/>
      <c r="G43" s="392"/>
      <c r="H43" s="392"/>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787</v>
      </c>
      <c r="C1" s="5"/>
      <c r="D1" s="5"/>
      <c r="E1" s="2"/>
      <c r="F1" s="2"/>
      <c r="G1" s="5"/>
      <c r="H1" s="5"/>
      <c r="I1" s="5"/>
      <c r="J1" s="5"/>
      <c r="K1" s="5"/>
      <c r="L1" s="5"/>
      <c r="M1" s="5"/>
      <c r="N1" s="5"/>
      <c r="O1" s="387" t="s">
        <v>76</v>
      </c>
      <c r="P1" s="388"/>
      <c r="Q1" s="393" t="str">
        <f>VLOOKUP(O1,VLookups!A43:C44,3,FALSE)</f>
        <v>Show the likelihood that the SPERT estimates will be EQUAL TO or GREATER THAN an uncertainty</v>
      </c>
      <c r="R1" s="393"/>
      <c r="S1" s="393"/>
      <c r="T1" s="393"/>
      <c r="U1" s="393"/>
      <c r="V1" s="393"/>
      <c r="W1" s="5"/>
    </row>
    <row r="2" spans="1:227" ht="15" customHeight="1" x14ac:dyDescent="0.25">
      <c r="B2" s="25"/>
      <c r="C2" s="25"/>
      <c r="D2" s="25"/>
      <c r="E2" s="287"/>
      <c r="F2" s="287"/>
      <c r="G2" s="25"/>
      <c r="H2" s="287"/>
      <c r="I2" s="287"/>
      <c r="J2" s="5"/>
      <c r="K2" s="5"/>
      <c r="L2" s="5"/>
      <c r="M2" s="5"/>
      <c r="N2" s="5"/>
      <c r="O2" s="397" t="s">
        <v>73</v>
      </c>
      <c r="P2" s="397" t="s">
        <v>74</v>
      </c>
      <c r="Q2" s="394" t="s">
        <v>54</v>
      </c>
      <c r="R2" s="395"/>
      <c r="S2" s="395"/>
      <c r="T2" s="395"/>
      <c r="U2" s="395"/>
      <c r="V2" s="396"/>
      <c r="W2" s="5"/>
      <c r="X2" s="168" t="s">
        <v>181</v>
      </c>
    </row>
    <row r="3" spans="1:227" x14ac:dyDescent="0.25">
      <c r="A3" s="3" t="s">
        <v>5</v>
      </c>
      <c r="B3" s="58" t="s">
        <v>41</v>
      </c>
      <c r="C3" s="58" t="s">
        <v>6</v>
      </c>
      <c r="D3" s="58" t="s">
        <v>42</v>
      </c>
      <c r="E3" s="58"/>
      <c r="F3" s="58"/>
      <c r="G3" s="58" t="s">
        <v>69</v>
      </c>
      <c r="H3" s="58" t="s">
        <v>9</v>
      </c>
      <c r="I3" s="58" t="s">
        <v>175</v>
      </c>
      <c r="J3" s="58" t="s">
        <v>776</v>
      </c>
      <c r="K3" s="58" t="s">
        <v>67</v>
      </c>
      <c r="L3" s="58" t="s">
        <v>85</v>
      </c>
      <c r="M3" s="58" t="s">
        <v>780</v>
      </c>
      <c r="N3" s="291" t="s">
        <v>781</v>
      </c>
      <c r="O3" s="398"/>
      <c r="P3" s="398"/>
      <c r="Q3" s="101">
        <v>0.1</v>
      </c>
      <c r="R3" s="54">
        <v>0.9</v>
      </c>
      <c r="S3" s="54">
        <v>0.85</v>
      </c>
      <c r="T3" s="54">
        <v>0.8</v>
      </c>
      <c r="U3" s="54">
        <v>0.75</v>
      </c>
      <c r="V3" s="54">
        <v>0.7</v>
      </c>
      <c r="W3" s="5"/>
      <c r="X3" s="168" t="s">
        <v>182</v>
      </c>
      <c r="DV3" s="168" t="s">
        <v>176</v>
      </c>
      <c r="HS3" s="171" t="s">
        <v>224</v>
      </c>
    </row>
    <row r="4" spans="1:227" ht="18.75" x14ac:dyDescent="0.3">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0.14287870731979924</v>
      </c>
      <c r="N4" s="290">
        <f ca="1">IF(K4="","",_xlfn.NORM.INV(M4,G4,K4))</f>
        <v>94.380600943356441</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7" t="s">
        <v>79</v>
      </c>
      <c r="C7" s="378"/>
      <c r="D7" s="379"/>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25">
      <c r="A9" s="5"/>
      <c r="E9" s="2"/>
      <c r="F9" s="2"/>
      <c r="G9" s="5"/>
      <c r="H9" s="5"/>
      <c r="I9" s="5"/>
      <c r="J9" s="5"/>
      <c r="K9" s="5"/>
      <c r="L9" s="5"/>
      <c r="M9" s="5"/>
      <c r="N9" s="5"/>
      <c r="O9" s="5"/>
      <c r="P9" s="5"/>
      <c r="Q9" s="400" t="str">
        <f>VLOOKUP(O1,VLookups!A43:L44,12,FALSE)</f>
        <v>Show the percentage of simulated trials that DID NOT EXCEED the SPERT estimates above</v>
      </c>
      <c r="R9" s="400"/>
      <c r="S9" s="400"/>
      <c r="T9" s="400"/>
      <c r="U9" s="400"/>
      <c r="V9" s="400"/>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25">
      <c r="A10" s="5"/>
      <c r="B10" s="404" t="s">
        <v>791</v>
      </c>
      <c r="C10" s="405"/>
      <c r="D10" s="406"/>
      <c r="F10" s="2"/>
      <c r="G10" s="5"/>
      <c r="H10" s="5"/>
      <c r="I10" s="5"/>
      <c r="J10" s="5"/>
      <c r="K10" s="5"/>
      <c r="L10" s="5"/>
      <c r="M10" s="5"/>
      <c r="N10" s="5"/>
      <c r="O10" s="5"/>
      <c r="Q10" s="401" t="s">
        <v>797</v>
      </c>
      <c r="R10" s="402"/>
      <c r="S10" s="402"/>
      <c r="T10" s="402"/>
      <c r="U10" s="402"/>
      <c r="V10" s="403"/>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75" x14ac:dyDescent="0.3">
      <c r="A11" s="5"/>
      <c r="F11" s="2"/>
      <c r="G11" s="5"/>
      <c r="H11" s="5"/>
      <c r="I11" s="5"/>
      <c r="J11" s="5"/>
      <c r="K11" s="5"/>
      <c r="L11" s="5"/>
      <c r="M11" s="5"/>
      <c r="N11" s="5"/>
      <c r="O11" s="5"/>
      <c r="P11" s="5"/>
      <c r="Q11" s="294">
        <f>IF(VLOOKUP($O$1,VLookups!$A$43:$C$44,2,FALSE),COUNTIF($C$64:$C$10063,"&gt;"&amp;Q4)/10000,COUNTIF($C$64:$C$10063,"&lt;"&amp;Q4)/10000)</f>
        <v>0.1026</v>
      </c>
      <c r="R11" s="294">
        <f>IF(VLOOKUP($O$1,VLookups!$A$43:$C$44,2,FALSE),COUNTIF($C$64:$C$10063,"&gt;"&amp;R4)/10000,COUNTIF($C$64:$C$10063,"&lt;"&amp;R4)/10000)</f>
        <v>0.89580000000000004</v>
      </c>
      <c r="S11" s="294">
        <f>IF(VLOOKUP($O$1,VLookups!$A$43:$C$44,2,FALSE),COUNTIF($C$64:$C$10063,"&gt;"&amp;S4)/10000,COUNTIF($C$64:$C$10063,"&lt;"&amp;S4)/10000)</f>
        <v>0.84450000000000003</v>
      </c>
      <c r="T11" s="294">
        <f>IF(VLOOKUP($O$1,VLookups!$A$43:$C$44,2,FALSE),COUNTIF($C$64:$C$10063,"&gt;"&amp;T4)/10000,COUNTIF($C$64:$C$10063,"&lt;"&amp;T4)/10000)</f>
        <v>0.79220000000000002</v>
      </c>
      <c r="U11" s="294">
        <f>IF(VLOOKUP($O$1,VLookups!$A$43:$C$44,2,FALSE),COUNTIF($C$64:$C$10063,"&gt;"&amp;U4)/10000,COUNTIF($C$64:$C$10063,"&lt;"&amp;U4)/10000)</f>
        <v>0.74099999999999999</v>
      </c>
      <c r="V11" s="294">
        <f>IF(VLOOKUP($O$1,VLookups!$A$43:$C$44,2,FALSE),COUNTIF($C$64:$C$10063,"&gt;"&amp;V4)/10000,COUNTIF($C$64:$C$10063,"&lt;"&amp;V4)/10000)</f>
        <v>0.69359999999999999</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25">
      <c r="A12" s="303"/>
      <c r="B12" s="303"/>
      <c r="C12" s="304" t="s">
        <v>73</v>
      </c>
      <c r="D12" s="305">
        <v>150</v>
      </c>
      <c r="F12" s="40"/>
      <c r="G12" s="5"/>
      <c r="H12" s="5"/>
      <c r="I12" s="5"/>
      <c r="J12" s="5"/>
      <c r="K12" s="5"/>
      <c r="L12" s="5"/>
      <c r="M12" s="5"/>
      <c r="U12" s="5"/>
      <c r="V12" s="5"/>
      <c r="W12" s="5"/>
    </row>
    <row r="13" spans="1:227" ht="15" customHeight="1" x14ac:dyDescent="0.2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v>
      </c>
      <c r="F13" s="2"/>
      <c r="G13" s="5"/>
      <c r="H13" s="5"/>
      <c r="I13" s="5"/>
      <c r="J13" s="5"/>
      <c r="K13" s="5"/>
      <c r="L13" s="5"/>
      <c r="M13" s="5"/>
      <c r="U13" s="5"/>
      <c r="V13" s="5"/>
      <c r="W13" s="5"/>
    </row>
    <row r="14" spans="1:227" ht="15" customHeight="1" x14ac:dyDescent="0.25">
      <c r="A14" s="303"/>
      <c r="B14" s="303"/>
      <c r="C14" s="308" t="s">
        <v>798</v>
      </c>
      <c r="F14" s="46"/>
      <c r="G14" s="5"/>
      <c r="H14" s="5"/>
      <c r="I14" s="5"/>
      <c r="J14" s="5"/>
      <c r="K14" s="5"/>
      <c r="L14" s="5"/>
      <c r="M14" s="5"/>
      <c r="Q14" s="307"/>
      <c r="U14" s="5"/>
      <c r="V14" s="5"/>
      <c r="W14" s="5"/>
    </row>
    <row r="15" spans="1:227" ht="15" customHeight="1" x14ac:dyDescent="0.25">
      <c r="A15" s="303"/>
      <c r="B15" s="303"/>
      <c r="C15" s="304" t="s">
        <v>32</v>
      </c>
      <c r="D15" s="298">
        <v>89</v>
      </c>
      <c r="F15" s="46"/>
      <c r="G15" s="5"/>
      <c r="H15" s="5"/>
      <c r="I15" s="5"/>
      <c r="J15" s="5"/>
      <c r="K15" s="5"/>
      <c r="L15" s="5"/>
      <c r="M15" s="5"/>
      <c r="U15" s="5"/>
      <c r="V15" s="5"/>
      <c r="W15" s="5"/>
    </row>
    <row r="16" spans="1:227" ht="15" customHeight="1" x14ac:dyDescent="0.25">
      <c r="A16" s="303"/>
      <c r="B16" s="303"/>
      <c r="C16" s="304" t="s">
        <v>33</v>
      </c>
      <c r="D16" s="298">
        <v>151</v>
      </c>
      <c r="F16" s="46"/>
      <c r="G16" s="5"/>
      <c r="H16" s="5"/>
      <c r="I16" s="5"/>
      <c r="J16" s="5"/>
      <c r="K16" s="5"/>
      <c r="L16" s="5"/>
      <c r="M16" s="5"/>
      <c r="U16" s="5"/>
      <c r="V16" s="5"/>
      <c r="W16" s="5"/>
    </row>
    <row r="17" spans="1:23" ht="15" customHeight="1" x14ac:dyDescent="0.25">
      <c r="A17" s="303"/>
      <c r="B17" s="303"/>
      <c r="C17" s="304" t="s">
        <v>83</v>
      </c>
      <c r="D17" s="302">
        <f>1-(COUNTIF($C$64:$C$10063,"&lt;"&amp;D15)/10000)-(COUNTIF($C$64:$C$10063,"&gt;"&amp;D16)/10000)</f>
        <v>0.79670000000000007</v>
      </c>
      <c r="F17" s="46"/>
      <c r="G17" s="5"/>
      <c r="H17" s="5"/>
      <c r="I17" s="5"/>
      <c r="J17" s="5"/>
      <c r="K17" s="5"/>
      <c r="L17" s="5"/>
      <c r="M17" s="5"/>
      <c r="U17" s="5"/>
      <c r="V17" s="5"/>
      <c r="W17" s="5"/>
    </row>
    <row r="18" spans="1:23" ht="15" customHeight="1" x14ac:dyDescent="0.25">
      <c r="A18" s="303"/>
      <c r="B18" s="303"/>
      <c r="C18" s="304" t="s">
        <v>241</v>
      </c>
      <c r="D18" s="302">
        <f>COUNTIF($C$64:$C$10063,"&lt;"&amp;D15)/10000</f>
        <v>0.1012</v>
      </c>
      <c r="F18" s="46"/>
      <c r="G18" s="5"/>
      <c r="H18" s="5"/>
      <c r="I18" s="5"/>
      <c r="J18" s="5"/>
      <c r="K18" s="5"/>
      <c r="L18" s="5"/>
      <c r="M18" s="5"/>
      <c r="U18" s="5"/>
      <c r="V18" s="5"/>
      <c r="W18" s="5"/>
    </row>
    <row r="19" spans="1:23" ht="15" customHeight="1" x14ac:dyDescent="0.25">
      <c r="A19" s="5"/>
      <c r="B19" s="33"/>
      <c r="C19" s="304" t="s">
        <v>242</v>
      </c>
      <c r="D19" s="302">
        <f>COUNTIF($C$64:$C$10063,"&gt;"&amp;D16)/10000</f>
        <v>0.1021</v>
      </c>
      <c r="G19" s="5"/>
      <c r="H19" s="5"/>
      <c r="I19" s="5"/>
      <c r="J19" s="5"/>
      <c r="K19" s="5"/>
      <c r="L19" s="5"/>
      <c r="M19" s="5"/>
      <c r="U19" s="5"/>
      <c r="V19" s="5"/>
      <c r="W19" s="5"/>
    </row>
    <row r="20" spans="1:23" ht="15" customHeight="1" x14ac:dyDescent="0.25">
      <c r="A20" s="5"/>
      <c r="B20" s="33"/>
      <c r="C20" s="304"/>
      <c r="D20" s="33"/>
      <c r="G20" s="5"/>
      <c r="H20" s="5"/>
      <c r="I20" s="5"/>
      <c r="J20" s="5"/>
      <c r="K20" s="5"/>
      <c r="L20" s="5"/>
      <c r="M20" s="5"/>
      <c r="U20" s="5"/>
      <c r="V20" s="5"/>
      <c r="W20" s="5"/>
    </row>
    <row r="21" spans="1:23" ht="15" customHeight="1" x14ac:dyDescent="0.25">
      <c r="A21" s="5"/>
      <c r="B21" s="33"/>
      <c r="C21" s="304" t="s">
        <v>41</v>
      </c>
      <c r="D21" s="349">
        <f>MIN(C64:C10063)</f>
        <v>26.18692970870471</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4" t="s">
        <v>42</v>
      </c>
      <c r="D22" s="349">
        <f>MAX(C64:C10063)</f>
        <v>203.46286937290836</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4" t="s">
        <v>790</v>
      </c>
      <c r="D23" s="350">
        <f>IF(ISERR(AVERAGE(C64:C10063)),"",AVERAGE(C64:C10063))</f>
        <v>120.32582982453974</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792</v>
      </c>
      <c r="D28" s="295">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793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4.0.1a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3" t="s">
        <v>140</v>
      </c>
      <c r="C45" s="373"/>
      <c r="D45" s="373"/>
      <c r="E45" s="373"/>
      <c r="F45" s="373"/>
      <c r="G45" s="373"/>
      <c r="H45" s="373"/>
      <c r="I45" s="286"/>
      <c r="J45" s="2"/>
      <c r="K45" s="2"/>
      <c r="L45" s="5"/>
      <c r="M45" s="5"/>
      <c r="N45" s="5"/>
      <c r="O45" s="5"/>
      <c r="P45" s="5"/>
      <c r="Q45" s="5"/>
      <c r="R45" s="5"/>
      <c r="S45" s="5"/>
      <c r="T45" s="5"/>
      <c r="U45" s="5"/>
      <c r="V45" s="5"/>
      <c r="W45" s="5"/>
    </row>
    <row r="46" spans="1:23" x14ac:dyDescent="0.25">
      <c r="A46" s="2"/>
      <c r="B46" s="373" t="s">
        <v>141</v>
      </c>
      <c r="C46" s="373"/>
      <c r="D46" s="373"/>
      <c r="E46" s="373"/>
      <c r="F46" s="373"/>
      <c r="G46" s="373"/>
      <c r="H46" s="373"/>
      <c r="I46" s="286"/>
      <c r="J46" s="2"/>
      <c r="K46" s="2"/>
      <c r="L46" s="5"/>
      <c r="M46" s="5"/>
      <c r="N46" s="5"/>
      <c r="O46" s="5"/>
      <c r="P46" s="5"/>
      <c r="Q46" s="5"/>
      <c r="R46" s="5"/>
      <c r="S46" s="5"/>
      <c r="T46" s="5"/>
      <c r="U46" s="5"/>
      <c r="V46" s="5"/>
      <c r="W46" s="5"/>
    </row>
    <row r="47" spans="1:23" x14ac:dyDescent="0.25">
      <c r="A47" s="2"/>
      <c r="B47" s="373" t="s">
        <v>94</v>
      </c>
      <c r="C47" s="373"/>
      <c r="D47" s="373"/>
      <c r="E47" s="373"/>
      <c r="F47" s="373"/>
      <c r="G47" s="373"/>
      <c r="H47" s="373"/>
      <c r="I47" s="286"/>
      <c r="J47" s="2"/>
      <c r="K47" s="2"/>
      <c r="L47" s="5"/>
      <c r="M47" s="5"/>
      <c r="N47" s="5"/>
      <c r="O47" s="5"/>
      <c r="P47" s="5"/>
      <c r="Q47" s="5"/>
      <c r="R47" s="5"/>
      <c r="S47" s="5"/>
      <c r="T47" s="5"/>
      <c r="U47" s="5"/>
      <c r="V47" s="5"/>
      <c r="W47" s="5"/>
    </row>
    <row r="48" spans="1:23" x14ac:dyDescent="0.25">
      <c r="A48" s="2"/>
      <c r="B48" s="373" t="s">
        <v>220</v>
      </c>
      <c r="C48" s="373"/>
      <c r="D48" s="373"/>
      <c r="E48" s="373"/>
      <c r="F48" s="373"/>
      <c r="G48" s="373"/>
      <c r="H48" s="373"/>
      <c r="I48" s="286"/>
      <c r="J48" s="2"/>
      <c r="K48" s="2"/>
      <c r="L48" s="5"/>
      <c r="M48" s="5"/>
      <c r="N48" s="5"/>
      <c r="O48" s="5"/>
      <c r="P48" s="5"/>
      <c r="Q48" s="5"/>
      <c r="R48" s="5"/>
      <c r="S48" s="5"/>
      <c r="T48" s="5"/>
      <c r="U48" s="5"/>
      <c r="V48" s="5"/>
      <c r="W48" s="5"/>
    </row>
    <row r="49" spans="1:23" x14ac:dyDescent="0.25">
      <c r="A49" s="2"/>
      <c r="B49" s="373" t="s">
        <v>856</v>
      </c>
      <c r="C49" s="373"/>
      <c r="D49" s="373"/>
      <c r="E49" s="373"/>
      <c r="F49" s="373"/>
      <c r="G49" s="373"/>
      <c r="H49" s="373"/>
      <c r="I49" s="286"/>
      <c r="J49" s="2"/>
      <c r="K49" s="2"/>
      <c r="L49" s="5"/>
      <c r="M49" s="5"/>
      <c r="N49" s="5"/>
      <c r="O49" s="5"/>
      <c r="P49" s="5"/>
      <c r="Q49" s="5"/>
      <c r="R49" s="5"/>
      <c r="S49" s="5"/>
      <c r="T49" s="5"/>
      <c r="U49" s="5"/>
      <c r="V49" s="5"/>
      <c r="W49" s="5"/>
    </row>
    <row r="50" spans="1:23" x14ac:dyDescent="0.25">
      <c r="A50" s="2"/>
      <c r="B50" s="155" t="s">
        <v>215</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214</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216</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761</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762</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763</v>
      </c>
    </row>
    <row r="58" spans="1:23" x14ac:dyDescent="0.25">
      <c r="B58" s="155" t="s">
        <v>91</v>
      </c>
    </row>
    <row r="59" spans="1:23" x14ac:dyDescent="0.25">
      <c r="B59" s="392" t="s">
        <v>768</v>
      </c>
      <c r="C59" s="392"/>
      <c r="D59" s="392"/>
      <c r="E59" s="392"/>
      <c r="F59" s="392"/>
      <c r="G59" s="392"/>
      <c r="H59" s="392"/>
    </row>
    <row r="61" spans="1:23" x14ac:dyDescent="0.25">
      <c r="B61" s="407" t="s">
        <v>794</v>
      </c>
      <c r="C61" s="407"/>
    </row>
    <row r="62" spans="1:23" x14ac:dyDescent="0.25">
      <c r="B62" s="292" t="s">
        <v>778</v>
      </c>
      <c r="C62" s="292" t="s">
        <v>779</v>
      </c>
    </row>
    <row r="63" spans="1:23" x14ac:dyDescent="0.25">
      <c r="B63" s="288"/>
      <c r="C63" s="293">
        <f ca="1">$N$4</f>
        <v>94.380600943356441</v>
      </c>
    </row>
    <row r="64" spans="1:23" x14ac:dyDescent="0.25">
      <c r="B64" s="250">
        <v>1</v>
      </c>
      <c r="C64" s="249">
        <f t="dataTable" ref="C64:C10063" dt2D="0" dtr="0" r1="M3" ca="1"/>
        <v>85.921061846760693</v>
      </c>
    </row>
    <row r="65" spans="2:9" x14ac:dyDescent="0.25">
      <c r="B65" s="250">
        <v>2</v>
      </c>
      <c r="C65" s="249">
        <v>130.38393615175883</v>
      </c>
    </row>
    <row r="66" spans="2:9" x14ac:dyDescent="0.25">
      <c r="B66" s="250">
        <v>3</v>
      </c>
      <c r="C66" s="249">
        <v>136.16763012998888</v>
      </c>
    </row>
    <row r="67" spans="2:9" x14ac:dyDescent="0.25">
      <c r="B67" s="250">
        <v>4</v>
      </c>
      <c r="C67" s="249">
        <v>122.88221874126074</v>
      </c>
    </row>
    <row r="68" spans="2:9" x14ac:dyDescent="0.25">
      <c r="B68" s="250">
        <v>5</v>
      </c>
      <c r="C68" s="249">
        <v>93.261694371625268</v>
      </c>
      <c r="H68"/>
      <c r="I68"/>
    </row>
    <row r="69" spans="2:9" x14ac:dyDescent="0.25">
      <c r="B69" s="250">
        <v>6</v>
      </c>
      <c r="C69" s="249">
        <v>89.28665698094224</v>
      </c>
      <c r="H69"/>
      <c r="I69"/>
    </row>
    <row r="70" spans="2:9" x14ac:dyDescent="0.25">
      <c r="B70" s="250">
        <v>7</v>
      </c>
      <c r="C70" s="249">
        <v>106.74938947831747</v>
      </c>
      <c r="H70"/>
      <c r="I70"/>
    </row>
    <row r="71" spans="2:9" x14ac:dyDescent="0.25">
      <c r="B71" s="250">
        <v>8</v>
      </c>
      <c r="C71" s="249">
        <v>134.63804750618493</v>
      </c>
      <c r="H71"/>
      <c r="I71"/>
    </row>
    <row r="72" spans="2:9" x14ac:dyDescent="0.25">
      <c r="B72" s="250">
        <v>9</v>
      </c>
      <c r="C72" s="249">
        <v>98.222450066942343</v>
      </c>
      <c r="H72"/>
      <c r="I72"/>
    </row>
    <row r="73" spans="2:9" x14ac:dyDescent="0.25">
      <c r="B73" s="250">
        <v>10</v>
      </c>
      <c r="C73" s="249">
        <v>117.47494066072488</v>
      </c>
      <c r="H73"/>
      <c r="I73"/>
    </row>
    <row r="74" spans="2:9" x14ac:dyDescent="0.25">
      <c r="B74" s="250">
        <v>11</v>
      </c>
      <c r="C74" s="249">
        <v>128.34966301980043</v>
      </c>
      <c r="H74"/>
      <c r="I74"/>
    </row>
    <row r="75" spans="2:9" x14ac:dyDescent="0.25">
      <c r="B75" s="250">
        <v>12</v>
      </c>
      <c r="C75" s="249">
        <v>95.031464441924498</v>
      </c>
      <c r="H75"/>
      <c r="I75"/>
    </row>
    <row r="76" spans="2:9" x14ac:dyDescent="0.25">
      <c r="B76" s="250">
        <v>13</v>
      </c>
      <c r="C76" s="249">
        <v>146.04022792905857</v>
      </c>
      <c r="H76"/>
      <c r="I76"/>
    </row>
    <row r="77" spans="2:9" x14ac:dyDescent="0.25">
      <c r="B77" s="250">
        <v>14</v>
      </c>
      <c r="C77" s="249">
        <v>120.20372110067848</v>
      </c>
      <c r="H77"/>
      <c r="I77"/>
    </row>
    <row r="78" spans="2:9" x14ac:dyDescent="0.25">
      <c r="B78" s="250">
        <v>15</v>
      </c>
      <c r="C78" s="249">
        <v>133.34633460452727</v>
      </c>
      <c r="H78"/>
      <c r="I78"/>
    </row>
    <row r="79" spans="2:9" x14ac:dyDescent="0.25">
      <c r="B79" s="250">
        <v>16</v>
      </c>
      <c r="C79" s="249">
        <v>114.50475087099254</v>
      </c>
      <c r="H79"/>
      <c r="I79"/>
    </row>
    <row r="80" spans="2:9" x14ac:dyDescent="0.25">
      <c r="B80" s="250">
        <v>17</v>
      </c>
      <c r="C80" s="249">
        <v>177.97857218364567</v>
      </c>
      <c r="H80"/>
      <c r="I80"/>
    </row>
    <row r="81" spans="2:9" x14ac:dyDescent="0.25">
      <c r="B81" s="250">
        <v>18</v>
      </c>
      <c r="C81" s="249">
        <v>103.27673602688878</v>
      </c>
      <c r="H81"/>
      <c r="I81"/>
    </row>
    <row r="82" spans="2:9" x14ac:dyDescent="0.25">
      <c r="B82" s="250">
        <v>19</v>
      </c>
      <c r="C82" s="249">
        <v>86.917481722437941</v>
      </c>
      <c r="H82"/>
      <c r="I82"/>
    </row>
    <row r="83" spans="2:9" x14ac:dyDescent="0.25">
      <c r="B83" s="250">
        <v>20</v>
      </c>
      <c r="C83" s="249">
        <v>109.2728256766888</v>
      </c>
      <c r="H83"/>
      <c r="I83"/>
    </row>
    <row r="84" spans="2:9" x14ac:dyDescent="0.25">
      <c r="B84" s="250">
        <v>21</v>
      </c>
      <c r="C84" s="249">
        <v>167.92864069317011</v>
      </c>
      <c r="H84"/>
      <c r="I84"/>
    </row>
    <row r="85" spans="2:9" x14ac:dyDescent="0.25">
      <c r="B85" s="250">
        <v>22</v>
      </c>
      <c r="C85" s="249">
        <v>149.49475637032327</v>
      </c>
      <c r="H85"/>
      <c r="I85"/>
    </row>
    <row r="86" spans="2:9" x14ac:dyDescent="0.25">
      <c r="B86" s="250">
        <v>23</v>
      </c>
      <c r="C86" s="249">
        <v>151.0191543723335</v>
      </c>
      <c r="H86"/>
      <c r="I86"/>
    </row>
    <row r="87" spans="2:9" x14ac:dyDescent="0.25">
      <c r="B87" s="250">
        <v>24</v>
      </c>
      <c r="C87" s="249">
        <v>143.39476304727805</v>
      </c>
      <c r="H87"/>
      <c r="I87"/>
    </row>
    <row r="88" spans="2:9" x14ac:dyDescent="0.25">
      <c r="B88" s="250">
        <v>25</v>
      </c>
      <c r="C88" s="249">
        <v>88.667394357142541</v>
      </c>
      <c r="H88"/>
      <c r="I88"/>
    </row>
    <row r="89" spans="2:9" x14ac:dyDescent="0.25">
      <c r="B89" s="250">
        <v>26</v>
      </c>
      <c r="C89" s="249">
        <v>96.445714137215845</v>
      </c>
      <c r="H89"/>
      <c r="I89"/>
    </row>
    <row r="90" spans="2:9" x14ac:dyDescent="0.25">
      <c r="B90" s="250">
        <v>27</v>
      </c>
      <c r="C90" s="249">
        <v>90.18899233699095</v>
      </c>
      <c r="H90"/>
      <c r="I90"/>
    </row>
    <row r="91" spans="2:9" x14ac:dyDescent="0.25">
      <c r="B91" s="250">
        <v>28</v>
      </c>
      <c r="C91" s="249">
        <v>112.05470633156094</v>
      </c>
      <c r="H91"/>
      <c r="I91"/>
    </row>
    <row r="92" spans="2:9" x14ac:dyDescent="0.25">
      <c r="B92" s="250">
        <v>29</v>
      </c>
      <c r="C92" s="249">
        <v>129.61199599279067</v>
      </c>
      <c r="H92"/>
      <c r="I92"/>
    </row>
    <row r="93" spans="2:9" x14ac:dyDescent="0.25">
      <c r="B93" s="250">
        <v>30</v>
      </c>
      <c r="C93" s="249">
        <v>98.172368506771377</v>
      </c>
      <c r="H93"/>
      <c r="I93"/>
    </row>
    <row r="94" spans="2:9" x14ac:dyDescent="0.25">
      <c r="B94" s="250">
        <v>31</v>
      </c>
      <c r="C94" s="249">
        <v>146.4600421586662</v>
      </c>
      <c r="H94"/>
      <c r="I94"/>
    </row>
    <row r="95" spans="2:9" x14ac:dyDescent="0.25">
      <c r="B95" s="250">
        <v>32</v>
      </c>
      <c r="C95" s="249">
        <v>102.59622358698921</v>
      </c>
      <c r="H95"/>
      <c r="I95"/>
    </row>
    <row r="96" spans="2:9" x14ac:dyDescent="0.25">
      <c r="B96" s="250">
        <v>33</v>
      </c>
      <c r="C96" s="249">
        <v>126.14972205050478</v>
      </c>
      <c r="H96"/>
      <c r="I96"/>
    </row>
    <row r="97" spans="2:9" x14ac:dyDescent="0.25">
      <c r="B97" s="250">
        <v>34</v>
      </c>
      <c r="C97" s="249">
        <v>107.1865310340534</v>
      </c>
      <c r="H97"/>
      <c r="I97"/>
    </row>
    <row r="98" spans="2:9" x14ac:dyDescent="0.25">
      <c r="B98" s="250">
        <v>35</v>
      </c>
      <c r="C98" s="249">
        <v>143.74214128551853</v>
      </c>
      <c r="H98"/>
      <c r="I98"/>
    </row>
    <row r="99" spans="2:9" x14ac:dyDescent="0.25">
      <c r="B99" s="250">
        <v>36</v>
      </c>
      <c r="C99" s="249">
        <v>121.77936584313761</v>
      </c>
      <c r="H99"/>
      <c r="I99"/>
    </row>
    <row r="100" spans="2:9" x14ac:dyDescent="0.25">
      <c r="B100" s="250">
        <v>37</v>
      </c>
      <c r="C100" s="249">
        <v>87.831910477087376</v>
      </c>
      <c r="H100"/>
      <c r="I100"/>
    </row>
    <row r="101" spans="2:9" x14ac:dyDescent="0.25">
      <c r="B101" s="250">
        <v>38</v>
      </c>
      <c r="C101" s="249">
        <v>123.33769488397066</v>
      </c>
      <c r="H101"/>
      <c r="I101"/>
    </row>
    <row r="102" spans="2:9" x14ac:dyDescent="0.25">
      <c r="B102" s="250">
        <v>39</v>
      </c>
      <c r="C102" s="249">
        <v>104.71303308998159</v>
      </c>
      <c r="H102"/>
      <c r="I102"/>
    </row>
    <row r="103" spans="2:9" x14ac:dyDescent="0.25">
      <c r="B103" s="250">
        <v>40</v>
      </c>
      <c r="C103" s="249">
        <v>70.678810184455941</v>
      </c>
      <c r="H103"/>
      <c r="I103"/>
    </row>
    <row r="104" spans="2:9" x14ac:dyDescent="0.25">
      <c r="B104" s="250">
        <v>41</v>
      </c>
      <c r="C104" s="249">
        <v>127.27016456042892</v>
      </c>
      <c r="H104"/>
      <c r="I104"/>
    </row>
    <row r="105" spans="2:9" x14ac:dyDescent="0.25">
      <c r="B105" s="250">
        <v>42</v>
      </c>
      <c r="C105" s="249">
        <v>90.053584800679644</v>
      </c>
      <c r="H105"/>
      <c r="I105"/>
    </row>
    <row r="106" spans="2:9" x14ac:dyDescent="0.25">
      <c r="B106" s="250">
        <v>43</v>
      </c>
      <c r="C106" s="249">
        <v>135.42273626400009</v>
      </c>
      <c r="H106"/>
      <c r="I106"/>
    </row>
    <row r="107" spans="2:9" x14ac:dyDescent="0.25">
      <c r="B107" s="250">
        <v>44</v>
      </c>
      <c r="C107" s="249">
        <v>157.968178387699</v>
      </c>
      <c r="H107"/>
      <c r="I107"/>
    </row>
    <row r="108" spans="2:9" x14ac:dyDescent="0.25">
      <c r="B108" s="250">
        <v>45</v>
      </c>
      <c r="C108" s="249">
        <v>147.23418839799524</v>
      </c>
      <c r="H108"/>
      <c r="I108"/>
    </row>
    <row r="109" spans="2:9" x14ac:dyDescent="0.25">
      <c r="B109" s="250">
        <v>46</v>
      </c>
      <c r="C109" s="249">
        <v>94.505488910839333</v>
      </c>
      <c r="H109"/>
      <c r="I109"/>
    </row>
    <row r="110" spans="2:9" x14ac:dyDescent="0.25">
      <c r="B110" s="250">
        <v>47</v>
      </c>
      <c r="C110" s="249">
        <v>154.96105084741379</v>
      </c>
      <c r="H110"/>
      <c r="I110"/>
    </row>
    <row r="111" spans="2:9" x14ac:dyDescent="0.25">
      <c r="B111" s="250">
        <v>48</v>
      </c>
      <c r="C111" s="249">
        <v>113.75158026167375</v>
      </c>
      <c r="H111"/>
      <c r="I111"/>
    </row>
    <row r="112" spans="2:9" x14ac:dyDescent="0.25">
      <c r="B112" s="250">
        <v>49</v>
      </c>
      <c r="C112" s="249">
        <v>71.957362419563481</v>
      </c>
      <c r="H112"/>
      <c r="I112"/>
    </row>
    <row r="113" spans="2:9" x14ac:dyDescent="0.25">
      <c r="B113" s="250">
        <v>50</v>
      </c>
      <c r="C113" s="249">
        <v>127.58946787335159</v>
      </c>
      <c r="H113"/>
      <c r="I113"/>
    </row>
    <row r="114" spans="2:9" x14ac:dyDescent="0.25">
      <c r="B114" s="250">
        <v>51</v>
      </c>
      <c r="C114" s="249">
        <v>97.676435161070629</v>
      </c>
      <c r="H114"/>
      <c r="I114"/>
    </row>
    <row r="115" spans="2:9" x14ac:dyDescent="0.25">
      <c r="B115" s="250">
        <v>52</v>
      </c>
      <c r="C115" s="249">
        <v>122.17576376491746</v>
      </c>
      <c r="H115"/>
      <c r="I115"/>
    </row>
    <row r="116" spans="2:9" x14ac:dyDescent="0.25">
      <c r="B116" s="250">
        <v>53</v>
      </c>
      <c r="C116" s="249">
        <v>128.58316604032308</v>
      </c>
      <c r="H116"/>
      <c r="I116"/>
    </row>
    <row r="117" spans="2:9" x14ac:dyDescent="0.25">
      <c r="B117" s="250">
        <v>54</v>
      </c>
      <c r="C117" s="249">
        <v>101.46525089203017</v>
      </c>
      <c r="H117"/>
      <c r="I117"/>
    </row>
    <row r="118" spans="2:9" x14ac:dyDescent="0.25">
      <c r="B118" s="250">
        <v>55</v>
      </c>
      <c r="C118" s="249">
        <v>97.930012907658394</v>
      </c>
      <c r="H118"/>
      <c r="I118"/>
    </row>
    <row r="119" spans="2:9" x14ac:dyDescent="0.25">
      <c r="B119" s="250">
        <v>56</v>
      </c>
      <c r="C119" s="249">
        <v>155.28638681250177</v>
      </c>
      <c r="H119"/>
      <c r="I119"/>
    </row>
    <row r="120" spans="2:9" x14ac:dyDescent="0.25">
      <c r="B120" s="250">
        <v>57</v>
      </c>
      <c r="C120" s="249">
        <v>121.13852452884262</v>
      </c>
      <c r="H120"/>
      <c r="I120"/>
    </row>
    <row r="121" spans="2:9" x14ac:dyDescent="0.25">
      <c r="B121" s="250">
        <v>58</v>
      </c>
      <c r="C121" s="249">
        <v>81.443260772781045</v>
      </c>
      <c r="H121"/>
      <c r="I121"/>
    </row>
    <row r="122" spans="2:9" x14ac:dyDescent="0.25">
      <c r="B122" s="250">
        <v>59</v>
      </c>
      <c r="C122" s="249">
        <v>93.789974119864752</v>
      </c>
      <c r="H122"/>
      <c r="I122"/>
    </row>
    <row r="123" spans="2:9" x14ac:dyDescent="0.25">
      <c r="B123" s="250">
        <v>60</v>
      </c>
      <c r="C123" s="249">
        <v>119.17443932565386</v>
      </c>
      <c r="H123"/>
      <c r="I123"/>
    </row>
    <row r="124" spans="2:9" x14ac:dyDescent="0.25">
      <c r="B124" s="250">
        <v>61</v>
      </c>
      <c r="C124" s="249">
        <v>101.94050490207964</v>
      </c>
      <c r="H124"/>
      <c r="I124"/>
    </row>
    <row r="125" spans="2:9" x14ac:dyDescent="0.25">
      <c r="B125" s="250">
        <v>62</v>
      </c>
      <c r="C125" s="249">
        <v>84.378612456421322</v>
      </c>
      <c r="H125"/>
      <c r="I125"/>
    </row>
    <row r="126" spans="2:9" x14ac:dyDescent="0.25">
      <c r="B126" s="250">
        <v>63</v>
      </c>
      <c r="C126" s="249">
        <v>120.47723172341476</v>
      </c>
      <c r="H126"/>
      <c r="I126"/>
    </row>
    <row r="127" spans="2:9" x14ac:dyDescent="0.25">
      <c r="B127" s="250">
        <v>64</v>
      </c>
      <c r="C127" s="249">
        <v>153.8261333761595</v>
      </c>
      <c r="H127"/>
      <c r="I127"/>
    </row>
    <row r="128" spans="2:9" x14ac:dyDescent="0.25">
      <c r="B128" s="250">
        <v>65</v>
      </c>
      <c r="C128" s="249">
        <v>131.21704552583927</v>
      </c>
      <c r="H128"/>
      <c r="I128"/>
    </row>
    <row r="129" spans="2:9" x14ac:dyDescent="0.25">
      <c r="B129" s="250">
        <v>66</v>
      </c>
      <c r="C129" s="249">
        <v>111.47587287625136</v>
      </c>
      <c r="H129"/>
      <c r="I129"/>
    </row>
    <row r="130" spans="2:9" x14ac:dyDescent="0.25">
      <c r="B130" s="250">
        <v>67</v>
      </c>
      <c r="C130" s="249">
        <v>131.939226206162</v>
      </c>
      <c r="H130"/>
      <c r="I130"/>
    </row>
    <row r="131" spans="2:9" x14ac:dyDescent="0.25">
      <c r="B131" s="250">
        <v>68</v>
      </c>
      <c r="C131" s="249">
        <v>146.0731445376569</v>
      </c>
      <c r="H131"/>
      <c r="I131"/>
    </row>
    <row r="132" spans="2:9" x14ac:dyDescent="0.25">
      <c r="B132" s="250">
        <v>69</v>
      </c>
      <c r="C132" s="249">
        <v>79.111263560011935</v>
      </c>
      <c r="H132"/>
      <c r="I132"/>
    </row>
    <row r="133" spans="2:9" x14ac:dyDescent="0.25">
      <c r="B133" s="250">
        <v>70</v>
      </c>
      <c r="C133" s="249">
        <v>133.99680176614979</v>
      </c>
      <c r="H133"/>
      <c r="I133"/>
    </row>
    <row r="134" spans="2:9" x14ac:dyDescent="0.25">
      <c r="B134" s="250">
        <v>71</v>
      </c>
      <c r="C134" s="249">
        <v>122.54807721870887</v>
      </c>
      <c r="H134"/>
      <c r="I134"/>
    </row>
    <row r="135" spans="2:9" x14ac:dyDescent="0.25">
      <c r="B135" s="250">
        <v>72</v>
      </c>
      <c r="C135" s="249">
        <v>87.414310276474623</v>
      </c>
      <c r="H135"/>
      <c r="I135"/>
    </row>
    <row r="136" spans="2:9" x14ac:dyDescent="0.25">
      <c r="B136" s="250">
        <v>73</v>
      </c>
      <c r="C136" s="249">
        <v>90.738464731220674</v>
      </c>
      <c r="H136"/>
      <c r="I136"/>
    </row>
    <row r="137" spans="2:9" x14ac:dyDescent="0.25">
      <c r="B137" s="250">
        <v>74</v>
      </c>
      <c r="C137" s="249">
        <v>148.5541923132069</v>
      </c>
      <c r="H137"/>
      <c r="I137"/>
    </row>
    <row r="138" spans="2:9" x14ac:dyDescent="0.25">
      <c r="B138" s="250">
        <v>75</v>
      </c>
      <c r="C138" s="249">
        <v>159.9712083784494</v>
      </c>
      <c r="H138"/>
      <c r="I138"/>
    </row>
    <row r="139" spans="2:9" x14ac:dyDescent="0.25">
      <c r="B139" s="250">
        <v>76</v>
      </c>
      <c r="C139" s="249">
        <v>113.06992317344471</v>
      </c>
      <c r="H139"/>
      <c r="I139"/>
    </row>
    <row r="140" spans="2:9" x14ac:dyDescent="0.25">
      <c r="B140" s="250">
        <v>77</v>
      </c>
      <c r="C140" s="249">
        <v>131.5006230794186</v>
      </c>
      <c r="H140"/>
      <c r="I140"/>
    </row>
    <row r="141" spans="2:9" x14ac:dyDescent="0.25">
      <c r="B141" s="250">
        <v>78</v>
      </c>
      <c r="C141" s="249">
        <v>82.324663057549785</v>
      </c>
      <c r="H141"/>
      <c r="I141"/>
    </row>
    <row r="142" spans="2:9" x14ac:dyDescent="0.25">
      <c r="B142" s="250">
        <v>79</v>
      </c>
      <c r="C142" s="249">
        <v>104.58170369401964</v>
      </c>
      <c r="H142"/>
      <c r="I142"/>
    </row>
    <row r="143" spans="2:9" x14ac:dyDescent="0.25">
      <c r="B143" s="250">
        <v>80</v>
      </c>
      <c r="C143" s="249">
        <v>114.77908742830148</v>
      </c>
      <c r="H143"/>
      <c r="I143"/>
    </row>
    <row r="144" spans="2:9" x14ac:dyDescent="0.25">
      <c r="B144" s="250">
        <v>81</v>
      </c>
      <c r="C144" s="249">
        <v>96.17287925592197</v>
      </c>
      <c r="H144"/>
      <c r="I144"/>
    </row>
    <row r="145" spans="2:9" x14ac:dyDescent="0.25">
      <c r="B145" s="250">
        <v>82</v>
      </c>
      <c r="C145" s="249">
        <v>124.25213023048043</v>
      </c>
      <c r="H145"/>
      <c r="I145"/>
    </row>
    <row r="146" spans="2:9" x14ac:dyDescent="0.25">
      <c r="B146" s="250">
        <v>83</v>
      </c>
      <c r="C146" s="249">
        <v>144.59354333260603</v>
      </c>
      <c r="H146"/>
      <c r="I146"/>
    </row>
    <row r="147" spans="2:9" x14ac:dyDescent="0.25">
      <c r="B147" s="250">
        <v>84</v>
      </c>
      <c r="C147" s="249">
        <v>135.56143479958396</v>
      </c>
      <c r="H147"/>
      <c r="I147"/>
    </row>
    <row r="148" spans="2:9" x14ac:dyDescent="0.25">
      <c r="B148" s="250">
        <v>85</v>
      </c>
      <c r="C148" s="249">
        <v>87.374753840907786</v>
      </c>
      <c r="H148"/>
      <c r="I148"/>
    </row>
    <row r="149" spans="2:9" x14ac:dyDescent="0.25">
      <c r="B149" s="250">
        <v>86</v>
      </c>
      <c r="C149" s="249">
        <v>81.825205778412638</v>
      </c>
      <c r="H149"/>
      <c r="I149"/>
    </row>
    <row r="150" spans="2:9" x14ac:dyDescent="0.25">
      <c r="B150" s="250">
        <v>87</v>
      </c>
      <c r="C150" s="249">
        <v>177.04688491159996</v>
      </c>
      <c r="H150"/>
      <c r="I150"/>
    </row>
    <row r="151" spans="2:9" x14ac:dyDescent="0.25">
      <c r="B151" s="250">
        <v>88</v>
      </c>
      <c r="C151" s="249">
        <v>126.28602280012304</v>
      </c>
      <c r="H151"/>
      <c r="I151"/>
    </row>
    <row r="152" spans="2:9" x14ac:dyDescent="0.25">
      <c r="B152" s="250">
        <v>89</v>
      </c>
      <c r="C152" s="249">
        <v>137.61134505903067</v>
      </c>
      <c r="H152"/>
      <c r="I152"/>
    </row>
    <row r="153" spans="2:9" x14ac:dyDescent="0.25">
      <c r="B153" s="250">
        <v>90</v>
      </c>
      <c r="C153" s="249">
        <v>140.46066609072196</v>
      </c>
      <c r="H153"/>
      <c r="I153"/>
    </row>
    <row r="154" spans="2:9" x14ac:dyDescent="0.25">
      <c r="B154" s="250">
        <v>91</v>
      </c>
      <c r="C154" s="249">
        <v>77.655677255103413</v>
      </c>
      <c r="H154"/>
      <c r="I154"/>
    </row>
    <row r="155" spans="2:9" x14ac:dyDescent="0.25">
      <c r="B155" s="250">
        <v>92</v>
      </c>
      <c r="C155" s="249">
        <v>160.80645919797809</v>
      </c>
      <c r="H155"/>
      <c r="I155"/>
    </row>
    <row r="156" spans="2:9" x14ac:dyDescent="0.25">
      <c r="B156" s="250">
        <v>93</v>
      </c>
      <c r="C156" s="249">
        <v>107.57701288777541</v>
      </c>
      <c r="H156"/>
      <c r="I156"/>
    </row>
    <row r="157" spans="2:9" x14ac:dyDescent="0.25">
      <c r="B157" s="250">
        <v>94</v>
      </c>
      <c r="C157" s="249">
        <v>123.25740015433419</v>
      </c>
      <c r="H157"/>
      <c r="I157"/>
    </row>
    <row r="158" spans="2:9" x14ac:dyDescent="0.25">
      <c r="B158" s="250">
        <v>95</v>
      </c>
      <c r="C158" s="249">
        <v>130.52722029452542</v>
      </c>
      <c r="H158"/>
      <c r="I158"/>
    </row>
    <row r="159" spans="2:9" x14ac:dyDescent="0.25">
      <c r="B159" s="250">
        <v>96</v>
      </c>
      <c r="C159" s="249">
        <v>154.68947947888037</v>
      </c>
      <c r="H159"/>
      <c r="I159"/>
    </row>
    <row r="160" spans="2:9" x14ac:dyDescent="0.25">
      <c r="B160" s="250">
        <v>97</v>
      </c>
      <c r="C160" s="249">
        <v>149.86409377020908</v>
      </c>
      <c r="H160"/>
      <c r="I160"/>
    </row>
    <row r="161" spans="2:9" x14ac:dyDescent="0.25">
      <c r="B161" s="250">
        <v>98</v>
      </c>
      <c r="C161" s="249">
        <v>83.955547596134707</v>
      </c>
      <c r="H161"/>
      <c r="I161"/>
    </row>
    <row r="162" spans="2:9" x14ac:dyDescent="0.25">
      <c r="B162" s="250">
        <v>99</v>
      </c>
      <c r="C162" s="249">
        <v>142.62905224929227</v>
      </c>
      <c r="H162"/>
      <c r="I162"/>
    </row>
    <row r="163" spans="2:9" x14ac:dyDescent="0.25">
      <c r="B163" s="250">
        <v>100</v>
      </c>
      <c r="C163" s="249">
        <v>133.41272620150272</v>
      </c>
      <c r="H163"/>
      <c r="I163"/>
    </row>
    <row r="164" spans="2:9" x14ac:dyDescent="0.25">
      <c r="B164" s="250">
        <v>101</v>
      </c>
      <c r="C164" s="249">
        <v>72.990767060854068</v>
      </c>
      <c r="H164"/>
      <c r="I164"/>
    </row>
    <row r="165" spans="2:9" x14ac:dyDescent="0.25">
      <c r="B165" s="250">
        <v>102</v>
      </c>
      <c r="C165" s="249">
        <v>100.06382311390776</v>
      </c>
      <c r="H165"/>
      <c r="I165"/>
    </row>
    <row r="166" spans="2:9" x14ac:dyDescent="0.25">
      <c r="B166" s="250">
        <v>103</v>
      </c>
      <c r="C166" s="249">
        <v>131.30559893021794</v>
      </c>
      <c r="H166"/>
      <c r="I166"/>
    </row>
    <row r="167" spans="2:9" x14ac:dyDescent="0.25">
      <c r="B167" s="250">
        <v>104</v>
      </c>
      <c r="C167" s="249">
        <v>142.30007626764018</v>
      </c>
      <c r="H167"/>
      <c r="I167"/>
    </row>
    <row r="168" spans="2:9" x14ac:dyDescent="0.25">
      <c r="B168" s="250">
        <v>105</v>
      </c>
      <c r="C168" s="249">
        <v>106.68202743520332</v>
      </c>
      <c r="H168"/>
      <c r="I168"/>
    </row>
    <row r="169" spans="2:9" x14ac:dyDescent="0.25">
      <c r="B169" s="250">
        <v>106</v>
      </c>
      <c r="C169" s="249">
        <v>109.19415680004995</v>
      </c>
      <c r="H169"/>
      <c r="I169"/>
    </row>
    <row r="170" spans="2:9" x14ac:dyDescent="0.25">
      <c r="B170" s="250">
        <v>107</v>
      </c>
      <c r="C170" s="249">
        <v>129.45810904346493</v>
      </c>
      <c r="H170"/>
      <c r="I170"/>
    </row>
    <row r="171" spans="2:9" x14ac:dyDescent="0.25">
      <c r="B171" s="250">
        <v>108</v>
      </c>
      <c r="C171" s="249">
        <v>141.07741811584899</v>
      </c>
      <c r="H171"/>
      <c r="I171"/>
    </row>
    <row r="172" spans="2:9" x14ac:dyDescent="0.25">
      <c r="B172" s="250">
        <v>109</v>
      </c>
      <c r="C172" s="249">
        <v>156.90937784587322</v>
      </c>
      <c r="H172"/>
      <c r="I172"/>
    </row>
    <row r="173" spans="2:9" x14ac:dyDescent="0.25">
      <c r="B173" s="250">
        <v>110</v>
      </c>
      <c r="C173" s="249">
        <v>107.59300292812662</v>
      </c>
      <c r="H173"/>
      <c r="I173"/>
    </row>
    <row r="174" spans="2:9" x14ac:dyDescent="0.25">
      <c r="B174" s="250">
        <v>111</v>
      </c>
      <c r="C174" s="249">
        <v>153.11862511658262</v>
      </c>
      <c r="H174"/>
      <c r="I174"/>
    </row>
    <row r="175" spans="2:9" x14ac:dyDescent="0.25">
      <c r="B175" s="250">
        <v>112</v>
      </c>
      <c r="C175" s="249">
        <v>123.64449123357015</v>
      </c>
      <c r="H175"/>
      <c r="I175"/>
    </row>
    <row r="176" spans="2:9" x14ac:dyDescent="0.25">
      <c r="B176" s="250">
        <v>113</v>
      </c>
      <c r="C176" s="249">
        <v>96.899940977069747</v>
      </c>
      <c r="H176"/>
      <c r="I176"/>
    </row>
    <row r="177" spans="2:9" x14ac:dyDescent="0.25">
      <c r="B177" s="250">
        <v>114</v>
      </c>
      <c r="C177" s="249">
        <v>109.76432216621198</v>
      </c>
      <c r="H177"/>
      <c r="I177"/>
    </row>
    <row r="178" spans="2:9" x14ac:dyDescent="0.25">
      <c r="B178" s="250">
        <v>115</v>
      </c>
      <c r="C178" s="249">
        <v>114.38746526966399</v>
      </c>
      <c r="H178"/>
      <c r="I178"/>
    </row>
    <row r="179" spans="2:9" x14ac:dyDescent="0.25">
      <c r="B179" s="250">
        <v>116</v>
      </c>
      <c r="C179" s="249">
        <v>105.11833266524832</v>
      </c>
      <c r="H179"/>
      <c r="I179"/>
    </row>
    <row r="180" spans="2:9" x14ac:dyDescent="0.25">
      <c r="B180" s="250">
        <v>117</v>
      </c>
      <c r="C180" s="249">
        <v>117.74173762980156</v>
      </c>
      <c r="H180"/>
      <c r="I180"/>
    </row>
    <row r="181" spans="2:9" x14ac:dyDescent="0.25">
      <c r="B181" s="250">
        <v>118</v>
      </c>
      <c r="C181" s="249">
        <v>130.83106055814403</v>
      </c>
      <c r="H181"/>
      <c r="I181"/>
    </row>
    <row r="182" spans="2:9" x14ac:dyDescent="0.25">
      <c r="B182" s="250">
        <v>119</v>
      </c>
      <c r="C182" s="249">
        <v>56.632980564370691</v>
      </c>
      <c r="H182"/>
      <c r="I182"/>
    </row>
    <row r="183" spans="2:9" x14ac:dyDescent="0.25">
      <c r="B183" s="250">
        <v>120</v>
      </c>
      <c r="C183" s="249">
        <v>92.374120547158157</v>
      </c>
      <c r="H183"/>
      <c r="I183"/>
    </row>
    <row r="184" spans="2:9" x14ac:dyDescent="0.25">
      <c r="B184" s="250">
        <v>121</v>
      </c>
      <c r="C184" s="249">
        <v>159.60269105664088</v>
      </c>
      <c r="H184"/>
      <c r="I184"/>
    </row>
    <row r="185" spans="2:9" x14ac:dyDescent="0.25">
      <c r="B185" s="250">
        <v>122</v>
      </c>
      <c r="C185" s="249">
        <v>169.1596225410689</v>
      </c>
      <c r="H185"/>
      <c r="I185"/>
    </row>
    <row r="186" spans="2:9" x14ac:dyDescent="0.25">
      <c r="B186" s="250">
        <v>123</v>
      </c>
      <c r="C186" s="249">
        <v>114.41040763966062</v>
      </c>
      <c r="H186"/>
      <c r="I186"/>
    </row>
    <row r="187" spans="2:9" x14ac:dyDescent="0.25">
      <c r="B187" s="250">
        <v>124</v>
      </c>
      <c r="C187" s="249">
        <v>134.79679587295047</v>
      </c>
      <c r="H187"/>
      <c r="I187"/>
    </row>
    <row r="188" spans="2:9" x14ac:dyDescent="0.25">
      <c r="B188" s="250">
        <v>125</v>
      </c>
      <c r="C188" s="249">
        <v>141.70450360628359</v>
      </c>
      <c r="H188"/>
      <c r="I188"/>
    </row>
    <row r="189" spans="2:9" x14ac:dyDescent="0.25">
      <c r="B189" s="250">
        <v>126</v>
      </c>
      <c r="C189" s="249">
        <v>103.17617692403465</v>
      </c>
      <c r="H189"/>
      <c r="I189"/>
    </row>
    <row r="190" spans="2:9" x14ac:dyDescent="0.25">
      <c r="B190" s="250">
        <v>127</v>
      </c>
      <c r="C190" s="249">
        <v>128.14504344849158</v>
      </c>
      <c r="H190"/>
      <c r="I190"/>
    </row>
    <row r="191" spans="2:9" x14ac:dyDescent="0.25">
      <c r="B191" s="250">
        <v>128</v>
      </c>
      <c r="C191" s="249">
        <v>113.52035038448804</v>
      </c>
      <c r="H191"/>
      <c r="I191"/>
    </row>
    <row r="192" spans="2:9" x14ac:dyDescent="0.25">
      <c r="B192" s="250">
        <v>129</v>
      </c>
      <c r="C192" s="249">
        <v>118.44025596096361</v>
      </c>
      <c r="H192"/>
      <c r="I192"/>
    </row>
    <row r="193" spans="2:9" x14ac:dyDescent="0.25">
      <c r="B193" s="250">
        <v>130</v>
      </c>
      <c r="C193" s="249">
        <v>118.85474773206501</v>
      </c>
      <c r="H193"/>
      <c r="I193"/>
    </row>
    <row r="194" spans="2:9" x14ac:dyDescent="0.25">
      <c r="B194" s="250">
        <v>131</v>
      </c>
      <c r="C194" s="249">
        <v>112.05672447950461</v>
      </c>
      <c r="H194"/>
      <c r="I194"/>
    </row>
    <row r="195" spans="2:9" x14ac:dyDescent="0.25">
      <c r="B195" s="250">
        <v>132</v>
      </c>
      <c r="C195" s="249">
        <v>120.38930639366743</v>
      </c>
      <c r="H195"/>
      <c r="I195"/>
    </row>
    <row r="196" spans="2:9" x14ac:dyDescent="0.25">
      <c r="B196" s="250">
        <v>133</v>
      </c>
      <c r="C196" s="249">
        <v>188.71915695641673</v>
      </c>
      <c r="H196"/>
      <c r="I196"/>
    </row>
    <row r="197" spans="2:9" x14ac:dyDescent="0.25">
      <c r="B197" s="250">
        <v>134</v>
      </c>
      <c r="C197" s="249">
        <v>123.84473843978051</v>
      </c>
      <c r="H197"/>
      <c r="I197"/>
    </row>
    <row r="198" spans="2:9" x14ac:dyDescent="0.25">
      <c r="B198" s="250">
        <v>135</v>
      </c>
      <c r="C198" s="249">
        <v>104.0372467875499</v>
      </c>
      <c r="H198"/>
      <c r="I198"/>
    </row>
    <row r="199" spans="2:9" x14ac:dyDescent="0.25">
      <c r="B199" s="250">
        <v>136</v>
      </c>
      <c r="C199" s="249">
        <v>121.28524496225035</v>
      </c>
      <c r="H199"/>
      <c r="I199"/>
    </row>
    <row r="200" spans="2:9" x14ac:dyDescent="0.25">
      <c r="B200" s="250">
        <v>137</v>
      </c>
      <c r="C200" s="249">
        <v>175.39693541444956</v>
      </c>
      <c r="H200"/>
      <c r="I200"/>
    </row>
    <row r="201" spans="2:9" x14ac:dyDescent="0.25">
      <c r="B201" s="250">
        <v>138</v>
      </c>
      <c r="C201" s="249">
        <v>131.49144321639164</v>
      </c>
      <c r="H201"/>
      <c r="I201"/>
    </row>
    <row r="202" spans="2:9" x14ac:dyDescent="0.25">
      <c r="B202" s="250">
        <v>139</v>
      </c>
      <c r="C202" s="249">
        <v>86.068008047585195</v>
      </c>
      <c r="H202"/>
      <c r="I202"/>
    </row>
    <row r="203" spans="2:9" x14ac:dyDescent="0.25">
      <c r="B203" s="250">
        <v>140</v>
      </c>
      <c r="C203" s="249">
        <v>102.78116238356716</v>
      </c>
      <c r="H203"/>
      <c r="I203"/>
    </row>
    <row r="204" spans="2:9" x14ac:dyDescent="0.25">
      <c r="B204" s="250">
        <v>141</v>
      </c>
      <c r="C204" s="249">
        <v>116.82606054543614</v>
      </c>
      <c r="H204"/>
      <c r="I204"/>
    </row>
    <row r="205" spans="2:9" x14ac:dyDescent="0.25">
      <c r="B205" s="250">
        <v>142</v>
      </c>
      <c r="C205" s="249">
        <v>95.69723826874548</v>
      </c>
      <c r="H205"/>
      <c r="I205"/>
    </row>
    <row r="206" spans="2:9" x14ac:dyDescent="0.25">
      <c r="B206" s="250">
        <v>143</v>
      </c>
      <c r="C206" s="249">
        <v>94.67079083177174</v>
      </c>
      <c r="H206"/>
      <c r="I206"/>
    </row>
    <row r="207" spans="2:9" x14ac:dyDescent="0.25">
      <c r="B207" s="250">
        <v>144</v>
      </c>
      <c r="C207" s="249">
        <v>132.44917913392911</v>
      </c>
      <c r="H207"/>
      <c r="I207"/>
    </row>
    <row r="208" spans="2:9" x14ac:dyDescent="0.25">
      <c r="B208" s="250">
        <v>145</v>
      </c>
      <c r="C208" s="249">
        <v>124.42933880137194</v>
      </c>
      <c r="H208"/>
      <c r="I208"/>
    </row>
    <row r="209" spans="2:9" x14ac:dyDescent="0.25">
      <c r="B209" s="250">
        <v>146</v>
      </c>
      <c r="C209" s="249">
        <v>111.98677516465793</v>
      </c>
      <c r="H209"/>
      <c r="I209"/>
    </row>
    <row r="210" spans="2:9" x14ac:dyDescent="0.25">
      <c r="B210" s="250">
        <v>147</v>
      </c>
      <c r="C210" s="249">
        <v>120.07841004814281</v>
      </c>
      <c r="H210"/>
      <c r="I210"/>
    </row>
    <row r="211" spans="2:9" x14ac:dyDescent="0.25">
      <c r="B211" s="250">
        <v>148</v>
      </c>
      <c r="C211" s="249">
        <v>114.50447437960428</v>
      </c>
      <c r="H211"/>
      <c r="I211"/>
    </row>
    <row r="212" spans="2:9" x14ac:dyDescent="0.25">
      <c r="B212" s="250">
        <v>149</v>
      </c>
      <c r="C212" s="249">
        <v>124.31805351552946</v>
      </c>
      <c r="H212"/>
      <c r="I212"/>
    </row>
    <row r="213" spans="2:9" x14ac:dyDescent="0.25">
      <c r="B213" s="250">
        <v>150</v>
      </c>
      <c r="C213" s="249">
        <v>130.3802915482124</v>
      </c>
      <c r="H213"/>
      <c r="I213"/>
    </row>
    <row r="214" spans="2:9" x14ac:dyDescent="0.25">
      <c r="B214" s="250">
        <v>151</v>
      </c>
      <c r="C214" s="249">
        <v>124.71603050161448</v>
      </c>
      <c r="H214"/>
      <c r="I214"/>
    </row>
    <row r="215" spans="2:9" x14ac:dyDescent="0.25">
      <c r="B215" s="250">
        <v>152</v>
      </c>
      <c r="C215" s="249">
        <v>117.82904407658891</v>
      </c>
      <c r="H215"/>
      <c r="I215"/>
    </row>
    <row r="216" spans="2:9" x14ac:dyDescent="0.25">
      <c r="B216" s="250">
        <v>153</v>
      </c>
      <c r="C216" s="249">
        <v>158.50310742062885</v>
      </c>
      <c r="H216"/>
      <c r="I216"/>
    </row>
    <row r="217" spans="2:9" x14ac:dyDescent="0.25">
      <c r="B217" s="250">
        <v>154</v>
      </c>
      <c r="C217" s="249">
        <v>94.491836494462405</v>
      </c>
      <c r="H217"/>
      <c r="I217"/>
    </row>
    <row r="218" spans="2:9" x14ac:dyDescent="0.25">
      <c r="B218" s="250">
        <v>155</v>
      </c>
      <c r="C218" s="249">
        <v>89.977769042859137</v>
      </c>
      <c r="H218"/>
      <c r="I218"/>
    </row>
    <row r="219" spans="2:9" x14ac:dyDescent="0.25">
      <c r="B219" s="250">
        <v>156</v>
      </c>
      <c r="C219" s="249">
        <v>119.11306213126701</v>
      </c>
      <c r="H219"/>
      <c r="I219"/>
    </row>
    <row r="220" spans="2:9" x14ac:dyDescent="0.25">
      <c r="B220" s="250">
        <v>157</v>
      </c>
      <c r="C220" s="249">
        <v>140.66399067976474</v>
      </c>
      <c r="H220"/>
      <c r="I220"/>
    </row>
    <row r="221" spans="2:9" x14ac:dyDescent="0.25">
      <c r="B221" s="250">
        <v>158</v>
      </c>
      <c r="C221" s="249">
        <v>115.28727735724574</v>
      </c>
      <c r="H221"/>
      <c r="I221"/>
    </row>
    <row r="222" spans="2:9" x14ac:dyDescent="0.25">
      <c r="B222" s="250">
        <v>159</v>
      </c>
      <c r="C222" s="249">
        <v>134.7882168891966</v>
      </c>
      <c r="H222"/>
      <c r="I222"/>
    </row>
    <row r="223" spans="2:9" x14ac:dyDescent="0.25">
      <c r="B223" s="250">
        <v>160</v>
      </c>
      <c r="C223" s="249">
        <v>156.47306067491459</v>
      </c>
    </row>
    <row r="224" spans="2:9" x14ac:dyDescent="0.25">
      <c r="B224" s="250">
        <v>161</v>
      </c>
      <c r="C224" s="249">
        <v>108.21646973906067</v>
      </c>
    </row>
    <row r="225" spans="2:9" x14ac:dyDescent="0.25">
      <c r="B225" s="250">
        <v>162</v>
      </c>
      <c r="C225" s="249">
        <v>137.76617250686473</v>
      </c>
      <c r="H225"/>
      <c r="I225"/>
    </row>
    <row r="226" spans="2:9" x14ac:dyDescent="0.25">
      <c r="B226" s="250">
        <v>163</v>
      </c>
      <c r="C226" s="249">
        <v>113.18375172223803</v>
      </c>
      <c r="H226"/>
      <c r="I226"/>
    </row>
    <row r="227" spans="2:9" x14ac:dyDescent="0.25">
      <c r="B227" s="250">
        <v>164</v>
      </c>
      <c r="C227" s="249">
        <v>151.9493612885737</v>
      </c>
      <c r="H227"/>
      <c r="I227"/>
    </row>
    <row r="228" spans="2:9" x14ac:dyDescent="0.25">
      <c r="B228" s="250">
        <v>165</v>
      </c>
      <c r="C228" s="249">
        <v>139.98887013141911</v>
      </c>
      <c r="H228"/>
      <c r="I228"/>
    </row>
    <row r="229" spans="2:9" x14ac:dyDescent="0.25">
      <c r="B229" s="250">
        <v>166</v>
      </c>
      <c r="C229" s="249">
        <v>111.23344280197895</v>
      </c>
      <c r="H229"/>
      <c r="I229"/>
    </row>
    <row r="230" spans="2:9" x14ac:dyDescent="0.25">
      <c r="B230" s="250">
        <v>167</v>
      </c>
      <c r="C230" s="249">
        <v>137.57204728861302</v>
      </c>
      <c r="H230"/>
      <c r="I230"/>
    </row>
    <row r="231" spans="2:9" x14ac:dyDescent="0.25">
      <c r="B231" s="250">
        <v>168</v>
      </c>
      <c r="C231" s="249">
        <v>70.347135691143166</v>
      </c>
      <c r="H231"/>
      <c r="I231"/>
    </row>
    <row r="232" spans="2:9" x14ac:dyDescent="0.25">
      <c r="B232" s="250">
        <v>169</v>
      </c>
      <c r="C232" s="249">
        <v>130.20073336414308</v>
      </c>
      <c r="H232"/>
      <c r="I232"/>
    </row>
    <row r="233" spans="2:9" x14ac:dyDescent="0.25">
      <c r="B233" s="250">
        <v>170</v>
      </c>
      <c r="C233" s="249">
        <v>108.64231379378651</v>
      </c>
      <c r="H233"/>
      <c r="I233"/>
    </row>
    <row r="234" spans="2:9" x14ac:dyDescent="0.25">
      <c r="B234" s="250">
        <v>171</v>
      </c>
      <c r="C234" s="249">
        <v>130.52246065748938</v>
      </c>
      <c r="H234"/>
      <c r="I234"/>
    </row>
    <row r="235" spans="2:9" x14ac:dyDescent="0.25">
      <c r="B235" s="250">
        <v>172</v>
      </c>
      <c r="C235" s="249">
        <v>158.87705472225832</v>
      </c>
      <c r="H235"/>
      <c r="I235"/>
    </row>
    <row r="236" spans="2:9" x14ac:dyDescent="0.25">
      <c r="B236" s="250">
        <v>173</v>
      </c>
      <c r="C236" s="249">
        <v>171.96595059141546</v>
      </c>
      <c r="H236"/>
      <c r="I236"/>
    </row>
    <row r="237" spans="2:9" x14ac:dyDescent="0.25">
      <c r="B237" s="250">
        <v>174</v>
      </c>
      <c r="C237" s="249">
        <v>88.582113620534074</v>
      </c>
      <c r="H237"/>
      <c r="I237"/>
    </row>
    <row r="238" spans="2:9" x14ac:dyDescent="0.25">
      <c r="B238" s="250">
        <v>175</v>
      </c>
      <c r="C238" s="249">
        <v>123.08118201686078</v>
      </c>
      <c r="H238"/>
      <c r="I238"/>
    </row>
    <row r="239" spans="2:9" x14ac:dyDescent="0.25">
      <c r="B239" s="250">
        <v>176</v>
      </c>
      <c r="C239" s="249">
        <v>119.1111785271692</v>
      </c>
      <c r="H239"/>
      <c r="I239"/>
    </row>
    <row r="240" spans="2:9" x14ac:dyDescent="0.25">
      <c r="B240" s="250">
        <v>177</v>
      </c>
      <c r="C240" s="249">
        <v>123.84064489842109</v>
      </c>
      <c r="H240"/>
      <c r="I240"/>
    </row>
    <row r="241" spans="2:3" x14ac:dyDescent="0.25">
      <c r="B241" s="250">
        <v>178</v>
      </c>
      <c r="C241" s="249">
        <v>136.48800729571968</v>
      </c>
    </row>
    <row r="242" spans="2:3" x14ac:dyDescent="0.25">
      <c r="B242" s="250">
        <v>179</v>
      </c>
      <c r="C242" s="249">
        <v>78.434249155202565</v>
      </c>
    </row>
    <row r="243" spans="2:3" x14ac:dyDescent="0.25">
      <c r="B243" s="250">
        <v>180</v>
      </c>
      <c r="C243" s="249">
        <v>76.861724166152385</v>
      </c>
    </row>
    <row r="244" spans="2:3" x14ac:dyDescent="0.25">
      <c r="B244" s="250">
        <v>181</v>
      </c>
      <c r="C244" s="249">
        <v>152.40258910939787</v>
      </c>
    </row>
    <row r="245" spans="2:3" x14ac:dyDescent="0.25">
      <c r="B245" s="250">
        <v>182</v>
      </c>
      <c r="C245" s="249">
        <v>104.36945686126562</v>
      </c>
    </row>
    <row r="246" spans="2:3" x14ac:dyDescent="0.25">
      <c r="B246" s="250">
        <v>183</v>
      </c>
      <c r="C246" s="249">
        <v>138.3858010199375</v>
      </c>
    </row>
    <row r="247" spans="2:3" x14ac:dyDescent="0.25">
      <c r="B247" s="250">
        <v>184</v>
      </c>
      <c r="C247" s="249">
        <v>86.055103228054307</v>
      </c>
    </row>
    <row r="248" spans="2:3" x14ac:dyDescent="0.25">
      <c r="B248" s="250">
        <v>185</v>
      </c>
      <c r="C248" s="249">
        <v>138.79388950051657</v>
      </c>
    </row>
    <row r="249" spans="2:3" x14ac:dyDescent="0.25">
      <c r="B249" s="250">
        <v>186</v>
      </c>
      <c r="C249" s="249">
        <v>79.809718598326697</v>
      </c>
    </row>
    <row r="250" spans="2:3" x14ac:dyDescent="0.25">
      <c r="B250" s="250">
        <v>187</v>
      </c>
      <c r="C250" s="249">
        <v>91.287379491356575</v>
      </c>
    </row>
    <row r="251" spans="2:3" x14ac:dyDescent="0.25">
      <c r="B251" s="250">
        <v>188</v>
      </c>
      <c r="C251" s="249">
        <v>141.93231890055688</v>
      </c>
    </row>
    <row r="252" spans="2:3" x14ac:dyDescent="0.25">
      <c r="B252" s="250">
        <v>189</v>
      </c>
      <c r="C252" s="249">
        <v>158.12028134635344</v>
      </c>
    </row>
    <row r="253" spans="2:3" x14ac:dyDescent="0.25">
      <c r="B253" s="250">
        <v>190</v>
      </c>
      <c r="C253" s="249">
        <v>141.11302835465136</v>
      </c>
    </row>
    <row r="254" spans="2:3" x14ac:dyDescent="0.25">
      <c r="B254" s="250">
        <v>191</v>
      </c>
      <c r="C254" s="249">
        <v>127.5412351748292</v>
      </c>
    </row>
    <row r="255" spans="2:3" x14ac:dyDescent="0.25">
      <c r="B255" s="250">
        <v>192</v>
      </c>
      <c r="C255" s="249">
        <v>157.35015260297428</v>
      </c>
    </row>
    <row r="256" spans="2:3" x14ac:dyDescent="0.25">
      <c r="B256" s="250">
        <v>193</v>
      </c>
      <c r="C256" s="249">
        <v>120.2639276656661</v>
      </c>
    </row>
    <row r="257" spans="2:3" x14ac:dyDescent="0.25">
      <c r="B257" s="250">
        <v>194</v>
      </c>
      <c r="C257" s="249">
        <v>101.43382751351291</v>
      </c>
    </row>
    <row r="258" spans="2:3" x14ac:dyDescent="0.25">
      <c r="B258" s="250">
        <v>195</v>
      </c>
      <c r="C258" s="249">
        <v>139.16846619438172</v>
      </c>
    </row>
    <row r="259" spans="2:3" x14ac:dyDescent="0.25">
      <c r="B259" s="250">
        <v>196</v>
      </c>
      <c r="C259" s="249">
        <v>134.51295919294614</v>
      </c>
    </row>
    <row r="260" spans="2:3" x14ac:dyDescent="0.25">
      <c r="B260" s="250">
        <v>197</v>
      </c>
      <c r="C260" s="249">
        <v>130.61626972343578</v>
      </c>
    </row>
    <row r="261" spans="2:3" x14ac:dyDescent="0.25">
      <c r="B261" s="250">
        <v>198</v>
      </c>
      <c r="C261" s="249">
        <v>118.76135735136791</v>
      </c>
    </row>
    <row r="262" spans="2:3" x14ac:dyDescent="0.25">
      <c r="B262" s="250">
        <v>199</v>
      </c>
      <c r="C262" s="249">
        <v>121.01525053534034</v>
      </c>
    </row>
    <row r="263" spans="2:3" x14ac:dyDescent="0.25">
      <c r="B263" s="250">
        <v>200</v>
      </c>
      <c r="C263" s="249">
        <v>158.78669286615661</v>
      </c>
    </row>
    <row r="264" spans="2:3" x14ac:dyDescent="0.25">
      <c r="B264" s="250">
        <v>201</v>
      </c>
      <c r="C264" s="249">
        <v>133.85332515450824</v>
      </c>
    </row>
    <row r="265" spans="2:3" x14ac:dyDescent="0.25">
      <c r="B265" s="250">
        <v>202</v>
      </c>
      <c r="C265" s="249">
        <v>104.82408744105915</v>
      </c>
    </row>
    <row r="266" spans="2:3" x14ac:dyDescent="0.25">
      <c r="B266" s="250">
        <v>203</v>
      </c>
      <c r="C266" s="249">
        <v>147.72021177087146</v>
      </c>
    </row>
    <row r="267" spans="2:3" x14ac:dyDescent="0.25">
      <c r="B267" s="250">
        <v>204</v>
      </c>
      <c r="C267" s="249">
        <v>106.66244629274638</v>
      </c>
    </row>
    <row r="268" spans="2:3" x14ac:dyDescent="0.25">
      <c r="B268" s="250">
        <v>205</v>
      </c>
      <c r="C268" s="249">
        <v>118.56288865875896</v>
      </c>
    </row>
    <row r="269" spans="2:3" x14ac:dyDescent="0.25">
      <c r="B269" s="250">
        <v>206</v>
      </c>
      <c r="C269" s="249">
        <v>132.81481710266877</v>
      </c>
    </row>
    <row r="270" spans="2:3" x14ac:dyDescent="0.25">
      <c r="B270" s="250">
        <v>207</v>
      </c>
      <c r="C270" s="249">
        <v>136.03848895860366</v>
      </c>
    </row>
    <row r="271" spans="2:3" x14ac:dyDescent="0.25">
      <c r="B271" s="250">
        <v>208</v>
      </c>
      <c r="C271" s="249">
        <v>123.15066244237683</v>
      </c>
    </row>
    <row r="272" spans="2:3" x14ac:dyDescent="0.25">
      <c r="B272" s="250">
        <v>209</v>
      </c>
      <c r="C272" s="249">
        <v>62.923638540883339</v>
      </c>
    </row>
    <row r="273" spans="2:3" x14ac:dyDescent="0.25">
      <c r="B273" s="250">
        <v>210</v>
      </c>
      <c r="C273" s="249">
        <v>69.158534739456698</v>
      </c>
    </row>
    <row r="274" spans="2:3" x14ac:dyDescent="0.25">
      <c r="B274" s="250">
        <v>211</v>
      </c>
      <c r="C274" s="249">
        <v>111.39476688107497</v>
      </c>
    </row>
    <row r="275" spans="2:3" x14ac:dyDescent="0.25">
      <c r="B275" s="250">
        <v>212</v>
      </c>
      <c r="C275" s="249">
        <v>114.48415560909646</v>
      </c>
    </row>
    <row r="276" spans="2:3" x14ac:dyDescent="0.25">
      <c r="B276" s="250">
        <v>213</v>
      </c>
      <c r="C276" s="249">
        <v>82.915474909456634</v>
      </c>
    </row>
    <row r="277" spans="2:3" x14ac:dyDescent="0.25">
      <c r="B277" s="250">
        <v>214</v>
      </c>
      <c r="C277" s="249">
        <v>101.36269033743464</v>
      </c>
    </row>
    <row r="278" spans="2:3" x14ac:dyDescent="0.25">
      <c r="B278" s="250">
        <v>215</v>
      </c>
      <c r="C278" s="249">
        <v>106.45294113011468</v>
      </c>
    </row>
    <row r="279" spans="2:3" x14ac:dyDescent="0.25">
      <c r="B279" s="250">
        <v>216</v>
      </c>
      <c r="C279" s="249">
        <v>133.30324089251698</v>
      </c>
    </row>
    <row r="280" spans="2:3" x14ac:dyDescent="0.25">
      <c r="B280" s="250">
        <v>217</v>
      </c>
      <c r="C280" s="249">
        <v>71.211183029040711</v>
      </c>
    </row>
    <row r="281" spans="2:3" x14ac:dyDescent="0.25">
      <c r="B281" s="250">
        <v>218</v>
      </c>
      <c r="C281" s="249">
        <v>155.48914123595949</v>
      </c>
    </row>
    <row r="282" spans="2:3" x14ac:dyDescent="0.25">
      <c r="B282" s="250">
        <v>219</v>
      </c>
      <c r="C282" s="249">
        <v>93.664097048333815</v>
      </c>
    </row>
    <row r="283" spans="2:3" x14ac:dyDescent="0.25">
      <c r="B283" s="250">
        <v>220</v>
      </c>
      <c r="C283" s="249">
        <v>135.27490035096372</v>
      </c>
    </row>
    <row r="284" spans="2:3" x14ac:dyDescent="0.25">
      <c r="B284" s="250">
        <v>221</v>
      </c>
      <c r="C284" s="249">
        <v>130.43115770248784</v>
      </c>
    </row>
    <row r="285" spans="2:3" x14ac:dyDescent="0.25">
      <c r="B285" s="250">
        <v>222</v>
      </c>
      <c r="C285" s="249">
        <v>93.653713797660828</v>
      </c>
    </row>
    <row r="286" spans="2:3" x14ac:dyDescent="0.25">
      <c r="B286" s="250">
        <v>223</v>
      </c>
      <c r="C286" s="249">
        <v>94.507485018687134</v>
      </c>
    </row>
    <row r="287" spans="2:3" x14ac:dyDescent="0.25">
      <c r="B287" s="250">
        <v>224</v>
      </c>
      <c r="C287" s="249">
        <v>133.39674693700749</v>
      </c>
    </row>
    <row r="288" spans="2:3" x14ac:dyDescent="0.25">
      <c r="B288" s="250">
        <v>225</v>
      </c>
      <c r="C288" s="249">
        <v>112.29647877821091</v>
      </c>
    </row>
    <row r="289" spans="2:3" x14ac:dyDescent="0.25">
      <c r="B289" s="250">
        <v>226</v>
      </c>
      <c r="C289" s="249">
        <v>122.60001896783176</v>
      </c>
    </row>
    <row r="290" spans="2:3" x14ac:dyDescent="0.25">
      <c r="B290" s="250">
        <v>227</v>
      </c>
      <c r="C290" s="249">
        <v>102.56561211313885</v>
      </c>
    </row>
    <row r="291" spans="2:3" x14ac:dyDescent="0.25">
      <c r="B291" s="250">
        <v>228</v>
      </c>
      <c r="C291" s="249">
        <v>140.83099265155903</v>
      </c>
    </row>
    <row r="292" spans="2:3" x14ac:dyDescent="0.25">
      <c r="B292" s="250">
        <v>229</v>
      </c>
      <c r="C292" s="249">
        <v>148.78766456687271</v>
      </c>
    </row>
    <row r="293" spans="2:3" x14ac:dyDescent="0.25">
      <c r="B293" s="250">
        <v>230</v>
      </c>
      <c r="C293" s="249">
        <v>153.0528144585677</v>
      </c>
    </row>
    <row r="294" spans="2:3" x14ac:dyDescent="0.25">
      <c r="B294" s="250">
        <v>231</v>
      </c>
      <c r="C294" s="249">
        <v>91.615168111279019</v>
      </c>
    </row>
    <row r="295" spans="2:3" x14ac:dyDescent="0.25">
      <c r="B295" s="250">
        <v>232</v>
      </c>
      <c r="C295" s="249">
        <v>117.44117792513092</v>
      </c>
    </row>
    <row r="296" spans="2:3" x14ac:dyDescent="0.25">
      <c r="B296" s="250">
        <v>233</v>
      </c>
      <c r="C296" s="249">
        <v>123.00795026313324</v>
      </c>
    </row>
    <row r="297" spans="2:3" x14ac:dyDescent="0.25">
      <c r="B297" s="250">
        <v>234</v>
      </c>
      <c r="C297" s="249">
        <v>98.590787854881057</v>
      </c>
    </row>
    <row r="298" spans="2:3" x14ac:dyDescent="0.25">
      <c r="B298" s="250">
        <v>235</v>
      </c>
      <c r="C298" s="249">
        <v>145.39310948826784</v>
      </c>
    </row>
    <row r="299" spans="2:3" x14ac:dyDescent="0.25">
      <c r="B299" s="250">
        <v>236</v>
      </c>
      <c r="C299" s="249">
        <v>107.03811365675305</v>
      </c>
    </row>
    <row r="300" spans="2:3" x14ac:dyDescent="0.25">
      <c r="B300" s="250">
        <v>237</v>
      </c>
      <c r="C300" s="249">
        <v>116.77875217863622</v>
      </c>
    </row>
    <row r="301" spans="2:3" x14ac:dyDescent="0.25">
      <c r="B301" s="250">
        <v>238</v>
      </c>
      <c r="C301" s="249">
        <v>64.181369042191292</v>
      </c>
    </row>
    <row r="302" spans="2:3" x14ac:dyDescent="0.25">
      <c r="B302" s="250">
        <v>239</v>
      </c>
      <c r="C302" s="249">
        <v>115.52729211609633</v>
      </c>
    </row>
    <row r="303" spans="2:3" x14ac:dyDescent="0.25">
      <c r="B303" s="250">
        <v>240</v>
      </c>
      <c r="C303" s="249">
        <v>142.18752846457619</v>
      </c>
    </row>
    <row r="304" spans="2:3" x14ac:dyDescent="0.25">
      <c r="B304" s="250">
        <v>241</v>
      </c>
      <c r="C304" s="249">
        <v>114.19246319496656</v>
      </c>
    </row>
    <row r="305" spans="2:3" x14ac:dyDescent="0.25">
      <c r="B305" s="250">
        <v>242</v>
      </c>
      <c r="C305" s="249">
        <v>145.50843101345774</v>
      </c>
    </row>
    <row r="306" spans="2:3" x14ac:dyDescent="0.25">
      <c r="B306" s="250">
        <v>243</v>
      </c>
      <c r="C306" s="249">
        <v>140.72889139693731</v>
      </c>
    </row>
    <row r="307" spans="2:3" x14ac:dyDescent="0.25">
      <c r="B307" s="250">
        <v>244</v>
      </c>
      <c r="C307" s="249">
        <v>129.43737337393017</v>
      </c>
    </row>
    <row r="308" spans="2:3" x14ac:dyDescent="0.25">
      <c r="B308" s="250">
        <v>245</v>
      </c>
      <c r="C308" s="249">
        <v>114.36559509771632</v>
      </c>
    </row>
    <row r="309" spans="2:3" x14ac:dyDescent="0.25">
      <c r="B309" s="250">
        <v>246</v>
      </c>
      <c r="C309" s="249">
        <v>134.78010634428017</v>
      </c>
    </row>
    <row r="310" spans="2:3" x14ac:dyDescent="0.25">
      <c r="B310" s="250">
        <v>247</v>
      </c>
      <c r="C310" s="249">
        <v>118.94466249194787</v>
      </c>
    </row>
    <row r="311" spans="2:3" x14ac:dyDescent="0.25">
      <c r="B311" s="250">
        <v>248</v>
      </c>
      <c r="C311" s="249">
        <v>131.36869369922226</v>
      </c>
    </row>
    <row r="312" spans="2:3" x14ac:dyDescent="0.25">
      <c r="B312" s="250">
        <v>249</v>
      </c>
      <c r="C312" s="249">
        <v>98.546043999480645</v>
      </c>
    </row>
    <row r="313" spans="2:3" x14ac:dyDescent="0.25">
      <c r="B313" s="250">
        <v>250</v>
      </c>
      <c r="C313" s="249">
        <v>104.45402441533295</v>
      </c>
    </row>
    <row r="314" spans="2:3" x14ac:dyDescent="0.25">
      <c r="B314" s="250">
        <v>251</v>
      </c>
      <c r="C314" s="249">
        <v>100.45087823268994</v>
      </c>
    </row>
    <row r="315" spans="2:3" x14ac:dyDescent="0.25">
      <c r="B315" s="250">
        <v>252</v>
      </c>
      <c r="C315" s="249">
        <v>130.75528838166011</v>
      </c>
    </row>
    <row r="316" spans="2:3" x14ac:dyDescent="0.25">
      <c r="B316" s="250">
        <v>253</v>
      </c>
      <c r="C316" s="249">
        <v>106.2102491177846</v>
      </c>
    </row>
    <row r="317" spans="2:3" x14ac:dyDescent="0.25">
      <c r="B317" s="250">
        <v>254</v>
      </c>
      <c r="C317" s="249">
        <v>133.05307768746292</v>
      </c>
    </row>
    <row r="318" spans="2:3" x14ac:dyDescent="0.25">
      <c r="B318" s="250">
        <v>255</v>
      </c>
      <c r="C318" s="249">
        <v>94.937756947670579</v>
      </c>
    </row>
    <row r="319" spans="2:3" x14ac:dyDescent="0.25">
      <c r="B319" s="250">
        <v>256</v>
      </c>
      <c r="C319" s="249">
        <v>162.71980542846259</v>
      </c>
    </row>
    <row r="320" spans="2:3" x14ac:dyDescent="0.25">
      <c r="B320" s="250">
        <v>257</v>
      </c>
      <c r="C320" s="249">
        <v>117.79731932226149</v>
      </c>
    </row>
    <row r="321" spans="2:3" x14ac:dyDescent="0.25">
      <c r="B321" s="250">
        <v>258</v>
      </c>
      <c r="C321" s="249">
        <v>136.55422323332297</v>
      </c>
    </row>
    <row r="322" spans="2:3" x14ac:dyDescent="0.25">
      <c r="B322" s="250">
        <v>259</v>
      </c>
      <c r="C322" s="249">
        <v>159.60067911530936</v>
      </c>
    </row>
    <row r="323" spans="2:3" x14ac:dyDescent="0.25">
      <c r="B323" s="250">
        <v>260</v>
      </c>
      <c r="C323" s="249">
        <v>133.94641136770568</v>
      </c>
    </row>
    <row r="324" spans="2:3" x14ac:dyDescent="0.25">
      <c r="B324" s="250">
        <v>261</v>
      </c>
      <c r="C324" s="249">
        <v>112.3798694173945</v>
      </c>
    </row>
    <row r="325" spans="2:3" x14ac:dyDescent="0.25">
      <c r="B325" s="250">
        <v>262</v>
      </c>
      <c r="C325" s="249">
        <v>108.4230317626761</v>
      </c>
    </row>
    <row r="326" spans="2:3" x14ac:dyDescent="0.25">
      <c r="B326" s="250">
        <v>263</v>
      </c>
      <c r="C326" s="249">
        <v>153.04518265541157</v>
      </c>
    </row>
    <row r="327" spans="2:3" x14ac:dyDescent="0.25">
      <c r="B327" s="250">
        <v>264</v>
      </c>
      <c r="C327" s="249">
        <v>166.5271752508603</v>
      </c>
    </row>
    <row r="328" spans="2:3" x14ac:dyDescent="0.25">
      <c r="B328" s="250">
        <v>265</v>
      </c>
      <c r="C328" s="249">
        <v>114.41380268332408</v>
      </c>
    </row>
    <row r="329" spans="2:3" x14ac:dyDescent="0.25">
      <c r="B329" s="250">
        <v>266</v>
      </c>
      <c r="C329" s="249">
        <v>163.97586649715788</v>
      </c>
    </row>
    <row r="330" spans="2:3" x14ac:dyDescent="0.25">
      <c r="B330" s="250">
        <v>267</v>
      </c>
      <c r="C330" s="249">
        <v>149.84935489054669</v>
      </c>
    </row>
    <row r="331" spans="2:3" x14ac:dyDescent="0.25">
      <c r="B331" s="250">
        <v>268</v>
      </c>
      <c r="C331" s="249">
        <v>140.2670721271698</v>
      </c>
    </row>
    <row r="332" spans="2:3" x14ac:dyDescent="0.25">
      <c r="B332" s="250">
        <v>269</v>
      </c>
      <c r="C332" s="249">
        <v>149.04245590747448</v>
      </c>
    </row>
    <row r="333" spans="2:3" x14ac:dyDescent="0.25">
      <c r="B333" s="250">
        <v>270</v>
      </c>
      <c r="C333" s="249">
        <v>99.847687508504251</v>
      </c>
    </row>
    <row r="334" spans="2:3" x14ac:dyDescent="0.25">
      <c r="B334" s="250">
        <v>271</v>
      </c>
      <c r="C334" s="249">
        <v>178.90792890425004</v>
      </c>
    </row>
    <row r="335" spans="2:3" x14ac:dyDescent="0.25">
      <c r="B335" s="250">
        <v>272</v>
      </c>
      <c r="C335" s="249">
        <v>106.01298943531313</v>
      </c>
    </row>
    <row r="336" spans="2:3" x14ac:dyDescent="0.25">
      <c r="B336" s="250">
        <v>273</v>
      </c>
      <c r="C336" s="249">
        <v>103.79331044358145</v>
      </c>
    </row>
    <row r="337" spans="2:3" x14ac:dyDescent="0.25">
      <c r="B337" s="250">
        <v>274</v>
      </c>
      <c r="C337" s="249">
        <v>75.983536615980057</v>
      </c>
    </row>
    <row r="338" spans="2:3" x14ac:dyDescent="0.25">
      <c r="B338" s="250">
        <v>275</v>
      </c>
      <c r="C338" s="249">
        <v>105.70225460360817</v>
      </c>
    </row>
    <row r="339" spans="2:3" x14ac:dyDescent="0.25">
      <c r="B339" s="250">
        <v>276</v>
      </c>
      <c r="C339" s="249">
        <v>123.98444059533138</v>
      </c>
    </row>
    <row r="340" spans="2:3" x14ac:dyDescent="0.25">
      <c r="B340" s="250">
        <v>277</v>
      </c>
      <c r="C340" s="249">
        <v>120.04708018683152</v>
      </c>
    </row>
    <row r="341" spans="2:3" x14ac:dyDescent="0.25">
      <c r="B341" s="250">
        <v>278</v>
      </c>
      <c r="C341" s="249">
        <v>116.26964625429099</v>
      </c>
    </row>
    <row r="342" spans="2:3" x14ac:dyDescent="0.25">
      <c r="B342" s="250">
        <v>279</v>
      </c>
      <c r="C342" s="249">
        <v>117.33353695486646</v>
      </c>
    </row>
    <row r="343" spans="2:3" x14ac:dyDescent="0.25">
      <c r="B343" s="250">
        <v>280</v>
      </c>
      <c r="C343" s="249">
        <v>109.05226095491983</v>
      </c>
    </row>
    <row r="344" spans="2:3" x14ac:dyDescent="0.25">
      <c r="B344" s="250">
        <v>281</v>
      </c>
      <c r="C344" s="249">
        <v>78.593063071541479</v>
      </c>
    </row>
    <row r="345" spans="2:3" x14ac:dyDescent="0.25">
      <c r="B345" s="250">
        <v>282</v>
      </c>
      <c r="C345" s="249">
        <v>88.99688850582244</v>
      </c>
    </row>
    <row r="346" spans="2:3" x14ac:dyDescent="0.25">
      <c r="B346" s="250">
        <v>283</v>
      </c>
      <c r="C346" s="249">
        <v>115.72880214201732</v>
      </c>
    </row>
    <row r="347" spans="2:3" x14ac:dyDescent="0.25">
      <c r="B347" s="250">
        <v>284</v>
      </c>
      <c r="C347" s="249">
        <v>102.24353706682373</v>
      </c>
    </row>
    <row r="348" spans="2:3" x14ac:dyDescent="0.25">
      <c r="B348" s="250">
        <v>285</v>
      </c>
      <c r="C348" s="249">
        <v>111.94254153358293</v>
      </c>
    </row>
    <row r="349" spans="2:3" x14ac:dyDescent="0.25">
      <c r="B349" s="250">
        <v>286</v>
      </c>
      <c r="C349" s="249">
        <v>145.10570417140701</v>
      </c>
    </row>
    <row r="350" spans="2:3" x14ac:dyDescent="0.25">
      <c r="B350" s="250">
        <v>287</v>
      </c>
      <c r="C350" s="249">
        <v>104.54131344623985</v>
      </c>
    </row>
    <row r="351" spans="2:3" x14ac:dyDescent="0.25">
      <c r="B351" s="250">
        <v>288</v>
      </c>
      <c r="C351" s="249">
        <v>92.344870959786135</v>
      </c>
    </row>
    <row r="352" spans="2:3" x14ac:dyDescent="0.25">
      <c r="B352" s="250">
        <v>289</v>
      </c>
      <c r="C352" s="249">
        <v>117.97607211321764</v>
      </c>
    </row>
    <row r="353" spans="2:3" x14ac:dyDescent="0.25">
      <c r="B353" s="250">
        <v>290</v>
      </c>
      <c r="C353" s="249">
        <v>129.48360533065161</v>
      </c>
    </row>
    <row r="354" spans="2:3" x14ac:dyDescent="0.25">
      <c r="B354" s="250">
        <v>291</v>
      </c>
      <c r="C354" s="249">
        <v>131.33073566146939</v>
      </c>
    </row>
    <row r="355" spans="2:3" x14ac:dyDescent="0.25">
      <c r="B355" s="250">
        <v>292</v>
      </c>
      <c r="C355" s="249">
        <v>107.40079768174441</v>
      </c>
    </row>
    <row r="356" spans="2:3" x14ac:dyDescent="0.25">
      <c r="B356" s="250">
        <v>293</v>
      </c>
      <c r="C356" s="249">
        <v>138.87508266965398</v>
      </c>
    </row>
    <row r="357" spans="2:3" x14ac:dyDescent="0.25">
      <c r="B357" s="250">
        <v>294</v>
      </c>
      <c r="C357" s="249">
        <v>148.54982851949228</v>
      </c>
    </row>
    <row r="358" spans="2:3" x14ac:dyDescent="0.25">
      <c r="B358" s="250">
        <v>295</v>
      </c>
      <c r="C358" s="249">
        <v>114.87191646916594</v>
      </c>
    </row>
    <row r="359" spans="2:3" x14ac:dyDescent="0.25">
      <c r="B359" s="250">
        <v>296</v>
      </c>
      <c r="C359" s="249">
        <v>157.701165832063</v>
      </c>
    </row>
    <row r="360" spans="2:3" x14ac:dyDescent="0.25">
      <c r="B360" s="250">
        <v>297</v>
      </c>
      <c r="C360" s="249">
        <v>130.33331507879291</v>
      </c>
    </row>
    <row r="361" spans="2:3" x14ac:dyDescent="0.25">
      <c r="B361" s="250">
        <v>298</v>
      </c>
      <c r="C361" s="249">
        <v>122.04252476785967</v>
      </c>
    </row>
    <row r="362" spans="2:3" x14ac:dyDescent="0.25">
      <c r="B362" s="250">
        <v>299</v>
      </c>
      <c r="C362" s="249">
        <v>93.723072874384286</v>
      </c>
    </row>
    <row r="363" spans="2:3" x14ac:dyDescent="0.25">
      <c r="B363" s="250">
        <v>300</v>
      </c>
      <c r="C363" s="249">
        <v>103.95284810370617</v>
      </c>
    </row>
    <row r="364" spans="2:3" x14ac:dyDescent="0.25">
      <c r="B364" s="250">
        <v>301</v>
      </c>
      <c r="C364" s="249">
        <v>102.03072896479625</v>
      </c>
    </row>
    <row r="365" spans="2:3" x14ac:dyDescent="0.25">
      <c r="B365" s="250">
        <v>302</v>
      </c>
      <c r="C365" s="249">
        <v>106.46824096310809</v>
      </c>
    </row>
    <row r="366" spans="2:3" x14ac:dyDescent="0.25">
      <c r="B366" s="250">
        <v>303</v>
      </c>
      <c r="C366" s="249">
        <v>135.08530391971914</v>
      </c>
    </row>
    <row r="367" spans="2:3" x14ac:dyDescent="0.25">
      <c r="B367" s="250">
        <v>304</v>
      </c>
      <c r="C367" s="249">
        <v>166.00620159656128</v>
      </c>
    </row>
    <row r="368" spans="2:3" x14ac:dyDescent="0.25">
      <c r="B368" s="250">
        <v>305</v>
      </c>
      <c r="C368" s="249">
        <v>136.73544530067227</v>
      </c>
    </row>
    <row r="369" spans="2:3" x14ac:dyDescent="0.25">
      <c r="B369" s="250">
        <v>306</v>
      </c>
      <c r="C369" s="249">
        <v>109.25157854145621</v>
      </c>
    </row>
    <row r="370" spans="2:3" x14ac:dyDescent="0.25">
      <c r="B370" s="250">
        <v>307</v>
      </c>
      <c r="C370" s="249">
        <v>75.051066568291006</v>
      </c>
    </row>
    <row r="371" spans="2:3" x14ac:dyDescent="0.25">
      <c r="B371" s="250">
        <v>308</v>
      </c>
      <c r="C371" s="249">
        <v>110.4350700902617</v>
      </c>
    </row>
    <row r="372" spans="2:3" x14ac:dyDescent="0.25">
      <c r="B372" s="250">
        <v>309</v>
      </c>
      <c r="C372" s="249">
        <v>123.71476461453969</v>
      </c>
    </row>
    <row r="373" spans="2:3" x14ac:dyDescent="0.25">
      <c r="B373" s="250">
        <v>310</v>
      </c>
      <c r="C373" s="249">
        <v>115.99345023096348</v>
      </c>
    </row>
    <row r="374" spans="2:3" x14ac:dyDescent="0.25">
      <c r="B374" s="250">
        <v>311</v>
      </c>
      <c r="C374" s="249">
        <v>137.06222862972103</v>
      </c>
    </row>
    <row r="375" spans="2:3" x14ac:dyDescent="0.25">
      <c r="B375" s="250">
        <v>312</v>
      </c>
      <c r="C375" s="249">
        <v>98.657086678965314</v>
      </c>
    </row>
    <row r="376" spans="2:3" x14ac:dyDescent="0.25">
      <c r="B376" s="250">
        <v>313</v>
      </c>
      <c r="C376" s="249">
        <v>114.88107355684082</v>
      </c>
    </row>
    <row r="377" spans="2:3" x14ac:dyDescent="0.25">
      <c r="B377" s="250">
        <v>314</v>
      </c>
      <c r="C377" s="249">
        <v>89.260910848334447</v>
      </c>
    </row>
    <row r="378" spans="2:3" x14ac:dyDescent="0.25">
      <c r="B378" s="250">
        <v>315</v>
      </c>
      <c r="C378" s="249">
        <v>112.35224991713004</v>
      </c>
    </row>
    <row r="379" spans="2:3" x14ac:dyDescent="0.25">
      <c r="B379" s="250">
        <v>316</v>
      </c>
      <c r="C379" s="249">
        <v>145.35167845852774</v>
      </c>
    </row>
    <row r="380" spans="2:3" x14ac:dyDescent="0.25">
      <c r="B380" s="250">
        <v>317</v>
      </c>
      <c r="C380" s="249">
        <v>122.42005050961012</v>
      </c>
    </row>
    <row r="381" spans="2:3" x14ac:dyDescent="0.25">
      <c r="B381" s="250">
        <v>318</v>
      </c>
      <c r="C381" s="249">
        <v>110.237460812303</v>
      </c>
    </row>
    <row r="382" spans="2:3" x14ac:dyDescent="0.25">
      <c r="B382" s="250">
        <v>319</v>
      </c>
      <c r="C382" s="249">
        <v>179.80966047717405</v>
      </c>
    </row>
    <row r="383" spans="2:3" x14ac:dyDescent="0.25">
      <c r="B383" s="250">
        <v>320</v>
      </c>
      <c r="C383" s="249">
        <v>93.51223702756019</v>
      </c>
    </row>
    <row r="384" spans="2:3" x14ac:dyDescent="0.25">
      <c r="B384" s="250">
        <v>321</v>
      </c>
      <c r="C384" s="249">
        <v>134.19480816238243</v>
      </c>
    </row>
    <row r="385" spans="2:3" x14ac:dyDescent="0.25">
      <c r="B385" s="250">
        <v>322</v>
      </c>
      <c r="C385" s="249">
        <v>132.69258529646621</v>
      </c>
    </row>
    <row r="386" spans="2:3" x14ac:dyDescent="0.25">
      <c r="B386" s="250">
        <v>323</v>
      </c>
      <c r="C386" s="249">
        <v>139.27142093227039</v>
      </c>
    </row>
    <row r="387" spans="2:3" x14ac:dyDescent="0.25">
      <c r="B387" s="250">
        <v>324</v>
      </c>
      <c r="C387" s="249">
        <v>128.1359244917231</v>
      </c>
    </row>
    <row r="388" spans="2:3" x14ac:dyDescent="0.25">
      <c r="B388" s="250">
        <v>325</v>
      </c>
      <c r="C388" s="249">
        <v>103.35308992584993</v>
      </c>
    </row>
    <row r="389" spans="2:3" x14ac:dyDescent="0.25">
      <c r="B389" s="250">
        <v>326</v>
      </c>
      <c r="C389" s="249">
        <v>112.55245959665233</v>
      </c>
    </row>
    <row r="390" spans="2:3" x14ac:dyDescent="0.25">
      <c r="B390" s="250">
        <v>327</v>
      </c>
      <c r="C390" s="249">
        <v>137.77840741839461</v>
      </c>
    </row>
    <row r="391" spans="2:3" x14ac:dyDescent="0.25">
      <c r="B391" s="250">
        <v>328</v>
      </c>
      <c r="C391" s="249">
        <v>124.5653309490724</v>
      </c>
    </row>
    <row r="392" spans="2:3" x14ac:dyDescent="0.25">
      <c r="B392" s="250">
        <v>329</v>
      </c>
      <c r="C392" s="249">
        <v>124.61471627712933</v>
      </c>
    </row>
    <row r="393" spans="2:3" x14ac:dyDescent="0.25">
      <c r="B393" s="250">
        <v>330</v>
      </c>
      <c r="C393" s="249">
        <v>167.46918923822682</v>
      </c>
    </row>
    <row r="394" spans="2:3" x14ac:dyDescent="0.25">
      <c r="B394" s="250">
        <v>331</v>
      </c>
      <c r="C394" s="249">
        <v>117.03604457657227</v>
      </c>
    </row>
    <row r="395" spans="2:3" x14ac:dyDescent="0.25">
      <c r="B395" s="250">
        <v>332</v>
      </c>
      <c r="C395" s="249">
        <v>136.5733132327756</v>
      </c>
    </row>
    <row r="396" spans="2:3" x14ac:dyDescent="0.25">
      <c r="B396" s="250">
        <v>333</v>
      </c>
      <c r="C396" s="249">
        <v>145.11215256808521</v>
      </c>
    </row>
    <row r="397" spans="2:3" x14ac:dyDescent="0.25">
      <c r="B397" s="250">
        <v>334</v>
      </c>
      <c r="C397" s="249">
        <v>136.7883270064915</v>
      </c>
    </row>
    <row r="398" spans="2:3" x14ac:dyDescent="0.25">
      <c r="B398" s="250">
        <v>335</v>
      </c>
      <c r="C398" s="249">
        <v>175.13388649914901</v>
      </c>
    </row>
    <row r="399" spans="2:3" x14ac:dyDescent="0.25">
      <c r="B399" s="250">
        <v>336</v>
      </c>
      <c r="C399" s="249">
        <v>147.35913779783567</v>
      </c>
    </row>
    <row r="400" spans="2:3" x14ac:dyDescent="0.25">
      <c r="B400" s="250">
        <v>337</v>
      </c>
      <c r="C400" s="249">
        <v>84.368987931009997</v>
      </c>
    </row>
    <row r="401" spans="2:3" x14ac:dyDescent="0.25">
      <c r="B401" s="250">
        <v>338</v>
      </c>
      <c r="C401" s="249">
        <v>99.408003393571335</v>
      </c>
    </row>
    <row r="402" spans="2:3" x14ac:dyDescent="0.25">
      <c r="B402" s="250">
        <v>339</v>
      </c>
      <c r="C402" s="249">
        <v>105.67396064110623</v>
      </c>
    </row>
    <row r="403" spans="2:3" x14ac:dyDescent="0.25">
      <c r="B403" s="250">
        <v>340</v>
      </c>
      <c r="C403" s="249">
        <v>160.32449055551328</v>
      </c>
    </row>
    <row r="404" spans="2:3" x14ac:dyDescent="0.25">
      <c r="B404" s="250">
        <v>341</v>
      </c>
      <c r="C404" s="249">
        <v>108.85013674618334</v>
      </c>
    </row>
    <row r="405" spans="2:3" x14ac:dyDescent="0.25">
      <c r="B405" s="250">
        <v>342</v>
      </c>
      <c r="C405" s="249">
        <v>114.60347157671414</v>
      </c>
    </row>
    <row r="406" spans="2:3" x14ac:dyDescent="0.25">
      <c r="B406" s="250">
        <v>343</v>
      </c>
      <c r="C406" s="249">
        <v>110.51289658353581</v>
      </c>
    </row>
    <row r="407" spans="2:3" x14ac:dyDescent="0.25">
      <c r="B407" s="250">
        <v>344</v>
      </c>
      <c r="C407" s="249">
        <v>132.30989507599469</v>
      </c>
    </row>
    <row r="408" spans="2:3" x14ac:dyDescent="0.25">
      <c r="B408" s="250">
        <v>345</v>
      </c>
      <c r="C408" s="249">
        <v>74.557561010163511</v>
      </c>
    </row>
    <row r="409" spans="2:3" x14ac:dyDescent="0.25">
      <c r="B409" s="250">
        <v>346</v>
      </c>
      <c r="C409" s="249">
        <v>138.98583636257317</v>
      </c>
    </row>
    <row r="410" spans="2:3" x14ac:dyDescent="0.25">
      <c r="B410" s="250">
        <v>347</v>
      </c>
      <c r="C410" s="249">
        <v>124.35909268101531</v>
      </c>
    </row>
    <row r="411" spans="2:3" x14ac:dyDescent="0.25">
      <c r="B411" s="250">
        <v>348</v>
      </c>
      <c r="C411" s="249">
        <v>133.77843559195787</v>
      </c>
    </row>
    <row r="412" spans="2:3" x14ac:dyDescent="0.25">
      <c r="B412" s="250">
        <v>349</v>
      </c>
      <c r="C412" s="249">
        <v>148.46967273653971</v>
      </c>
    </row>
    <row r="413" spans="2:3" x14ac:dyDescent="0.25">
      <c r="B413" s="250">
        <v>350</v>
      </c>
      <c r="C413" s="249">
        <v>91.534519967252891</v>
      </c>
    </row>
    <row r="414" spans="2:3" x14ac:dyDescent="0.25">
      <c r="B414" s="250">
        <v>351</v>
      </c>
      <c r="C414" s="249">
        <v>92.326945773900007</v>
      </c>
    </row>
    <row r="415" spans="2:3" x14ac:dyDescent="0.25">
      <c r="B415" s="250">
        <v>352</v>
      </c>
      <c r="C415" s="249">
        <v>63.684346890201695</v>
      </c>
    </row>
    <row r="416" spans="2:3" x14ac:dyDescent="0.25">
      <c r="B416" s="250">
        <v>353</v>
      </c>
      <c r="C416" s="249">
        <v>100.22606164669303</v>
      </c>
    </row>
    <row r="417" spans="2:3" x14ac:dyDescent="0.25">
      <c r="B417" s="250">
        <v>354</v>
      </c>
      <c r="C417" s="249">
        <v>123.24377918453901</v>
      </c>
    </row>
    <row r="418" spans="2:3" x14ac:dyDescent="0.25">
      <c r="B418" s="250">
        <v>355</v>
      </c>
      <c r="C418" s="249">
        <v>88.181820728716616</v>
      </c>
    </row>
    <row r="419" spans="2:3" x14ac:dyDescent="0.25">
      <c r="B419" s="250">
        <v>356</v>
      </c>
      <c r="C419" s="249">
        <v>121.3222561279309</v>
      </c>
    </row>
    <row r="420" spans="2:3" x14ac:dyDescent="0.25">
      <c r="B420" s="250">
        <v>357</v>
      </c>
      <c r="C420" s="249">
        <v>169.24895277942244</v>
      </c>
    </row>
    <row r="421" spans="2:3" x14ac:dyDescent="0.25">
      <c r="B421" s="250">
        <v>358</v>
      </c>
      <c r="C421" s="249">
        <v>151.72938265123497</v>
      </c>
    </row>
    <row r="422" spans="2:3" x14ac:dyDescent="0.25">
      <c r="B422" s="250">
        <v>359</v>
      </c>
      <c r="C422" s="249">
        <v>101.59359450058771</v>
      </c>
    </row>
    <row r="423" spans="2:3" x14ac:dyDescent="0.25">
      <c r="B423" s="250">
        <v>360</v>
      </c>
      <c r="C423" s="249">
        <v>126.80879730587107</v>
      </c>
    </row>
    <row r="424" spans="2:3" x14ac:dyDescent="0.25">
      <c r="B424" s="250">
        <v>361</v>
      </c>
      <c r="C424" s="249">
        <v>119.01211788246309</v>
      </c>
    </row>
    <row r="425" spans="2:3" x14ac:dyDescent="0.25">
      <c r="B425" s="250">
        <v>362</v>
      </c>
      <c r="C425" s="249">
        <v>154.77746692454878</v>
      </c>
    </row>
    <row r="426" spans="2:3" x14ac:dyDescent="0.25">
      <c r="B426" s="250">
        <v>363</v>
      </c>
      <c r="C426" s="249">
        <v>110.95942885315571</v>
      </c>
    </row>
    <row r="427" spans="2:3" x14ac:dyDescent="0.25">
      <c r="B427" s="250">
        <v>364</v>
      </c>
      <c r="C427" s="249">
        <v>122.51214820678645</v>
      </c>
    </row>
    <row r="428" spans="2:3" x14ac:dyDescent="0.25">
      <c r="B428" s="250">
        <v>365</v>
      </c>
      <c r="C428" s="249">
        <v>141.50003301011947</v>
      </c>
    </row>
    <row r="429" spans="2:3" x14ac:dyDescent="0.25">
      <c r="B429" s="250">
        <v>366</v>
      </c>
      <c r="C429" s="249">
        <v>100.70797998073724</v>
      </c>
    </row>
    <row r="430" spans="2:3" x14ac:dyDescent="0.25">
      <c r="B430" s="250">
        <v>367</v>
      </c>
      <c r="C430" s="249">
        <v>95.819487356872415</v>
      </c>
    </row>
    <row r="431" spans="2:3" x14ac:dyDescent="0.25">
      <c r="B431" s="250">
        <v>368</v>
      </c>
      <c r="C431" s="249">
        <v>112.67775666663069</v>
      </c>
    </row>
    <row r="432" spans="2:3" x14ac:dyDescent="0.25">
      <c r="B432" s="250">
        <v>369</v>
      </c>
      <c r="C432" s="249">
        <v>94.598488454434715</v>
      </c>
    </row>
    <row r="433" spans="2:3" x14ac:dyDescent="0.25">
      <c r="B433" s="250">
        <v>370</v>
      </c>
      <c r="C433" s="249">
        <v>113.51981639101918</v>
      </c>
    </row>
    <row r="434" spans="2:3" x14ac:dyDescent="0.25">
      <c r="B434" s="250">
        <v>371</v>
      </c>
      <c r="C434" s="249">
        <v>132.33683987619369</v>
      </c>
    </row>
    <row r="435" spans="2:3" x14ac:dyDescent="0.25">
      <c r="B435" s="250">
        <v>372</v>
      </c>
      <c r="C435" s="249">
        <v>121.36343368626663</v>
      </c>
    </row>
    <row r="436" spans="2:3" x14ac:dyDescent="0.25">
      <c r="B436" s="250">
        <v>373</v>
      </c>
      <c r="C436" s="249">
        <v>133.14585041977392</v>
      </c>
    </row>
    <row r="437" spans="2:3" x14ac:dyDescent="0.25">
      <c r="B437" s="250">
        <v>374</v>
      </c>
      <c r="C437" s="249">
        <v>115.03555162662713</v>
      </c>
    </row>
    <row r="438" spans="2:3" x14ac:dyDescent="0.25">
      <c r="B438" s="250">
        <v>375</v>
      </c>
      <c r="C438" s="249">
        <v>57.77095609958144</v>
      </c>
    </row>
    <row r="439" spans="2:3" x14ac:dyDescent="0.25">
      <c r="B439" s="250">
        <v>376</v>
      </c>
      <c r="C439" s="249">
        <v>115.00331205183004</v>
      </c>
    </row>
    <row r="440" spans="2:3" x14ac:dyDescent="0.25">
      <c r="B440" s="250">
        <v>377</v>
      </c>
      <c r="C440" s="249">
        <v>156.21979369362444</v>
      </c>
    </row>
    <row r="441" spans="2:3" x14ac:dyDescent="0.25">
      <c r="B441" s="250">
        <v>378</v>
      </c>
      <c r="C441" s="249">
        <v>127.46409288139272</v>
      </c>
    </row>
    <row r="442" spans="2:3" x14ac:dyDescent="0.25">
      <c r="B442" s="250">
        <v>379</v>
      </c>
      <c r="C442" s="249">
        <v>88.173379215990309</v>
      </c>
    </row>
    <row r="443" spans="2:3" x14ac:dyDescent="0.25">
      <c r="B443" s="250">
        <v>380</v>
      </c>
      <c r="C443" s="249">
        <v>64.333523504338388</v>
      </c>
    </row>
    <row r="444" spans="2:3" x14ac:dyDescent="0.25">
      <c r="B444" s="250">
        <v>381</v>
      </c>
      <c r="C444" s="249">
        <v>120.8145281932489</v>
      </c>
    </row>
    <row r="445" spans="2:3" x14ac:dyDescent="0.25">
      <c r="B445" s="250">
        <v>382</v>
      </c>
      <c r="C445" s="249">
        <v>77.580758210010998</v>
      </c>
    </row>
    <row r="446" spans="2:3" x14ac:dyDescent="0.25">
      <c r="B446" s="250">
        <v>383</v>
      </c>
      <c r="C446" s="249">
        <v>115.38867223096565</v>
      </c>
    </row>
    <row r="447" spans="2:3" x14ac:dyDescent="0.25">
      <c r="B447" s="250">
        <v>384</v>
      </c>
      <c r="C447" s="249">
        <v>113.82608972094854</v>
      </c>
    </row>
    <row r="448" spans="2:3" x14ac:dyDescent="0.25">
      <c r="B448" s="250">
        <v>385</v>
      </c>
      <c r="C448" s="249">
        <v>118.66354254863354</v>
      </c>
    </row>
    <row r="449" spans="2:3" x14ac:dyDescent="0.25">
      <c r="B449" s="250">
        <v>386</v>
      </c>
      <c r="C449" s="249">
        <v>112.28620067447605</v>
      </c>
    </row>
    <row r="450" spans="2:3" x14ac:dyDescent="0.25">
      <c r="B450" s="250">
        <v>387</v>
      </c>
      <c r="C450" s="249">
        <v>133.81898609276971</v>
      </c>
    </row>
    <row r="451" spans="2:3" x14ac:dyDescent="0.25">
      <c r="B451" s="250">
        <v>388</v>
      </c>
      <c r="C451" s="249">
        <v>122.19982746158715</v>
      </c>
    </row>
    <row r="452" spans="2:3" x14ac:dyDescent="0.25">
      <c r="B452" s="250">
        <v>389</v>
      </c>
      <c r="C452" s="249">
        <v>119.57300292785411</v>
      </c>
    </row>
    <row r="453" spans="2:3" x14ac:dyDescent="0.25">
      <c r="B453" s="250">
        <v>390</v>
      </c>
      <c r="C453" s="249">
        <v>91.630451349101406</v>
      </c>
    </row>
    <row r="454" spans="2:3" x14ac:dyDescent="0.25">
      <c r="B454" s="250">
        <v>391</v>
      </c>
      <c r="C454" s="249">
        <v>150.58326953111751</v>
      </c>
    </row>
    <row r="455" spans="2:3" x14ac:dyDescent="0.25">
      <c r="B455" s="250">
        <v>392</v>
      </c>
      <c r="C455" s="249">
        <v>85.985699873329963</v>
      </c>
    </row>
    <row r="456" spans="2:3" x14ac:dyDescent="0.25">
      <c r="B456" s="250">
        <v>393</v>
      </c>
      <c r="C456" s="249">
        <v>88.737395348433751</v>
      </c>
    </row>
    <row r="457" spans="2:3" x14ac:dyDescent="0.25">
      <c r="B457" s="250">
        <v>394</v>
      </c>
      <c r="C457" s="249">
        <v>90.561214838943812</v>
      </c>
    </row>
    <row r="458" spans="2:3" x14ac:dyDescent="0.25">
      <c r="B458" s="250">
        <v>395</v>
      </c>
      <c r="C458" s="249">
        <v>85.480198395270548</v>
      </c>
    </row>
    <row r="459" spans="2:3" x14ac:dyDescent="0.25">
      <c r="B459" s="250">
        <v>396</v>
      </c>
      <c r="C459" s="249">
        <v>69.501302615990241</v>
      </c>
    </row>
    <row r="460" spans="2:3" x14ac:dyDescent="0.25">
      <c r="B460" s="250">
        <v>397</v>
      </c>
      <c r="C460" s="249">
        <v>131.25575465959051</v>
      </c>
    </row>
    <row r="461" spans="2:3" x14ac:dyDescent="0.25">
      <c r="B461" s="250">
        <v>398</v>
      </c>
      <c r="C461" s="249">
        <v>99.836674435242017</v>
      </c>
    </row>
    <row r="462" spans="2:3" x14ac:dyDescent="0.25">
      <c r="B462" s="250">
        <v>399</v>
      </c>
      <c r="C462" s="249">
        <v>103.13323255321868</v>
      </c>
    </row>
    <row r="463" spans="2:3" x14ac:dyDescent="0.25">
      <c r="B463" s="250">
        <v>400</v>
      </c>
      <c r="C463" s="249">
        <v>133.17069753846962</v>
      </c>
    </row>
    <row r="464" spans="2:3" x14ac:dyDescent="0.25">
      <c r="B464" s="250">
        <v>401</v>
      </c>
      <c r="C464" s="249">
        <v>105.69959129747959</v>
      </c>
    </row>
    <row r="465" spans="2:3" x14ac:dyDescent="0.25">
      <c r="B465" s="250">
        <v>402</v>
      </c>
      <c r="C465" s="249">
        <v>127.68230673661482</v>
      </c>
    </row>
    <row r="466" spans="2:3" x14ac:dyDescent="0.25">
      <c r="B466" s="250">
        <v>403</v>
      </c>
      <c r="C466" s="249">
        <v>157.27430639402192</v>
      </c>
    </row>
    <row r="467" spans="2:3" x14ac:dyDescent="0.25">
      <c r="B467" s="250">
        <v>404</v>
      </c>
      <c r="C467" s="249">
        <v>106.54724613209106</v>
      </c>
    </row>
    <row r="468" spans="2:3" x14ac:dyDescent="0.25">
      <c r="B468" s="250">
        <v>405</v>
      </c>
      <c r="C468" s="249">
        <v>130.56229141010567</v>
      </c>
    </row>
    <row r="469" spans="2:3" x14ac:dyDescent="0.25">
      <c r="B469" s="250">
        <v>406</v>
      </c>
      <c r="C469" s="249">
        <v>89.446036830761088</v>
      </c>
    </row>
    <row r="470" spans="2:3" x14ac:dyDescent="0.25">
      <c r="B470" s="250">
        <v>407</v>
      </c>
      <c r="C470" s="249">
        <v>112.25185458651758</v>
      </c>
    </row>
    <row r="471" spans="2:3" x14ac:dyDescent="0.25">
      <c r="B471" s="250">
        <v>408</v>
      </c>
      <c r="C471" s="249">
        <v>132.01634685892699</v>
      </c>
    </row>
    <row r="472" spans="2:3" x14ac:dyDescent="0.25">
      <c r="B472" s="250">
        <v>409</v>
      </c>
      <c r="C472" s="249">
        <v>164.48195457846072</v>
      </c>
    </row>
    <row r="473" spans="2:3" x14ac:dyDescent="0.25">
      <c r="B473" s="250">
        <v>410</v>
      </c>
      <c r="C473" s="249">
        <v>118.78759163183528</v>
      </c>
    </row>
    <row r="474" spans="2:3" x14ac:dyDescent="0.25">
      <c r="B474" s="250">
        <v>411</v>
      </c>
      <c r="C474" s="249">
        <v>168.66086268103408</v>
      </c>
    </row>
    <row r="475" spans="2:3" x14ac:dyDescent="0.25">
      <c r="B475" s="250">
        <v>412</v>
      </c>
      <c r="C475" s="249">
        <v>80.743799067377822</v>
      </c>
    </row>
    <row r="476" spans="2:3" x14ac:dyDescent="0.25">
      <c r="B476" s="250">
        <v>413</v>
      </c>
      <c r="C476" s="249">
        <v>133.90911989059168</v>
      </c>
    </row>
    <row r="477" spans="2:3" x14ac:dyDescent="0.25">
      <c r="B477" s="250">
        <v>414</v>
      </c>
      <c r="C477" s="249">
        <v>111.65820756002495</v>
      </c>
    </row>
    <row r="478" spans="2:3" x14ac:dyDescent="0.25">
      <c r="B478" s="250">
        <v>415</v>
      </c>
      <c r="C478" s="249">
        <v>115.7802280385381</v>
      </c>
    </row>
    <row r="479" spans="2:3" x14ac:dyDescent="0.25">
      <c r="B479" s="250">
        <v>416</v>
      </c>
      <c r="C479" s="249">
        <v>139.27136697749688</v>
      </c>
    </row>
    <row r="480" spans="2:3" x14ac:dyDescent="0.25">
      <c r="B480" s="250">
        <v>417</v>
      </c>
      <c r="C480" s="249">
        <v>131.633214190497</v>
      </c>
    </row>
    <row r="481" spans="2:3" x14ac:dyDescent="0.25">
      <c r="B481" s="250">
        <v>418</v>
      </c>
      <c r="C481" s="249">
        <v>112.79316535249404</v>
      </c>
    </row>
    <row r="482" spans="2:3" x14ac:dyDescent="0.25">
      <c r="B482" s="250">
        <v>419</v>
      </c>
      <c r="C482" s="249">
        <v>158.95033072948516</v>
      </c>
    </row>
    <row r="483" spans="2:3" x14ac:dyDescent="0.25">
      <c r="B483" s="250">
        <v>420</v>
      </c>
      <c r="C483" s="249">
        <v>131.86172400764863</v>
      </c>
    </row>
    <row r="484" spans="2:3" x14ac:dyDescent="0.25">
      <c r="B484" s="250">
        <v>421</v>
      </c>
      <c r="C484" s="249">
        <v>156.40932461298075</v>
      </c>
    </row>
    <row r="485" spans="2:3" x14ac:dyDescent="0.25">
      <c r="B485" s="250">
        <v>422</v>
      </c>
      <c r="C485" s="249">
        <v>100.55328258751948</v>
      </c>
    </row>
    <row r="486" spans="2:3" x14ac:dyDescent="0.25">
      <c r="B486" s="250">
        <v>423</v>
      </c>
      <c r="C486" s="249">
        <v>93.985301238522226</v>
      </c>
    </row>
    <row r="487" spans="2:3" x14ac:dyDescent="0.25">
      <c r="B487" s="250">
        <v>424</v>
      </c>
      <c r="C487" s="249">
        <v>96.491148416744565</v>
      </c>
    </row>
    <row r="488" spans="2:3" x14ac:dyDescent="0.25">
      <c r="B488" s="250">
        <v>425</v>
      </c>
      <c r="C488" s="249">
        <v>121.51462522836677</v>
      </c>
    </row>
    <row r="489" spans="2:3" x14ac:dyDescent="0.25">
      <c r="B489" s="250">
        <v>426</v>
      </c>
      <c r="C489" s="249">
        <v>148.18419648225466</v>
      </c>
    </row>
    <row r="490" spans="2:3" x14ac:dyDescent="0.25">
      <c r="B490" s="250">
        <v>427</v>
      </c>
      <c r="C490" s="249">
        <v>153.2885610264685</v>
      </c>
    </row>
    <row r="491" spans="2:3" x14ac:dyDescent="0.25">
      <c r="B491" s="250">
        <v>428</v>
      </c>
      <c r="C491" s="249">
        <v>118.21583953609138</v>
      </c>
    </row>
    <row r="492" spans="2:3" x14ac:dyDescent="0.25">
      <c r="B492" s="250">
        <v>429</v>
      </c>
      <c r="C492" s="249">
        <v>113.57315730938612</v>
      </c>
    </row>
    <row r="493" spans="2:3" x14ac:dyDescent="0.25">
      <c r="B493" s="250">
        <v>430</v>
      </c>
      <c r="C493" s="249">
        <v>64.582110030839615</v>
      </c>
    </row>
    <row r="494" spans="2:3" x14ac:dyDescent="0.25">
      <c r="B494" s="250">
        <v>431</v>
      </c>
      <c r="C494" s="249">
        <v>99.864812101696671</v>
      </c>
    </row>
    <row r="495" spans="2:3" x14ac:dyDescent="0.25">
      <c r="B495" s="250">
        <v>432</v>
      </c>
      <c r="C495" s="249">
        <v>111.56277952500268</v>
      </c>
    </row>
    <row r="496" spans="2:3" x14ac:dyDescent="0.25">
      <c r="B496" s="250">
        <v>433</v>
      </c>
      <c r="C496" s="249">
        <v>48.135714608171838</v>
      </c>
    </row>
    <row r="497" spans="2:3" x14ac:dyDescent="0.25">
      <c r="B497" s="250">
        <v>434</v>
      </c>
      <c r="C497" s="249">
        <v>161.71570090812952</v>
      </c>
    </row>
    <row r="498" spans="2:3" x14ac:dyDescent="0.25">
      <c r="B498" s="250">
        <v>435</v>
      </c>
      <c r="C498" s="249">
        <v>125.39645717097481</v>
      </c>
    </row>
    <row r="499" spans="2:3" x14ac:dyDescent="0.25">
      <c r="B499" s="250">
        <v>436</v>
      </c>
      <c r="C499" s="249">
        <v>135.85416198621184</v>
      </c>
    </row>
    <row r="500" spans="2:3" x14ac:dyDescent="0.25">
      <c r="B500" s="250">
        <v>437</v>
      </c>
      <c r="C500" s="249">
        <v>99.162252988042013</v>
      </c>
    </row>
    <row r="501" spans="2:3" x14ac:dyDescent="0.25">
      <c r="B501" s="250">
        <v>438</v>
      </c>
      <c r="C501" s="249">
        <v>145.62618755757745</v>
      </c>
    </row>
    <row r="502" spans="2:3" x14ac:dyDescent="0.25">
      <c r="B502" s="250">
        <v>439</v>
      </c>
      <c r="C502" s="249">
        <v>89.473588683786829</v>
      </c>
    </row>
    <row r="503" spans="2:3" x14ac:dyDescent="0.25">
      <c r="B503" s="250">
        <v>440</v>
      </c>
      <c r="C503" s="249">
        <v>89.020425917559578</v>
      </c>
    </row>
    <row r="504" spans="2:3" x14ac:dyDescent="0.25">
      <c r="B504" s="250">
        <v>441</v>
      </c>
      <c r="C504" s="249">
        <v>127.27520673985926</v>
      </c>
    </row>
    <row r="505" spans="2:3" x14ac:dyDescent="0.25">
      <c r="B505" s="250">
        <v>442</v>
      </c>
      <c r="C505" s="249">
        <v>128.68133163381128</v>
      </c>
    </row>
    <row r="506" spans="2:3" x14ac:dyDescent="0.25">
      <c r="B506" s="250">
        <v>443</v>
      </c>
      <c r="C506" s="249">
        <v>134.02753848265459</v>
      </c>
    </row>
    <row r="507" spans="2:3" x14ac:dyDescent="0.25">
      <c r="B507" s="250">
        <v>444</v>
      </c>
      <c r="C507" s="249">
        <v>89.7827783597006</v>
      </c>
    </row>
    <row r="508" spans="2:3" x14ac:dyDescent="0.25">
      <c r="B508" s="250">
        <v>445</v>
      </c>
      <c r="C508" s="249">
        <v>139.23997378225656</v>
      </c>
    </row>
    <row r="509" spans="2:3" x14ac:dyDescent="0.25">
      <c r="B509" s="250">
        <v>446</v>
      </c>
      <c r="C509" s="249">
        <v>115.4248804065159</v>
      </c>
    </row>
    <row r="510" spans="2:3" x14ac:dyDescent="0.25">
      <c r="B510" s="250">
        <v>447</v>
      </c>
      <c r="C510" s="249">
        <v>115.23742582013978</v>
      </c>
    </row>
    <row r="511" spans="2:3" x14ac:dyDescent="0.25">
      <c r="B511" s="250">
        <v>448</v>
      </c>
      <c r="C511" s="249">
        <v>146.91802917412869</v>
      </c>
    </row>
    <row r="512" spans="2:3" x14ac:dyDescent="0.25">
      <c r="B512" s="250">
        <v>449</v>
      </c>
      <c r="C512" s="249">
        <v>137.89532725913415</v>
      </c>
    </row>
    <row r="513" spans="2:3" x14ac:dyDescent="0.25">
      <c r="B513" s="250">
        <v>450</v>
      </c>
      <c r="C513" s="249">
        <v>94.810078799371169</v>
      </c>
    </row>
    <row r="514" spans="2:3" x14ac:dyDescent="0.25">
      <c r="B514" s="250">
        <v>451</v>
      </c>
      <c r="C514" s="249">
        <v>128.84334187260947</v>
      </c>
    </row>
    <row r="515" spans="2:3" x14ac:dyDescent="0.25">
      <c r="B515" s="250">
        <v>452</v>
      </c>
      <c r="C515" s="249">
        <v>105.94266778930532</v>
      </c>
    </row>
    <row r="516" spans="2:3" x14ac:dyDescent="0.25">
      <c r="B516" s="250">
        <v>453</v>
      </c>
      <c r="C516" s="249">
        <v>73.243280809050873</v>
      </c>
    </row>
    <row r="517" spans="2:3" x14ac:dyDescent="0.25">
      <c r="B517" s="250">
        <v>454</v>
      </c>
      <c r="C517" s="249">
        <v>130.30016889245255</v>
      </c>
    </row>
    <row r="518" spans="2:3" x14ac:dyDescent="0.25">
      <c r="B518" s="250">
        <v>455</v>
      </c>
      <c r="C518" s="249">
        <v>151.41730533160882</v>
      </c>
    </row>
    <row r="519" spans="2:3" x14ac:dyDescent="0.25">
      <c r="B519" s="250">
        <v>456</v>
      </c>
      <c r="C519" s="249">
        <v>143.38370945470194</v>
      </c>
    </row>
    <row r="520" spans="2:3" x14ac:dyDescent="0.25">
      <c r="B520" s="250">
        <v>457</v>
      </c>
      <c r="C520" s="249">
        <v>121.50986124929767</v>
      </c>
    </row>
    <row r="521" spans="2:3" x14ac:dyDescent="0.25">
      <c r="B521" s="250">
        <v>458</v>
      </c>
      <c r="C521" s="249">
        <v>148.43629677924852</v>
      </c>
    </row>
    <row r="522" spans="2:3" x14ac:dyDescent="0.25">
      <c r="B522" s="250">
        <v>459</v>
      </c>
      <c r="C522" s="249">
        <v>109.02464408619664</v>
      </c>
    </row>
    <row r="523" spans="2:3" x14ac:dyDescent="0.25">
      <c r="B523" s="250">
        <v>460</v>
      </c>
      <c r="C523" s="249">
        <v>138.24437094477048</v>
      </c>
    </row>
    <row r="524" spans="2:3" x14ac:dyDescent="0.25">
      <c r="B524" s="250">
        <v>461</v>
      </c>
      <c r="C524" s="249">
        <v>109.03428181239079</v>
      </c>
    </row>
    <row r="525" spans="2:3" x14ac:dyDescent="0.25">
      <c r="B525" s="250">
        <v>462</v>
      </c>
      <c r="C525" s="249">
        <v>90.03943542825084</v>
      </c>
    </row>
    <row r="526" spans="2:3" x14ac:dyDescent="0.25">
      <c r="B526" s="250">
        <v>463</v>
      </c>
      <c r="C526" s="249">
        <v>120.16846748102493</v>
      </c>
    </row>
    <row r="527" spans="2:3" x14ac:dyDescent="0.25">
      <c r="B527" s="250">
        <v>464</v>
      </c>
      <c r="C527" s="249">
        <v>85.62834041461457</v>
      </c>
    </row>
    <row r="528" spans="2:3" x14ac:dyDescent="0.25">
      <c r="B528" s="250">
        <v>465</v>
      </c>
      <c r="C528" s="249">
        <v>178.39537155873447</v>
      </c>
    </row>
    <row r="529" spans="2:3" x14ac:dyDescent="0.25">
      <c r="B529" s="250">
        <v>466</v>
      </c>
      <c r="C529" s="249">
        <v>128.40288681959277</v>
      </c>
    </row>
    <row r="530" spans="2:3" x14ac:dyDescent="0.25">
      <c r="B530" s="250">
        <v>467</v>
      </c>
      <c r="C530" s="249">
        <v>136.84376221439172</v>
      </c>
    </row>
    <row r="531" spans="2:3" x14ac:dyDescent="0.25">
      <c r="B531" s="250">
        <v>468</v>
      </c>
      <c r="C531" s="249">
        <v>116.13798235523659</v>
      </c>
    </row>
    <row r="532" spans="2:3" x14ac:dyDescent="0.25">
      <c r="B532" s="250">
        <v>469</v>
      </c>
      <c r="C532" s="249">
        <v>59.621800705417982</v>
      </c>
    </row>
    <row r="533" spans="2:3" x14ac:dyDescent="0.25">
      <c r="B533" s="250">
        <v>470</v>
      </c>
      <c r="C533" s="249">
        <v>156.0511896175347</v>
      </c>
    </row>
    <row r="534" spans="2:3" x14ac:dyDescent="0.25">
      <c r="B534" s="250">
        <v>471</v>
      </c>
      <c r="C534" s="249">
        <v>151.25575070237525</v>
      </c>
    </row>
    <row r="535" spans="2:3" x14ac:dyDescent="0.25">
      <c r="B535" s="250">
        <v>472</v>
      </c>
      <c r="C535" s="249">
        <v>136.35958152465855</v>
      </c>
    </row>
    <row r="536" spans="2:3" x14ac:dyDescent="0.25">
      <c r="B536" s="250">
        <v>473</v>
      </c>
      <c r="C536" s="249">
        <v>102.69244946097083</v>
      </c>
    </row>
    <row r="537" spans="2:3" x14ac:dyDescent="0.25">
      <c r="B537" s="250">
        <v>474</v>
      </c>
      <c r="C537" s="249">
        <v>130.33811468575527</v>
      </c>
    </row>
    <row r="538" spans="2:3" x14ac:dyDescent="0.25">
      <c r="B538" s="250">
        <v>475</v>
      </c>
      <c r="C538" s="249">
        <v>130.31179501686887</v>
      </c>
    </row>
    <row r="539" spans="2:3" x14ac:dyDescent="0.25">
      <c r="B539" s="250">
        <v>476</v>
      </c>
      <c r="C539" s="249">
        <v>89.369960632613214</v>
      </c>
    </row>
    <row r="540" spans="2:3" x14ac:dyDescent="0.25">
      <c r="B540" s="250">
        <v>477</v>
      </c>
      <c r="C540" s="249">
        <v>79.697035618240903</v>
      </c>
    </row>
    <row r="541" spans="2:3" x14ac:dyDescent="0.25">
      <c r="B541" s="250">
        <v>478</v>
      </c>
      <c r="C541" s="249">
        <v>167.08917061945124</v>
      </c>
    </row>
    <row r="542" spans="2:3" x14ac:dyDescent="0.25">
      <c r="B542" s="250">
        <v>479</v>
      </c>
      <c r="C542" s="249">
        <v>105.76758120425194</v>
      </c>
    </row>
    <row r="543" spans="2:3" x14ac:dyDescent="0.25">
      <c r="B543" s="250">
        <v>480</v>
      </c>
      <c r="C543" s="249">
        <v>103.7708198367487</v>
      </c>
    </row>
    <row r="544" spans="2:3" x14ac:dyDescent="0.25">
      <c r="B544" s="250">
        <v>481</v>
      </c>
      <c r="C544" s="249">
        <v>109.05216427767314</v>
      </c>
    </row>
    <row r="545" spans="2:3" x14ac:dyDescent="0.25">
      <c r="B545" s="250">
        <v>482</v>
      </c>
      <c r="C545" s="249">
        <v>114.10169016656563</v>
      </c>
    </row>
    <row r="546" spans="2:3" x14ac:dyDescent="0.25">
      <c r="B546" s="250">
        <v>483</v>
      </c>
      <c r="C546" s="249">
        <v>132.50260041649923</v>
      </c>
    </row>
    <row r="547" spans="2:3" x14ac:dyDescent="0.25">
      <c r="B547" s="250">
        <v>484</v>
      </c>
      <c r="C547" s="249">
        <v>92.633586011512421</v>
      </c>
    </row>
    <row r="548" spans="2:3" x14ac:dyDescent="0.25">
      <c r="B548" s="250">
        <v>485</v>
      </c>
      <c r="C548" s="249">
        <v>135.48758183288697</v>
      </c>
    </row>
    <row r="549" spans="2:3" x14ac:dyDescent="0.25">
      <c r="B549" s="250">
        <v>486</v>
      </c>
      <c r="C549" s="249">
        <v>111.09004391303858</v>
      </c>
    </row>
    <row r="550" spans="2:3" x14ac:dyDescent="0.25">
      <c r="B550" s="250">
        <v>487</v>
      </c>
      <c r="C550" s="249">
        <v>139.10637827028611</v>
      </c>
    </row>
    <row r="551" spans="2:3" x14ac:dyDescent="0.25">
      <c r="B551" s="250">
        <v>488</v>
      </c>
      <c r="C551" s="249">
        <v>103.99386738215321</v>
      </c>
    </row>
    <row r="552" spans="2:3" x14ac:dyDescent="0.25">
      <c r="B552" s="250">
        <v>489</v>
      </c>
      <c r="C552" s="249">
        <v>107.01406747360559</v>
      </c>
    </row>
    <row r="553" spans="2:3" x14ac:dyDescent="0.25">
      <c r="B553" s="250">
        <v>490</v>
      </c>
      <c r="C553" s="249">
        <v>106.4682874057105</v>
      </c>
    </row>
    <row r="554" spans="2:3" x14ac:dyDescent="0.25">
      <c r="B554" s="250">
        <v>491</v>
      </c>
      <c r="C554" s="249">
        <v>100.35360103582343</v>
      </c>
    </row>
    <row r="555" spans="2:3" x14ac:dyDescent="0.25">
      <c r="B555" s="250">
        <v>492</v>
      </c>
      <c r="C555" s="249">
        <v>124.97982698704173</v>
      </c>
    </row>
    <row r="556" spans="2:3" x14ac:dyDescent="0.25">
      <c r="B556" s="250">
        <v>493</v>
      </c>
      <c r="C556" s="249">
        <v>125.21127036764456</v>
      </c>
    </row>
    <row r="557" spans="2:3" x14ac:dyDescent="0.25">
      <c r="B557" s="250">
        <v>494</v>
      </c>
      <c r="C557" s="249">
        <v>130.23818295554457</v>
      </c>
    </row>
    <row r="558" spans="2:3" x14ac:dyDescent="0.25">
      <c r="B558" s="250">
        <v>495</v>
      </c>
      <c r="C558" s="249">
        <v>120.3839062180496</v>
      </c>
    </row>
    <row r="559" spans="2:3" x14ac:dyDescent="0.25">
      <c r="B559" s="250">
        <v>496</v>
      </c>
      <c r="C559" s="249">
        <v>143.70971683123008</v>
      </c>
    </row>
    <row r="560" spans="2:3" x14ac:dyDescent="0.25">
      <c r="B560" s="250">
        <v>497</v>
      </c>
      <c r="C560" s="249">
        <v>112.1799908339529</v>
      </c>
    </row>
    <row r="561" spans="2:3" x14ac:dyDescent="0.25">
      <c r="B561" s="250">
        <v>498</v>
      </c>
      <c r="C561" s="249">
        <v>97.555183097405973</v>
      </c>
    </row>
    <row r="562" spans="2:3" x14ac:dyDescent="0.25">
      <c r="B562" s="250">
        <v>499</v>
      </c>
      <c r="C562" s="249">
        <v>124.55421642714818</v>
      </c>
    </row>
    <row r="563" spans="2:3" x14ac:dyDescent="0.25">
      <c r="B563" s="250">
        <v>500</v>
      </c>
      <c r="C563" s="249">
        <v>128.89653939317961</v>
      </c>
    </row>
    <row r="564" spans="2:3" x14ac:dyDescent="0.25">
      <c r="B564" s="250">
        <v>501</v>
      </c>
      <c r="C564" s="249">
        <v>130.04207971797135</v>
      </c>
    </row>
    <row r="565" spans="2:3" x14ac:dyDescent="0.25">
      <c r="B565" s="250">
        <v>502</v>
      </c>
      <c r="C565" s="249">
        <v>77.473457339954763</v>
      </c>
    </row>
    <row r="566" spans="2:3" x14ac:dyDescent="0.25">
      <c r="B566" s="250">
        <v>503</v>
      </c>
      <c r="C566" s="249">
        <v>118.89234294390023</v>
      </c>
    </row>
    <row r="567" spans="2:3" x14ac:dyDescent="0.25">
      <c r="B567" s="250">
        <v>504</v>
      </c>
      <c r="C567" s="249">
        <v>118.04753654839377</v>
      </c>
    </row>
    <row r="568" spans="2:3" x14ac:dyDescent="0.25">
      <c r="B568" s="250">
        <v>505</v>
      </c>
      <c r="C568" s="249">
        <v>107.07370387102321</v>
      </c>
    </row>
    <row r="569" spans="2:3" x14ac:dyDescent="0.25">
      <c r="B569" s="250">
        <v>506</v>
      </c>
      <c r="C569" s="249">
        <v>78.230263189124429</v>
      </c>
    </row>
    <row r="570" spans="2:3" x14ac:dyDescent="0.25">
      <c r="B570" s="250">
        <v>507</v>
      </c>
      <c r="C570" s="249">
        <v>110.75705822395662</v>
      </c>
    </row>
    <row r="571" spans="2:3" x14ac:dyDescent="0.25">
      <c r="B571" s="250">
        <v>508</v>
      </c>
      <c r="C571" s="249">
        <v>116.37737906999514</v>
      </c>
    </row>
    <row r="572" spans="2:3" x14ac:dyDescent="0.25">
      <c r="B572" s="250">
        <v>509</v>
      </c>
      <c r="C572" s="249">
        <v>132.43393839225351</v>
      </c>
    </row>
    <row r="573" spans="2:3" x14ac:dyDescent="0.25">
      <c r="B573" s="250">
        <v>510</v>
      </c>
      <c r="C573" s="249">
        <v>104.4705427207893</v>
      </c>
    </row>
    <row r="574" spans="2:3" x14ac:dyDescent="0.25">
      <c r="B574" s="250">
        <v>511</v>
      </c>
      <c r="C574" s="249">
        <v>120.21356318296539</v>
      </c>
    </row>
    <row r="575" spans="2:3" x14ac:dyDescent="0.25">
      <c r="B575" s="250">
        <v>512</v>
      </c>
      <c r="C575" s="249">
        <v>145.15683409993147</v>
      </c>
    </row>
    <row r="576" spans="2:3" x14ac:dyDescent="0.25">
      <c r="B576" s="250">
        <v>513</v>
      </c>
      <c r="C576" s="249">
        <v>117.68755519071084</v>
      </c>
    </row>
    <row r="577" spans="2:3" x14ac:dyDescent="0.25">
      <c r="B577" s="250">
        <v>514</v>
      </c>
      <c r="C577" s="249">
        <v>145.4632640889557</v>
      </c>
    </row>
    <row r="578" spans="2:3" x14ac:dyDescent="0.25">
      <c r="B578" s="250">
        <v>515</v>
      </c>
      <c r="C578" s="249">
        <v>103.3364722454656</v>
      </c>
    </row>
    <row r="579" spans="2:3" x14ac:dyDescent="0.25">
      <c r="B579" s="250">
        <v>516</v>
      </c>
      <c r="C579" s="249">
        <v>147.28481481408431</v>
      </c>
    </row>
    <row r="580" spans="2:3" x14ac:dyDescent="0.25">
      <c r="B580" s="250">
        <v>517</v>
      </c>
      <c r="C580" s="249">
        <v>115.14004241785547</v>
      </c>
    </row>
    <row r="581" spans="2:3" x14ac:dyDescent="0.25">
      <c r="B581" s="250">
        <v>518</v>
      </c>
      <c r="C581" s="249">
        <v>107.38148847552426</v>
      </c>
    </row>
    <row r="582" spans="2:3" x14ac:dyDescent="0.25">
      <c r="B582" s="250">
        <v>519</v>
      </c>
      <c r="C582" s="249">
        <v>126.23641343270316</v>
      </c>
    </row>
    <row r="583" spans="2:3" x14ac:dyDescent="0.25">
      <c r="B583" s="250">
        <v>520</v>
      </c>
      <c r="C583" s="249">
        <v>116.0288255641768</v>
      </c>
    </row>
    <row r="584" spans="2:3" x14ac:dyDescent="0.25">
      <c r="B584" s="250">
        <v>521</v>
      </c>
      <c r="C584" s="249">
        <v>108.27317054026828</v>
      </c>
    </row>
    <row r="585" spans="2:3" x14ac:dyDescent="0.25">
      <c r="B585" s="250">
        <v>522</v>
      </c>
      <c r="C585" s="249">
        <v>143.89384441954732</v>
      </c>
    </row>
    <row r="586" spans="2:3" x14ac:dyDescent="0.25">
      <c r="B586" s="250">
        <v>523</v>
      </c>
      <c r="C586" s="249">
        <v>99.642278729350792</v>
      </c>
    </row>
    <row r="587" spans="2:3" x14ac:dyDescent="0.25">
      <c r="B587" s="250">
        <v>524</v>
      </c>
      <c r="C587" s="249">
        <v>144.16277270627387</v>
      </c>
    </row>
    <row r="588" spans="2:3" x14ac:dyDescent="0.25">
      <c r="B588" s="250">
        <v>525</v>
      </c>
      <c r="C588" s="249">
        <v>138.36416199511609</v>
      </c>
    </row>
    <row r="589" spans="2:3" x14ac:dyDescent="0.25">
      <c r="B589" s="250">
        <v>526</v>
      </c>
      <c r="C589" s="249">
        <v>96.317970944579173</v>
      </c>
    </row>
    <row r="590" spans="2:3" x14ac:dyDescent="0.25">
      <c r="B590" s="250">
        <v>527</v>
      </c>
      <c r="C590" s="249">
        <v>106.67420538542729</v>
      </c>
    </row>
    <row r="591" spans="2:3" x14ac:dyDescent="0.25">
      <c r="B591" s="250">
        <v>528</v>
      </c>
      <c r="C591" s="249">
        <v>131.1987987177225</v>
      </c>
    </row>
    <row r="592" spans="2:3" x14ac:dyDescent="0.25">
      <c r="B592" s="250">
        <v>529</v>
      </c>
      <c r="C592" s="249">
        <v>144.5125171960434</v>
      </c>
    </row>
    <row r="593" spans="2:3" x14ac:dyDescent="0.25">
      <c r="B593" s="250">
        <v>530</v>
      </c>
      <c r="C593" s="249">
        <v>121.55392206851614</v>
      </c>
    </row>
    <row r="594" spans="2:3" x14ac:dyDescent="0.25">
      <c r="B594" s="250">
        <v>531</v>
      </c>
      <c r="C594" s="249">
        <v>114.44652741711802</v>
      </c>
    </row>
    <row r="595" spans="2:3" x14ac:dyDescent="0.25">
      <c r="B595" s="250">
        <v>532</v>
      </c>
      <c r="C595" s="249">
        <v>108.4293981790219</v>
      </c>
    </row>
    <row r="596" spans="2:3" x14ac:dyDescent="0.25">
      <c r="B596" s="250">
        <v>533</v>
      </c>
      <c r="C596" s="249">
        <v>118.65538685432387</v>
      </c>
    </row>
    <row r="597" spans="2:3" x14ac:dyDescent="0.25">
      <c r="B597" s="250">
        <v>534</v>
      </c>
      <c r="C597" s="249">
        <v>151.11765191509761</v>
      </c>
    </row>
    <row r="598" spans="2:3" x14ac:dyDescent="0.25">
      <c r="B598" s="250">
        <v>535</v>
      </c>
      <c r="C598" s="249">
        <v>137.88986108659543</v>
      </c>
    </row>
    <row r="599" spans="2:3" x14ac:dyDescent="0.25">
      <c r="B599" s="250">
        <v>536</v>
      </c>
      <c r="C599" s="249">
        <v>124.43467883219932</v>
      </c>
    </row>
    <row r="600" spans="2:3" x14ac:dyDescent="0.25">
      <c r="B600" s="250">
        <v>537</v>
      </c>
      <c r="C600" s="249">
        <v>114.42426729911429</v>
      </c>
    </row>
    <row r="601" spans="2:3" x14ac:dyDescent="0.25">
      <c r="B601" s="250">
        <v>538</v>
      </c>
      <c r="C601" s="249">
        <v>112.15379061567552</v>
      </c>
    </row>
    <row r="602" spans="2:3" x14ac:dyDescent="0.25">
      <c r="B602" s="250">
        <v>539</v>
      </c>
      <c r="C602" s="249">
        <v>127.7379651804242</v>
      </c>
    </row>
    <row r="603" spans="2:3" x14ac:dyDescent="0.25">
      <c r="B603" s="250">
        <v>540</v>
      </c>
      <c r="C603" s="249">
        <v>147.69278555601903</v>
      </c>
    </row>
    <row r="604" spans="2:3" x14ac:dyDescent="0.25">
      <c r="B604" s="250">
        <v>541</v>
      </c>
      <c r="C604" s="249">
        <v>102.0063371677832</v>
      </c>
    </row>
    <row r="605" spans="2:3" x14ac:dyDescent="0.25">
      <c r="B605" s="250">
        <v>542</v>
      </c>
      <c r="C605" s="249">
        <v>103.99981941164847</v>
      </c>
    </row>
    <row r="606" spans="2:3" x14ac:dyDescent="0.25">
      <c r="B606" s="250">
        <v>543</v>
      </c>
      <c r="C606" s="249">
        <v>149.04831044188387</v>
      </c>
    </row>
    <row r="607" spans="2:3" x14ac:dyDescent="0.25">
      <c r="B607" s="250">
        <v>544</v>
      </c>
      <c r="C607" s="249">
        <v>68.292986680074549</v>
      </c>
    </row>
    <row r="608" spans="2:3" x14ac:dyDescent="0.25">
      <c r="B608" s="250">
        <v>545</v>
      </c>
      <c r="C608" s="249">
        <v>145.36936333137564</v>
      </c>
    </row>
    <row r="609" spans="2:3" x14ac:dyDescent="0.25">
      <c r="B609" s="250">
        <v>546</v>
      </c>
      <c r="C609" s="249">
        <v>133.02882828055866</v>
      </c>
    </row>
    <row r="610" spans="2:3" x14ac:dyDescent="0.25">
      <c r="B610" s="250">
        <v>547</v>
      </c>
      <c r="C610" s="249">
        <v>110.22447840825836</v>
      </c>
    </row>
    <row r="611" spans="2:3" x14ac:dyDescent="0.25">
      <c r="B611" s="250">
        <v>548</v>
      </c>
      <c r="C611" s="249">
        <v>160.30515493566071</v>
      </c>
    </row>
    <row r="612" spans="2:3" x14ac:dyDescent="0.25">
      <c r="B612" s="250">
        <v>549</v>
      </c>
      <c r="C612" s="249">
        <v>129.96746419616943</v>
      </c>
    </row>
    <row r="613" spans="2:3" x14ac:dyDescent="0.25">
      <c r="B613" s="250">
        <v>550</v>
      </c>
      <c r="C613" s="249">
        <v>106.42110745967759</v>
      </c>
    </row>
    <row r="614" spans="2:3" x14ac:dyDescent="0.25">
      <c r="B614" s="250">
        <v>551</v>
      </c>
      <c r="C614" s="249">
        <v>136.95863801013718</v>
      </c>
    </row>
    <row r="615" spans="2:3" x14ac:dyDescent="0.25">
      <c r="B615" s="250">
        <v>552</v>
      </c>
      <c r="C615" s="249">
        <v>92.4553779933985</v>
      </c>
    </row>
    <row r="616" spans="2:3" x14ac:dyDescent="0.25">
      <c r="B616" s="250">
        <v>553</v>
      </c>
      <c r="C616" s="249">
        <v>160.60061880882839</v>
      </c>
    </row>
    <row r="617" spans="2:3" x14ac:dyDescent="0.25">
      <c r="B617" s="250">
        <v>554</v>
      </c>
      <c r="C617" s="249">
        <v>117.98579931718425</v>
      </c>
    </row>
    <row r="618" spans="2:3" x14ac:dyDescent="0.25">
      <c r="B618" s="250">
        <v>555</v>
      </c>
      <c r="C618" s="249">
        <v>103.02691983099842</v>
      </c>
    </row>
    <row r="619" spans="2:3" x14ac:dyDescent="0.25">
      <c r="B619" s="250">
        <v>556</v>
      </c>
      <c r="C619" s="249">
        <v>113.24559574690177</v>
      </c>
    </row>
    <row r="620" spans="2:3" x14ac:dyDescent="0.25">
      <c r="B620" s="250">
        <v>557</v>
      </c>
      <c r="C620" s="249">
        <v>133.95341895303682</v>
      </c>
    </row>
    <row r="621" spans="2:3" x14ac:dyDescent="0.25">
      <c r="B621" s="250">
        <v>558</v>
      </c>
      <c r="C621" s="249">
        <v>107.92191591192349</v>
      </c>
    </row>
    <row r="622" spans="2:3" x14ac:dyDescent="0.25">
      <c r="B622" s="250">
        <v>559</v>
      </c>
      <c r="C622" s="249">
        <v>103.60500138594605</v>
      </c>
    </row>
    <row r="623" spans="2:3" x14ac:dyDescent="0.25">
      <c r="B623" s="250">
        <v>560</v>
      </c>
      <c r="C623" s="249">
        <v>144.84977908717923</v>
      </c>
    </row>
    <row r="624" spans="2:3" x14ac:dyDescent="0.25">
      <c r="B624" s="250">
        <v>561</v>
      </c>
      <c r="C624" s="249">
        <v>123.84992413554052</v>
      </c>
    </row>
    <row r="625" spans="2:3" x14ac:dyDescent="0.25">
      <c r="B625" s="250">
        <v>562</v>
      </c>
      <c r="C625" s="249">
        <v>116.23288789871202</v>
      </c>
    </row>
    <row r="626" spans="2:3" x14ac:dyDescent="0.25">
      <c r="B626" s="250">
        <v>563</v>
      </c>
      <c r="C626" s="249">
        <v>141.23346502690174</v>
      </c>
    </row>
    <row r="627" spans="2:3" x14ac:dyDescent="0.25">
      <c r="B627" s="250">
        <v>564</v>
      </c>
      <c r="C627" s="249">
        <v>140.77659479573217</v>
      </c>
    </row>
    <row r="628" spans="2:3" x14ac:dyDescent="0.25">
      <c r="B628" s="250">
        <v>565</v>
      </c>
      <c r="C628" s="249">
        <v>129.3062602104593</v>
      </c>
    </row>
    <row r="629" spans="2:3" x14ac:dyDescent="0.25">
      <c r="B629" s="250">
        <v>566</v>
      </c>
      <c r="C629" s="249">
        <v>83.743696906833577</v>
      </c>
    </row>
    <row r="630" spans="2:3" x14ac:dyDescent="0.25">
      <c r="B630" s="250">
        <v>567</v>
      </c>
      <c r="C630" s="249">
        <v>111.69436619985154</v>
      </c>
    </row>
    <row r="631" spans="2:3" x14ac:dyDescent="0.25">
      <c r="B631" s="250">
        <v>568</v>
      </c>
      <c r="C631" s="249">
        <v>95.504406506700278</v>
      </c>
    </row>
    <row r="632" spans="2:3" x14ac:dyDescent="0.25">
      <c r="B632" s="250">
        <v>569</v>
      </c>
      <c r="C632" s="249">
        <v>165.61448926082554</v>
      </c>
    </row>
    <row r="633" spans="2:3" x14ac:dyDescent="0.25">
      <c r="B633" s="250">
        <v>570</v>
      </c>
      <c r="C633" s="249">
        <v>138.74526445918519</v>
      </c>
    </row>
    <row r="634" spans="2:3" x14ac:dyDescent="0.25">
      <c r="B634" s="250">
        <v>571</v>
      </c>
      <c r="C634" s="249">
        <v>133.26353989137607</v>
      </c>
    </row>
    <row r="635" spans="2:3" x14ac:dyDescent="0.25">
      <c r="B635" s="250">
        <v>572</v>
      </c>
      <c r="C635" s="249">
        <v>87.246984965923758</v>
      </c>
    </row>
    <row r="636" spans="2:3" x14ac:dyDescent="0.25">
      <c r="B636" s="250">
        <v>573</v>
      </c>
      <c r="C636" s="249">
        <v>128.10504800100924</v>
      </c>
    </row>
    <row r="637" spans="2:3" x14ac:dyDescent="0.25">
      <c r="B637" s="250">
        <v>574</v>
      </c>
      <c r="C637" s="249">
        <v>89.924845619383547</v>
      </c>
    </row>
    <row r="638" spans="2:3" x14ac:dyDescent="0.25">
      <c r="B638" s="250">
        <v>575</v>
      </c>
      <c r="C638" s="249">
        <v>116.78731624990144</v>
      </c>
    </row>
    <row r="639" spans="2:3" x14ac:dyDescent="0.25">
      <c r="B639" s="250">
        <v>576</v>
      </c>
      <c r="C639" s="249">
        <v>120.49387961451389</v>
      </c>
    </row>
    <row r="640" spans="2:3" x14ac:dyDescent="0.25">
      <c r="B640" s="250">
        <v>577</v>
      </c>
      <c r="C640" s="249">
        <v>166.30802312428713</v>
      </c>
    </row>
    <row r="641" spans="2:3" x14ac:dyDescent="0.25">
      <c r="B641" s="250">
        <v>578</v>
      </c>
      <c r="C641" s="249">
        <v>154.89592818977383</v>
      </c>
    </row>
    <row r="642" spans="2:3" x14ac:dyDescent="0.25">
      <c r="B642" s="250">
        <v>579</v>
      </c>
      <c r="C642" s="249">
        <v>128.41321137202124</v>
      </c>
    </row>
    <row r="643" spans="2:3" x14ac:dyDescent="0.25">
      <c r="B643" s="250">
        <v>580</v>
      </c>
      <c r="C643" s="249">
        <v>110.2068138092165</v>
      </c>
    </row>
    <row r="644" spans="2:3" x14ac:dyDescent="0.25">
      <c r="B644" s="250">
        <v>581</v>
      </c>
      <c r="C644" s="249">
        <v>66.850852119952947</v>
      </c>
    </row>
    <row r="645" spans="2:3" x14ac:dyDescent="0.25">
      <c r="B645" s="250">
        <v>582</v>
      </c>
      <c r="C645" s="249">
        <v>121.72602717100109</v>
      </c>
    </row>
    <row r="646" spans="2:3" x14ac:dyDescent="0.25">
      <c r="B646" s="250">
        <v>583</v>
      </c>
      <c r="C646" s="249">
        <v>71.709927385671804</v>
      </c>
    </row>
    <row r="647" spans="2:3" x14ac:dyDescent="0.25">
      <c r="B647" s="250">
        <v>584</v>
      </c>
      <c r="C647" s="249">
        <v>139.16677236784551</v>
      </c>
    </row>
    <row r="648" spans="2:3" x14ac:dyDescent="0.25">
      <c r="B648" s="250">
        <v>585</v>
      </c>
      <c r="C648" s="249">
        <v>146.14948072740003</v>
      </c>
    </row>
    <row r="649" spans="2:3" x14ac:dyDescent="0.25">
      <c r="B649" s="250">
        <v>586</v>
      </c>
      <c r="C649" s="249">
        <v>158.10173199633982</v>
      </c>
    </row>
    <row r="650" spans="2:3" x14ac:dyDescent="0.25">
      <c r="B650" s="250">
        <v>587</v>
      </c>
      <c r="C650" s="249">
        <v>113.36477421578341</v>
      </c>
    </row>
    <row r="651" spans="2:3" x14ac:dyDescent="0.25">
      <c r="B651" s="250">
        <v>588</v>
      </c>
      <c r="C651" s="249">
        <v>131.66978172756157</v>
      </c>
    </row>
    <row r="652" spans="2:3" x14ac:dyDescent="0.25">
      <c r="B652" s="250">
        <v>589</v>
      </c>
      <c r="C652" s="249">
        <v>149.97229990576037</v>
      </c>
    </row>
    <row r="653" spans="2:3" x14ac:dyDescent="0.25">
      <c r="B653" s="250">
        <v>590</v>
      </c>
      <c r="C653" s="249">
        <v>94.782653870027417</v>
      </c>
    </row>
    <row r="654" spans="2:3" x14ac:dyDescent="0.25">
      <c r="B654" s="250">
        <v>591</v>
      </c>
      <c r="C654" s="249">
        <v>129.00423705081263</v>
      </c>
    </row>
    <row r="655" spans="2:3" x14ac:dyDescent="0.25">
      <c r="B655" s="250">
        <v>592</v>
      </c>
      <c r="C655" s="249">
        <v>103.3456608739846</v>
      </c>
    </row>
    <row r="656" spans="2:3" x14ac:dyDescent="0.25">
      <c r="B656" s="250">
        <v>593</v>
      </c>
      <c r="C656" s="249">
        <v>140.90118525815416</v>
      </c>
    </row>
    <row r="657" spans="2:3" x14ac:dyDescent="0.25">
      <c r="B657" s="250">
        <v>594</v>
      </c>
      <c r="C657" s="249">
        <v>115.13220997061768</v>
      </c>
    </row>
    <row r="658" spans="2:3" x14ac:dyDescent="0.25">
      <c r="B658" s="250">
        <v>595</v>
      </c>
      <c r="C658" s="249">
        <v>128.67961918963991</v>
      </c>
    </row>
    <row r="659" spans="2:3" x14ac:dyDescent="0.25">
      <c r="B659" s="250">
        <v>596</v>
      </c>
      <c r="C659" s="249">
        <v>153.78329657781183</v>
      </c>
    </row>
    <row r="660" spans="2:3" x14ac:dyDescent="0.25">
      <c r="B660" s="250">
        <v>597</v>
      </c>
      <c r="C660" s="249">
        <v>89.790022223772297</v>
      </c>
    </row>
    <row r="661" spans="2:3" x14ac:dyDescent="0.25">
      <c r="B661" s="250">
        <v>598</v>
      </c>
      <c r="C661" s="249">
        <v>117.67221004032618</v>
      </c>
    </row>
    <row r="662" spans="2:3" x14ac:dyDescent="0.25">
      <c r="B662" s="250">
        <v>599</v>
      </c>
      <c r="C662" s="249">
        <v>102.89388624196842</v>
      </c>
    </row>
    <row r="663" spans="2:3" x14ac:dyDescent="0.25">
      <c r="B663" s="250">
        <v>600</v>
      </c>
      <c r="C663" s="249">
        <v>134.52498309427318</v>
      </c>
    </row>
    <row r="664" spans="2:3" x14ac:dyDescent="0.25">
      <c r="B664" s="250">
        <v>601</v>
      </c>
      <c r="C664" s="249">
        <v>105.54235841382106</v>
      </c>
    </row>
    <row r="665" spans="2:3" x14ac:dyDescent="0.25">
      <c r="B665" s="250">
        <v>602</v>
      </c>
      <c r="C665" s="249">
        <v>108.18402790570532</v>
      </c>
    </row>
    <row r="666" spans="2:3" x14ac:dyDescent="0.25">
      <c r="B666" s="250">
        <v>603</v>
      </c>
      <c r="C666" s="249">
        <v>130.2436454444821</v>
      </c>
    </row>
    <row r="667" spans="2:3" x14ac:dyDescent="0.25">
      <c r="B667" s="250">
        <v>604</v>
      </c>
      <c r="C667" s="249">
        <v>166.06403270265631</v>
      </c>
    </row>
    <row r="668" spans="2:3" x14ac:dyDescent="0.25">
      <c r="B668" s="250">
        <v>605</v>
      </c>
      <c r="C668" s="249">
        <v>148.38836407390727</v>
      </c>
    </row>
    <row r="669" spans="2:3" x14ac:dyDescent="0.25">
      <c r="B669" s="250">
        <v>606</v>
      </c>
      <c r="C669" s="249">
        <v>125.56111674724976</v>
      </c>
    </row>
    <row r="670" spans="2:3" x14ac:dyDescent="0.25">
      <c r="B670" s="250">
        <v>607</v>
      </c>
      <c r="C670" s="249">
        <v>139.6096620717027</v>
      </c>
    </row>
    <row r="671" spans="2:3" x14ac:dyDescent="0.25">
      <c r="B671" s="250">
        <v>608</v>
      </c>
      <c r="C671" s="249">
        <v>144.73183931612988</v>
      </c>
    </row>
    <row r="672" spans="2:3" x14ac:dyDescent="0.25">
      <c r="B672" s="250">
        <v>609</v>
      </c>
      <c r="C672" s="249">
        <v>153.76211809438314</v>
      </c>
    </row>
    <row r="673" spans="2:3" x14ac:dyDescent="0.25">
      <c r="B673" s="250">
        <v>610</v>
      </c>
      <c r="C673" s="249">
        <v>113.6388677991134</v>
      </c>
    </row>
    <row r="674" spans="2:3" x14ac:dyDescent="0.25">
      <c r="B674" s="250">
        <v>611</v>
      </c>
      <c r="C674" s="249">
        <v>116.78725733621343</v>
      </c>
    </row>
    <row r="675" spans="2:3" x14ac:dyDescent="0.25">
      <c r="B675" s="250">
        <v>612</v>
      </c>
      <c r="C675" s="249">
        <v>117.75428461883908</v>
      </c>
    </row>
    <row r="676" spans="2:3" x14ac:dyDescent="0.25">
      <c r="B676" s="250">
        <v>613</v>
      </c>
      <c r="C676" s="249">
        <v>135.48098547167029</v>
      </c>
    </row>
    <row r="677" spans="2:3" x14ac:dyDescent="0.25">
      <c r="B677" s="250">
        <v>614</v>
      </c>
      <c r="C677" s="249">
        <v>122.38451164653094</v>
      </c>
    </row>
    <row r="678" spans="2:3" x14ac:dyDescent="0.25">
      <c r="B678" s="250">
        <v>615</v>
      </c>
      <c r="C678" s="249">
        <v>180.3428798163666</v>
      </c>
    </row>
    <row r="679" spans="2:3" x14ac:dyDescent="0.25">
      <c r="B679" s="250">
        <v>616</v>
      </c>
      <c r="C679" s="249">
        <v>144.9994406781029</v>
      </c>
    </row>
    <row r="680" spans="2:3" x14ac:dyDescent="0.25">
      <c r="B680" s="250">
        <v>617</v>
      </c>
      <c r="C680" s="249">
        <v>107.33109337226401</v>
      </c>
    </row>
    <row r="681" spans="2:3" x14ac:dyDescent="0.25">
      <c r="B681" s="250">
        <v>618</v>
      </c>
      <c r="C681" s="249">
        <v>111.82488040430272</v>
      </c>
    </row>
    <row r="682" spans="2:3" x14ac:dyDescent="0.25">
      <c r="B682" s="250">
        <v>619</v>
      </c>
      <c r="C682" s="249">
        <v>122.0329923375612</v>
      </c>
    </row>
    <row r="683" spans="2:3" x14ac:dyDescent="0.25">
      <c r="B683" s="250">
        <v>620</v>
      </c>
      <c r="C683" s="249">
        <v>126.46734302898631</v>
      </c>
    </row>
    <row r="684" spans="2:3" x14ac:dyDescent="0.25">
      <c r="B684" s="250">
        <v>621</v>
      </c>
      <c r="C684" s="249">
        <v>133.71533580385929</v>
      </c>
    </row>
    <row r="685" spans="2:3" x14ac:dyDescent="0.25">
      <c r="B685" s="250">
        <v>622</v>
      </c>
      <c r="C685" s="249">
        <v>153.12809243457716</v>
      </c>
    </row>
    <row r="686" spans="2:3" x14ac:dyDescent="0.25">
      <c r="B686" s="250">
        <v>623</v>
      </c>
      <c r="C686" s="249">
        <v>97.171049206886124</v>
      </c>
    </row>
    <row r="687" spans="2:3" x14ac:dyDescent="0.25">
      <c r="B687" s="250">
        <v>624</v>
      </c>
      <c r="C687" s="249">
        <v>73.117378741688839</v>
      </c>
    </row>
    <row r="688" spans="2:3" x14ac:dyDescent="0.25">
      <c r="B688" s="250">
        <v>625</v>
      </c>
      <c r="C688" s="249">
        <v>125.79377076410056</v>
      </c>
    </row>
    <row r="689" spans="2:3" x14ac:dyDescent="0.25">
      <c r="B689" s="250">
        <v>626</v>
      </c>
      <c r="C689" s="249">
        <v>129.31744656937497</v>
      </c>
    </row>
    <row r="690" spans="2:3" x14ac:dyDescent="0.25">
      <c r="B690" s="250">
        <v>627</v>
      </c>
      <c r="C690" s="249">
        <v>106.47619580400359</v>
      </c>
    </row>
    <row r="691" spans="2:3" x14ac:dyDescent="0.25">
      <c r="B691" s="250">
        <v>628</v>
      </c>
      <c r="C691" s="249">
        <v>100.56690370338384</v>
      </c>
    </row>
    <row r="692" spans="2:3" x14ac:dyDescent="0.25">
      <c r="B692" s="250">
        <v>629</v>
      </c>
      <c r="C692" s="249">
        <v>116.58557286771274</v>
      </c>
    </row>
    <row r="693" spans="2:3" x14ac:dyDescent="0.25">
      <c r="B693" s="250">
        <v>630</v>
      </c>
      <c r="C693" s="249">
        <v>113.48629904007664</v>
      </c>
    </row>
    <row r="694" spans="2:3" x14ac:dyDescent="0.25">
      <c r="B694" s="250">
        <v>631</v>
      </c>
      <c r="C694" s="249">
        <v>123.31970960842156</v>
      </c>
    </row>
    <row r="695" spans="2:3" x14ac:dyDescent="0.25">
      <c r="B695" s="250">
        <v>632</v>
      </c>
      <c r="C695" s="249">
        <v>90.618285568973107</v>
      </c>
    </row>
    <row r="696" spans="2:3" x14ac:dyDescent="0.25">
      <c r="B696" s="250">
        <v>633</v>
      </c>
      <c r="C696" s="249">
        <v>181.67711676521506</v>
      </c>
    </row>
    <row r="697" spans="2:3" x14ac:dyDescent="0.25">
      <c r="B697" s="250">
        <v>634</v>
      </c>
      <c r="C697" s="249">
        <v>125.22346561019208</v>
      </c>
    </row>
    <row r="698" spans="2:3" x14ac:dyDescent="0.25">
      <c r="B698" s="250">
        <v>635</v>
      </c>
      <c r="C698" s="249">
        <v>92.967806382951437</v>
      </c>
    </row>
    <row r="699" spans="2:3" x14ac:dyDescent="0.25">
      <c r="B699" s="250">
        <v>636</v>
      </c>
      <c r="C699" s="249">
        <v>121.60770217073454</v>
      </c>
    </row>
    <row r="700" spans="2:3" x14ac:dyDescent="0.25">
      <c r="B700" s="250">
        <v>637</v>
      </c>
      <c r="C700" s="249">
        <v>135.24230727197533</v>
      </c>
    </row>
    <row r="701" spans="2:3" x14ac:dyDescent="0.25">
      <c r="B701" s="250">
        <v>638</v>
      </c>
      <c r="C701" s="249">
        <v>126.25419174096862</v>
      </c>
    </row>
    <row r="702" spans="2:3" x14ac:dyDescent="0.25">
      <c r="B702" s="250">
        <v>639</v>
      </c>
      <c r="C702" s="249">
        <v>160.68638252892782</v>
      </c>
    </row>
    <row r="703" spans="2:3" x14ac:dyDescent="0.25">
      <c r="B703" s="250">
        <v>640</v>
      </c>
      <c r="C703" s="249">
        <v>117.51376169155797</v>
      </c>
    </row>
    <row r="704" spans="2:3" x14ac:dyDescent="0.25">
      <c r="B704" s="250">
        <v>641</v>
      </c>
      <c r="C704" s="249">
        <v>132.88648277165393</v>
      </c>
    </row>
    <row r="705" spans="2:3" x14ac:dyDescent="0.25">
      <c r="B705" s="250">
        <v>642</v>
      </c>
      <c r="C705" s="249">
        <v>123.41575718151635</v>
      </c>
    </row>
    <row r="706" spans="2:3" x14ac:dyDescent="0.25">
      <c r="B706" s="250">
        <v>643</v>
      </c>
      <c r="C706" s="249">
        <v>139.01239847036129</v>
      </c>
    </row>
    <row r="707" spans="2:3" x14ac:dyDescent="0.25">
      <c r="B707" s="250">
        <v>644</v>
      </c>
      <c r="C707" s="249">
        <v>101.35067718543773</v>
      </c>
    </row>
    <row r="708" spans="2:3" x14ac:dyDescent="0.25">
      <c r="B708" s="250">
        <v>645</v>
      </c>
      <c r="C708" s="249">
        <v>150.43122707513743</v>
      </c>
    </row>
    <row r="709" spans="2:3" x14ac:dyDescent="0.25">
      <c r="B709" s="250">
        <v>646</v>
      </c>
      <c r="C709" s="249">
        <v>84.171271224557358</v>
      </c>
    </row>
    <row r="710" spans="2:3" x14ac:dyDescent="0.25">
      <c r="B710" s="250">
        <v>647</v>
      </c>
      <c r="C710" s="249">
        <v>133.85927435524749</v>
      </c>
    </row>
    <row r="711" spans="2:3" x14ac:dyDescent="0.25">
      <c r="B711" s="250">
        <v>648</v>
      </c>
      <c r="C711" s="249">
        <v>104.67473004010321</v>
      </c>
    </row>
    <row r="712" spans="2:3" x14ac:dyDescent="0.25">
      <c r="B712" s="250">
        <v>649</v>
      </c>
      <c r="C712" s="249">
        <v>111.44543360135148</v>
      </c>
    </row>
    <row r="713" spans="2:3" x14ac:dyDescent="0.25">
      <c r="B713" s="250">
        <v>650</v>
      </c>
      <c r="C713" s="249">
        <v>157.34604578737799</v>
      </c>
    </row>
    <row r="714" spans="2:3" x14ac:dyDescent="0.25">
      <c r="B714" s="250">
        <v>651</v>
      </c>
      <c r="C714" s="249">
        <v>149.50868599602438</v>
      </c>
    </row>
    <row r="715" spans="2:3" x14ac:dyDescent="0.25">
      <c r="B715" s="250">
        <v>652</v>
      </c>
      <c r="C715" s="249">
        <v>80.78323985587673</v>
      </c>
    </row>
    <row r="716" spans="2:3" x14ac:dyDescent="0.25">
      <c r="B716" s="250">
        <v>653</v>
      </c>
      <c r="C716" s="249">
        <v>118.58170421605406</v>
      </c>
    </row>
    <row r="717" spans="2:3" x14ac:dyDescent="0.25">
      <c r="B717" s="250">
        <v>654</v>
      </c>
      <c r="C717" s="249">
        <v>156.86788307923337</v>
      </c>
    </row>
    <row r="718" spans="2:3" x14ac:dyDescent="0.25">
      <c r="B718" s="250">
        <v>655</v>
      </c>
      <c r="C718" s="249">
        <v>151.17957157448791</v>
      </c>
    </row>
    <row r="719" spans="2:3" x14ac:dyDescent="0.25">
      <c r="B719" s="250">
        <v>656</v>
      </c>
      <c r="C719" s="249">
        <v>134.70135507648934</v>
      </c>
    </row>
    <row r="720" spans="2:3" x14ac:dyDescent="0.25">
      <c r="B720" s="250">
        <v>657</v>
      </c>
      <c r="C720" s="249">
        <v>138.04990032243765</v>
      </c>
    </row>
    <row r="721" spans="2:3" x14ac:dyDescent="0.25">
      <c r="B721" s="250">
        <v>658</v>
      </c>
      <c r="C721" s="249">
        <v>160.0173335038867</v>
      </c>
    </row>
    <row r="722" spans="2:3" x14ac:dyDescent="0.25">
      <c r="B722" s="250">
        <v>659</v>
      </c>
      <c r="C722" s="249">
        <v>111.63304579488479</v>
      </c>
    </row>
    <row r="723" spans="2:3" x14ac:dyDescent="0.25">
      <c r="B723" s="250">
        <v>660</v>
      </c>
      <c r="C723" s="249">
        <v>115.87861629198011</v>
      </c>
    </row>
    <row r="724" spans="2:3" x14ac:dyDescent="0.25">
      <c r="B724" s="250">
        <v>661</v>
      </c>
      <c r="C724" s="249">
        <v>114.54059577858315</v>
      </c>
    </row>
    <row r="725" spans="2:3" x14ac:dyDescent="0.25">
      <c r="B725" s="250">
        <v>662</v>
      </c>
      <c r="C725" s="249">
        <v>138.21752049449705</v>
      </c>
    </row>
    <row r="726" spans="2:3" x14ac:dyDescent="0.25">
      <c r="B726" s="250">
        <v>663</v>
      </c>
      <c r="C726" s="249">
        <v>110.03039105994617</v>
      </c>
    </row>
    <row r="727" spans="2:3" x14ac:dyDescent="0.25">
      <c r="B727" s="250">
        <v>664</v>
      </c>
      <c r="C727" s="249">
        <v>88.021159525267052</v>
      </c>
    </row>
    <row r="728" spans="2:3" x14ac:dyDescent="0.25">
      <c r="B728" s="250">
        <v>665</v>
      </c>
      <c r="C728" s="249">
        <v>129.29646398054871</v>
      </c>
    </row>
    <row r="729" spans="2:3" x14ac:dyDescent="0.25">
      <c r="B729" s="250">
        <v>666</v>
      </c>
      <c r="C729" s="249">
        <v>116.77291096057574</v>
      </c>
    </row>
    <row r="730" spans="2:3" x14ac:dyDescent="0.25">
      <c r="B730" s="250">
        <v>667</v>
      </c>
      <c r="C730" s="249">
        <v>138.07018780115155</v>
      </c>
    </row>
    <row r="731" spans="2:3" x14ac:dyDescent="0.25">
      <c r="B731" s="250">
        <v>668</v>
      </c>
      <c r="C731" s="249">
        <v>154.35393270188274</v>
      </c>
    </row>
    <row r="732" spans="2:3" x14ac:dyDescent="0.25">
      <c r="B732" s="250">
        <v>669</v>
      </c>
      <c r="C732" s="249">
        <v>158.40123170476315</v>
      </c>
    </row>
    <row r="733" spans="2:3" x14ac:dyDescent="0.25">
      <c r="B733" s="250">
        <v>670</v>
      </c>
      <c r="C733" s="249">
        <v>96.791777835085725</v>
      </c>
    </row>
    <row r="734" spans="2:3" x14ac:dyDescent="0.25">
      <c r="B734" s="250">
        <v>671</v>
      </c>
      <c r="C734" s="249">
        <v>102.55443074805677</v>
      </c>
    </row>
    <row r="735" spans="2:3" x14ac:dyDescent="0.25">
      <c r="B735" s="250">
        <v>672</v>
      </c>
      <c r="C735" s="249">
        <v>159.63281123093577</v>
      </c>
    </row>
    <row r="736" spans="2:3" x14ac:dyDescent="0.25">
      <c r="B736" s="250">
        <v>673</v>
      </c>
      <c r="C736" s="249">
        <v>131.66476894579043</v>
      </c>
    </row>
    <row r="737" spans="2:3" x14ac:dyDescent="0.25">
      <c r="B737" s="250">
        <v>674</v>
      </c>
      <c r="C737" s="249">
        <v>91.821180576111686</v>
      </c>
    </row>
    <row r="738" spans="2:3" x14ac:dyDescent="0.25">
      <c r="B738" s="250">
        <v>675</v>
      </c>
      <c r="C738" s="249">
        <v>152.37240411585711</v>
      </c>
    </row>
    <row r="739" spans="2:3" x14ac:dyDescent="0.25">
      <c r="B739" s="250">
        <v>676</v>
      </c>
      <c r="C739" s="249">
        <v>131.55588332167935</v>
      </c>
    </row>
    <row r="740" spans="2:3" x14ac:dyDescent="0.25">
      <c r="B740" s="250">
        <v>677</v>
      </c>
      <c r="C740" s="249">
        <v>107.68180157004997</v>
      </c>
    </row>
    <row r="741" spans="2:3" x14ac:dyDescent="0.25">
      <c r="B741" s="250">
        <v>678</v>
      </c>
      <c r="C741" s="249">
        <v>145.29383203245519</v>
      </c>
    </row>
    <row r="742" spans="2:3" x14ac:dyDescent="0.25">
      <c r="B742" s="250">
        <v>679</v>
      </c>
      <c r="C742" s="249">
        <v>122.93800541008201</v>
      </c>
    </row>
    <row r="743" spans="2:3" x14ac:dyDescent="0.25">
      <c r="B743" s="250">
        <v>680</v>
      </c>
      <c r="C743" s="249">
        <v>137.32362580407795</v>
      </c>
    </row>
    <row r="744" spans="2:3" x14ac:dyDescent="0.25">
      <c r="B744" s="250">
        <v>681</v>
      </c>
      <c r="C744" s="249">
        <v>102.24022403252461</v>
      </c>
    </row>
    <row r="745" spans="2:3" x14ac:dyDescent="0.25">
      <c r="B745" s="250">
        <v>682</v>
      </c>
      <c r="C745" s="249">
        <v>142.40785395550137</v>
      </c>
    </row>
    <row r="746" spans="2:3" x14ac:dyDescent="0.25">
      <c r="B746" s="250">
        <v>683</v>
      </c>
      <c r="C746" s="249">
        <v>107.43884082121487</v>
      </c>
    </row>
    <row r="747" spans="2:3" x14ac:dyDescent="0.25">
      <c r="B747" s="250">
        <v>684</v>
      </c>
      <c r="C747" s="249">
        <v>103.76889294630385</v>
      </c>
    </row>
    <row r="748" spans="2:3" x14ac:dyDescent="0.25">
      <c r="B748" s="250">
        <v>685</v>
      </c>
      <c r="C748" s="249">
        <v>151.90807627952324</v>
      </c>
    </row>
    <row r="749" spans="2:3" x14ac:dyDescent="0.25">
      <c r="B749" s="250">
        <v>686</v>
      </c>
      <c r="C749" s="249">
        <v>122.91804732775748</v>
      </c>
    </row>
    <row r="750" spans="2:3" x14ac:dyDescent="0.25">
      <c r="B750" s="250">
        <v>687</v>
      </c>
      <c r="C750" s="249">
        <v>140.29498332804835</v>
      </c>
    </row>
    <row r="751" spans="2:3" x14ac:dyDescent="0.25">
      <c r="B751" s="250">
        <v>688</v>
      </c>
      <c r="C751" s="249">
        <v>117.92852123705613</v>
      </c>
    </row>
    <row r="752" spans="2:3" x14ac:dyDescent="0.25">
      <c r="B752" s="250">
        <v>689</v>
      </c>
      <c r="C752" s="249">
        <v>126.12886176733052</v>
      </c>
    </row>
    <row r="753" spans="2:3" x14ac:dyDescent="0.25">
      <c r="B753" s="250">
        <v>690</v>
      </c>
      <c r="C753" s="249">
        <v>121.81192215668639</v>
      </c>
    </row>
    <row r="754" spans="2:3" x14ac:dyDescent="0.25">
      <c r="B754" s="250">
        <v>691</v>
      </c>
      <c r="C754" s="249">
        <v>104.63892045455516</v>
      </c>
    </row>
    <row r="755" spans="2:3" x14ac:dyDescent="0.25">
      <c r="B755" s="250">
        <v>692</v>
      </c>
      <c r="C755" s="249">
        <v>124.33764511123189</v>
      </c>
    </row>
    <row r="756" spans="2:3" x14ac:dyDescent="0.25">
      <c r="B756" s="250">
        <v>693</v>
      </c>
      <c r="C756" s="249">
        <v>101.06566165794681</v>
      </c>
    </row>
    <row r="757" spans="2:3" x14ac:dyDescent="0.25">
      <c r="B757" s="250">
        <v>694</v>
      </c>
      <c r="C757" s="249">
        <v>85.255282555485707</v>
      </c>
    </row>
    <row r="758" spans="2:3" x14ac:dyDescent="0.25">
      <c r="B758" s="250">
        <v>695</v>
      </c>
      <c r="C758" s="249">
        <v>120.44639344493871</v>
      </c>
    </row>
    <row r="759" spans="2:3" x14ac:dyDescent="0.25">
      <c r="B759" s="250">
        <v>696</v>
      </c>
      <c r="C759" s="249">
        <v>100.85179787462747</v>
      </c>
    </row>
    <row r="760" spans="2:3" x14ac:dyDescent="0.25">
      <c r="B760" s="250">
        <v>697</v>
      </c>
      <c r="C760" s="249">
        <v>96.195421939915249</v>
      </c>
    </row>
    <row r="761" spans="2:3" x14ac:dyDescent="0.25">
      <c r="B761" s="250">
        <v>698</v>
      </c>
      <c r="C761" s="249">
        <v>127.96724115488058</v>
      </c>
    </row>
    <row r="762" spans="2:3" x14ac:dyDescent="0.25">
      <c r="B762" s="250">
        <v>699</v>
      </c>
      <c r="C762" s="249">
        <v>125.47786466098087</v>
      </c>
    </row>
    <row r="763" spans="2:3" x14ac:dyDescent="0.25">
      <c r="B763" s="250">
        <v>700</v>
      </c>
      <c r="C763" s="249">
        <v>98.605739709414152</v>
      </c>
    </row>
    <row r="764" spans="2:3" x14ac:dyDescent="0.25">
      <c r="B764" s="250">
        <v>701</v>
      </c>
      <c r="C764" s="249">
        <v>152.74574195165951</v>
      </c>
    </row>
    <row r="765" spans="2:3" x14ac:dyDescent="0.25">
      <c r="B765" s="250">
        <v>702</v>
      </c>
      <c r="C765" s="249">
        <v>116.01270462147856</v>
      </c>
    </row>
    <row r="766" spans="2:3" x14ac:dyDescent="0.25">
      <c r="B766" s="250">
        <v>703</v>
      </c>
      <c r="C766" s="249">
        <v>105.39202525771512</v>
      </c>
    </row>
    <row r="767" spans="2:3" x14ac:dyDescent="0.25">
      <c r="B767" s="250">
        <v>704</v>
      </c>
      <c r="C767" s="249">
        <v>179.52362540508577</v>
      </c>
    </row>
    <row r="768" spans="2:3" x14ac:dyDescent="0.25">
      <c r="B768" s="250">
        <v>705</v>
      </c>
      <c r="C768" s="249">
        <v>111.67114043479302</v>
      </c>
    </row>
    <row r="769" spans="2:3" x14ac:dyDescent="0.25">
      <c r="B769" s="250">
        <v>706</v>
      </c>
      <c r="C769" s="249">
        <v>104.78053649583515</v>
      </c>
    </row>
    <row r="770" spans="2:3" x14ac:dyDescent="0.25">
      <c r="B770" s="250">
        <v>707</v>
      </c>
      <c r="C770" s="249">
        <v>105.67881560097283</v>
      </c>
    </row>
    <row r="771" spans="2:3" x14ac:dyDescent="0.25">
      <c r="B771" s="250">
        <v>708</v>
      </c>
      <c r="C771" s="249">
        <v>153.59827159332158</v>
      </c>
    </row>
    <row r="772" spans="2:3" x14ac:dyDescent="0.25">
      <c r="B772" s="250">
        <v>709</v>
      </c>
      <c r="C772" s="249">
        <v>155.4238939240773</v>
      </c>
    </row>
    <row r="773" spans="2:3" x14ac:dyDescent="0.25">
      <c r="B773" s="250">
        <v>710</v>
      </c>
      <c r="C773" s="249">
        <v>118.75478697033063</v>
      </c>
    </row>
    <row r="774" spans="2:3" x14ac:dyDescent="0.25">
      <c r="B774" s="250">
        <v>711</v>
      </c>
      <c r="C774" s="249">
        <v>149.05867118112252</v>
      </c>
    </row>
    <row r="775" spans="2:3" x14ac:dyDescent="0.25">
      <c r="B775" s="250">
        <v>712</v>
      </c>
      <c r="C775" s="249">
        <v>127.84645409437847</v>
      </c>
    </row>
    <row r="776" spans="2:3" x14ac:dyDescent="0.25">
      <c r="B776" s="250">
        <v>713</v>
      </c>
      <c r="C776" s="249">
        <v>121.21951624550931</v>
      </c>
    </row>
    <row r="777" spans="2:3" x14ac:dyDescent="0.25">
      <c r="B777" s="250">
        <v>714</v>
      </c>
      <c r="C777" s="249">
        <v>122.13255825639051</v>
      </c>
    </row>
    <row r="778" spans="2:3" x14ac:dyDescent="0.25">
      <c r="B778" s="250">
        <v>715</v>
      </c>
      <c r="C778" s="249">
        <v>96.891392579922694</v>
      </c>
    </row>
    <row r="779" spans="2:3" x14ac:dyDescent="0.25">
      <c r="B779" s="250">
        <v>716</v>
      </c>
      <c r="C779" s="249">
        <v>127.55043687672134</v>
      </c>
    </row>
    <row r="780" spans="2:3" x14ac:dyDescent="0.25">
      <c r="B780" s="250">
        <v>717</v>
      </c>
      <c r="C780" s="249">
        <v>124.02285756051805</v>
      </c>
    </row>
    <row r="781" spans="2:3" x14ac:dyDescent="0.25">
      <c r="B781" s="250">
        <v>718</v>
      </c>
      <c r="C781" s="249">
        <v>115.76111687736848</v>
      </c>
    </row>
    <row r="782" spans="2:3" x14ac:dyDescent="0.25">
      <c r="B782" s="250">
        <v>719</v>
      </c>
      <c r="C782" s="249">
        <v>86.908033495884169</v>
      </c>
    </row>
    <row r="783" spans="2:3" x14ac:dyDescent="0.25">
      <c r="B783" s="250">
        <v>720</v>
      </c>
      <c r="C783" s="249">
        <v>157.33196763562415</v>
      </c>
    </row>
    <row r="784" spans="2:3" x14ac:dyDescent="0.25">
      <c r="B784" s="250">
        <v>721</v>
      </c>
      <c r="C784" s="249">
        <v>60.325504267987711</v>
      </c>
    </row>
    <row r="785" spans="2:3" x14ac:dyDescent="0.25">
      <c r="B785" s="250">
        <v>722</v>
      </c>
      <c r="C785" s="249">
        <v>185.63750720582669</v>
      </c>
    </row>
    <row r="786" spans="2:3" x14ac:dyDescent="0.25">
      <c r="B786" s="250">
        <v>723</v>
      </c>
      <c r="C786" s="249">
        <v>110.72484392685335</v>
      </c>
    </row>
    <row r="787" spans="2:3" x14ac:dyDescent="0.25">
      <c r="B787" s="250">
        <v>724</v>
      </c>
      <c r="C787" s="249">
        <v>75.741293369139811</v>
      </c>
    </row>
    <row r="788" spans="2:3" x14ac:dyDescent="0.25">
      <c r="B788" s="250">
        <v>725</v>
      </c>
      <c r="C788" s="249">
        <v>130.04781998994395</v>
      </c>
    </row>
    <row r="789" spans="2:3" x14ac:dyDescent="0.25">
      <c r="B789" s="250">
        <v>726</v>
      </c>
      <c r="C789" s="249">
        <v>125.22286925728837</v>
      </c>
    </row>
    <row r="790" spans="2:3" x14ac:dyDescent="0.25">
      <c r="B790" s="250">
        <v>727</v>
      </c>
      <c r="C790" s="249">
        <v>116.32874519216503</v>
      </c>
    </row>
    <row r="791" spans="2:3" x14ac:dyDescent="0.25">
      <c r="B791" s="250">
        <v>728</v>
      </c>
      <c r="C791" s="249">
        <v>165.05443755246623</v>
      </c>
    </row>
    <row r="792" spans="2:3" x14ac:dyDescent="0.25">
      <c r="B792" s="250">
        <v>729</v>
      </c>
      <c r="C792" s="249">
        <v>84.622114896882195</v>
      </c>
    </row>
    <row r="793" spans="2:3" x14ac:dyDescent="0.25">
      <c r="B793" s="250">
        <v>730</v>
      </c>
      <c r="C793" s="249">
        <v>115.33985908683252</v>
      </c>
    </row>
    <row r="794" spans="2:3" x14ac:dyDescent="0.25">
      <c r="B794" s="250">
        <v>731</v>
      </c>
      <c r="C794" s="249">
        <v>112.99626972884703</v>
      </c>
    </row>
    <row r="795" spans="2:3" x14ac:dyDescent="0.25">
      <c r="B795" s="250">
        <v>732</v>
      </c>
      <c r="C795" s="249">
        <v>143.36239995928761</v>
      </c>
    </row>
    <row r="796" spans="2:3" x14ac:dyDescent="0.25">
      <c r="B796" s="250">
        <v>733</v>
      </c>
      <c r="C796" s="249">
        <v>123.55102913538698</v>
      </c>
    </row>
    <row r="797" spans="2:3" x14ac:dyDescent="0.25">
      <c r="B797" s="250">
        <v>734</v>
      </c>
      <c r="C797" s="249">
        <v>132.64133037985448</v>
      </c>
    </row>
    <row r="798" spans="2:3" x14ac:dyDescent="0.25">
      <c r="B798" s="250">
        <v>735</v>
      </c>
      <c r="C798" s="249">
        <v>103.1229226415102</v>
      </c>
    </row>
    <row r="799" spans="2:3" x14ac:dyDescent="0.25">
      <c r="B799" s="250">
        <v>736</v>
      </c>
      <c r="C799" s="249">
        <v>102.03780841105015</v>
      </c>
    </row>
    <row r="800" spans="2:3" x14ac:dyDescent="0.25">
      <c r="B800" s="250">
        <v>737</v>
      </c>
      <c r="C800" s="249">
        <v>91.013975319833179</v>
      </c>
    </row>
    <row r="801" spans="2:3" x14ac:dyDescent="0.25">
      <c r="B801" s="250">
        <v>738</v>
      </c>
      <c r="C801" s="249">
        <v>88.092772486735768</v>
      </c>
    </row>
    <row r="802" spans="2:3" x14ac:dyDescent="0.25">
      <c r="B802" s="250">
        <v>739</v>
      </c>
      <c r="C802" s="249">
        <v>143.24850455532652</v>
      </c>
    </row>
    <row r="803" spans="2:3" x14ac:dyDescent="0.25">
      <c r="B803" s="250">
        <v>740</v>
      </c>
      <c r="C803" s="249">
        <v>91.97972793400659</v>
      </c>
    </row>
    <row r="804" spans="2:3" x14ac:dyDescent="0.25">
      <c r="B804" s="250">
        <v>741</v>
      </c>
      <c r="C804" s="249">
        <v>90.48403557109981</v>
      </c>
    </row>
    <row r="805" spans="2:3" x14ac:dyDescent="0.25">
      <c r="B805" s="250">
        <v>742</v>
      </c>
      <c r="C805" s="249">
        <v>129.35377773784663</v>
      </c>
    </row>
    <row r="806" spans="2:3" x14ac:dyDescent="0.25">
      <c r="B806" s="250">
        <v>743</v>
      </c>
      <c r="C806" s="249">
        <v>164.69510117980565</v>
      </c>
    </row>
    <row r="807" spans="2:3" x14ac:dyDescent="0.25">
      <c r="B807" s="250">
        <v>744</v>
      </c>
      <c r="C807" s="249">
        <v>101.74891324102805</v>
      </c>
    </row>
    <row r="808" spans="2:3" x14ac:dyDescent="0.25">
      <c r="B808" s="250">
        <v>745</v>
      </c>
      <c r="C808" s="249">
        <v>105.4424679131987</v>
      </c>
    </row>
    <row r="809" spans="2:3" x14ac:dyDescent="0.25">
      <c r="B809" s="250">
        <v>746</v>
      </c>
      <c r="C809" s="249">
        <v>154.88349606692469</v>
      </c>
    </row>
    <row r="810" spans="2:3" x14ac:dyDescent="0.25">
      <c r="B810" s="250">
        <v>747</v>
      </c>
      <c r="C810" s="249">
        <v>150.92190111959158</v>
      </c>
    </row>
    <row r="811" spans="2:3" x14ac:dyDescent="0.25">
      <c r="B811" s="250">
        <v>748</v>
      </c>
      <c r="C811" s="249">
        <v>93.786978418311122</v>
      </c>
    </row>
    <row r="812" spans="2:3" x14ac:dyDescent="0.25">
      <c r="B812" s="250">
        <v>749</v>
      </c>
      <c r="C812" s="249">
        <v>119.90977324570432</v>
      </c>
    </row>
    <row r="813" spans="2:3" x14ac:dyDescent="0.25">
      <c r="B813" s="250">
        <v>750</v>
      </c>
      <c r="C813" s="249">
        <v>171.1889373971274</v>
      </c>
    </row>
    <row r="814" spans="2:3" x14ac:dyDescent="0.25">
      <c r="B814" s="250">
        <v>751</v>
      </c>
      <c r="C814" s="249">
        <v>59.36633002134279</v>
      </c>
    </row>
    <row r="815" spans="2:3" x14ac:dyDescent="0.25">
      <c r="B815" s="250">
        <v>752</v>
      </c>
      <c r="C815" s="249">
        <v>144.43866636881856</v>
      </c>
    </row>
    <row r="816" spans="2:3" x14ac:dyDescent="0.25">
      <c r="B816" s="250">
        <v>753</v>
      </c>
      <c r="C816" s="249">
        <v>139.08303756866741</v>
      </c>
    </row>
    <row r="817" spans="2:3" x14ac:dyDescent="0.25">
      <c r="B817" s="250">
        <v>754</v>
      </c>
      <c r="C817" s="249">
        <v>167.39065442499924</v>
      </c>
    </row>
    <row r="818" spans="2:3" x14ac:dyDescent="0.25">
      <c r="B818" s="250">
        <v>755</v>
      </c>
      <c r="C818" s="249">
        <v>101.56260253364695</v>
      </c>
    </row>
    <row r="819" spans="2:3" x14ac:dyDescent="0.25">
      <c r="B819" s="250">
        <v>756</v>
      </c>
      <c r="C819" s="249">
        <v>147.56388230682427</v>
      </c>
    </row>
    <row r="820" spans="2:3" x14ac:dyDescent="0.25">
      <c r="B820" s="250">
        <v>757</v>
      </c>
      <c r="C820" s="249">
        <v>119.57869848192119</v>
      </c>
    </row>
    <row r="821" spans="2:3" x14ac:dyDescent="0.25">
      <c r="B821" s="250">
        <v>758</v>
      </c>
      <c r="C821" s="249">
        <v>115.87130523997291</v>
      </c>
    </row>
    <row r="822" spans="2:3" x14ac:dyDescent="0.25">
      <c r="B822" s="250">
        <v>759</v>
      </c>
      <c r="C822" s="249">
        <v>99.706003756094233</v>
      </c>
    </row>
    <row r="823" spans="2:3" x14ac:dyDescent="0.25">
      <c r="B823" s="250">
        <v>760</v>
      </c>
      <c r="C823" s="249">
        <v>118.26492643558552</v>
      </c>
    </row>
    <row r="824" spans="2:3" x14ac:dyDescent="0.25">
      <c r="B824" s="250">
        <v>761</v>
      </c>
      <c r="C824" s="249">
        <v>113.18791511020792</v>
      </c>
    </row>
    <row r="825" spans="2:3" x14ac:dyDescent="0.25">
      <c r="B825" s="250">
        <v>762</v>
      </c>
      <c r="C825" s="249">
        <v>114.92078600462523</v>
      </c>
    </row>
    <row r="826" spans="2:3" x14ac:dyDescent="0.25">
      <c r="B826" s="250">
        <v>763</v>
      </c>
      <c r="C826" s="249">
        <v>130.35445720441706</v>
      </c>
    </row>
    <row r="827" spans="2:3" x14ac:dyDescent="0.25">
      <c r="B827" s="250">
        <v>764</v>
      </c>
      <c r="C827" s="249">
        <v>103.26869058658237</v>
      </c>
    </row>
    <row r="828" spans="2:3" x14ac:dyDescent="0.25">
      <c r="B828" s="250">
        <v>765</v>
      </c>
      <c r="C828" s="249">
        <v>123.29261006519981</v>
      </c>
    </row>
    <row r="829" spans="2:3" x14ac:dyDescent="0.25">
      <c r="B829" s="250">
        <v>766</v>
      </c>
      <c r="C829" s="249">
        <v>140.37987859035408</v>
      </c>
    </row>
    <row r="830" spans="2:3" x14ac:dyDescent="0.25">
      <c r="B830" s="250">
        <v>767</v>
      </c>
      <c r="C830" s="249">
        <v>84.226082230199765</v>
      </c>
    </row>
    <row r="831" spans="2:3" x14ac:dyDescent="0.25">
      <c r="B831" s="250">
        <v>768</v>
      </c>
      <c r="C831" s="249">
        <v>101.75040479101389</v>
      </c>
    </row>
    <row r="832" spans="2:3" x14ac:dyDescent="0.25">
      <c r="B832" s="250">
        <v>769</v>
      </c>
      <c r="C832" s="249">
        <v>128.85044994037642</v>
      </c>
    </row>
    <row r="833" spans="2:3" x14ac:dyDescent="0.25">
      <c r="B833" s="250">
        <v>770</v>
      </c>
      <c r="C833" s="249">
        <v>76.318596130153793</v>
      </c>
    </row>
    <row r="834" spans="2:3" x14ac:dyDescent="0.25">
      <c r="B834" s="250">
        <v>771</v>
      </c>
      <c r="C834" s="249">
        <v>128.62567269914032</v>
      </c>
    </row>
    <row r="835" spans="2:3" x14ac:dyDescent="0.25">
      <c r="B835" s="250">
        <v>772</v>
      </c>
      <c r="C835" s="249">
        <v>118.23628074168532</v>
      </c>
    </row>
    <row r="836" spans="2:3" x14ac:dyDescent="0.25">
      <c r="B836" s="250">
        <v>773</v>
      </c>
      <c r="C836" s="249">
        <v>135.96645594967592</v>
      </c>
    </row>
    <row r="837" spans="2:3" x14ac:dyDescent="0.25">
      <c r="B837" s="250">
        <v>774</v>
      </c>
      <c r="C837" s="249">
        <v>149.29856925304142</v>
      </c>
    </row>
    <row r="838" spans="2:3" x14ac:dyDescent="0.25">
      <c r="B838" s="250">
        <v>775</v>
      </c>
      <c r="C838" s="249">
        <v>93.850637013083571</v>
      </c>
    </row>
    <row r="839" spans="2:3" x14ac:dyDescent="0.25">
      <c r="B839" s="250">
        <v>776</v>
      </c>
      <c r="C839" s="249">
        <v>122.31224453231611</v>
      </c>
    </row>
    <row r="840" spans="2:3" x14ac:dyDescent="0.25">
      <c r="B840" s="250">
        <v>777</v>
      </c>
      <c r="C840" s="249">
        <v>106.31182465481552</v>
      </c>
    </row>
    <row r="841" spans="2:3" x14ac:dyDescent="0.25">
      <c r="B841" s="250">
        <v>778</v>
      </c>
      <c r="C841" s="249">
        <v>127.74808105232057</v>
      </c>
    </row>
    <row r="842" spans="2:3" x14ac:dyDescent="0.25">
      <c r="B842" s="250">
        <v>779</v>
      </c>
      <c r="C842" s="249">
        <v>113.18473804119876</v>
      </c>
    </row>
    <row r="843" spans="2:3" x14ac:dyDescent="0.25">
      <c r="B843" s="250">
        <v>780</v>
      </c>
      <c r="C843" s="249">
        <v>144.56103838798361</v>
      </c>
    </row>
    <row r="844" spans="2:3" x14ac:dyDescent="0.25">
      <c r="B844" s="250">
        <v>781</v>
      </c>
      <c r="C844" s="249">
        <v>132.53399105193557</v>
      </c>
    </row>
    <row r="845" spans="2:3" x14ac:dyDescent="0.25">
      <c r="B845" s="250">
        <v>782</v>
      </c>
      <c r="C845" s="249">
        <v>106.67710414254179</v>
      </c>
    </row>
    <row r="846" spans="2:3" x14ac:dyDescent="0.25">
      <c r="B846" s="250">
        <v>783</v>
      </c>
      <c r="C846" s="249">
        <v>158.75687268766347</v>
      </c>
    </row>
    <row r="847" spans="2:3" x14ac:dyDescent="0.25">
      <c r="B847" s="250">
        <v>784</v>
      </c>
      <c r="C847" s="249">
        <v>79.90176381798824</v>
      </c>
    </row>
    <row r="848" spans="2:3" x14ac:dyDescent="0.25">
      <c r="B848" s="250">
        <v>785</v>
      </c>
      <c r="C848" s="249">
        <v>107.89141798271136</v>
      </c>
    </row>
    <row r="849" spans="2:3" x14ac:dyDescent="0.25">
      <c r="B849" s="250">
        <v>786</v>
      </c>
      <c r="C849" s="249">
        <v>92.642820799307771</v>
      </c>
    </row>
    <row r="850" spans="2:3" x14ac:dyDescent="0.25">
      <c r="B850" s="250">
        <v>787</v>
      </c>
      <c r="C850" s="249">
        <v>109.13645796575021</v>
      </c>
    </row>
    <row r="851" spans="2:3" x14ac:dyDescent="0.25">
      <c r="B851" s="250">
        <v>788</v>
      </c>
      <c r="C851" s="249">
        <v>69.977675407434916</v>
      </c>
    </row>
    <row r="852" spans="2:3" x14ac:dyDescent="0.25">
      <c r="B852" s="250">
        <v>789</v>
      </c>
      <c r="C852" s="249">
        <v>117.25769793007844</v>
      </c>
    </row>
    <row r="853" spans="2:3" x14ac:dyDescent="0.25">
      <c r="B853" s="250">
        <v>790</v>
      </c>
      <c r="C853" s="249">
        <v>101.65329099958834</v>
      </c>
    </row>
    <row r="854" spans="2:3" x14ac:dyDescent="0.25">
      <c r="B854" s="250">
        <v>791</v>
      </c>
      <c r="C854" s="249">
        <v>81.723082082127036</v>
      </c>
    </row>
    <row r="855" spans="2:3" x14ac:dyDescent="0.25">
      <c r="B855" s="250">
        <v>792</v>
      </c>
      <c r="C855" s="249">
        <v>145.87816113813301</v>
      </c>
    </row>
    <row r="856" spans="2:3" x14ac:dyDescent="0.25">
      <c r="B856" s="250">
        <v>793</v>
      </c>
      <c r="C856" s="249">
        <v>99.757768954737216</v>
      </c>
    </row>
    <row r="857" spans="2:3" x14ac:dyDescent="0.25">
      <c r="B857" s="250">
        <v>794</v>
      </c>
      <c r="C857" s="249">
        <v>95.815465645882057</v>
      </c>
    </row>
    <row r="858" spans="2:3" x14ac:dyDescent="0.25">
      <c r="B858" s="250">
        <v>795</v>
      </c>
      <c r="C858" s="249">
        <v>151.84324221240729</v>
      </c>
    </row>
    <row r="859" spans="2:3" x14ac:dyDescent="0.25">
      <c r="B859" s="250">
        <v>796</v>
      </c>
      <c r="C859" s="249">
        <v>141.17498332472744</v>
      </c>
    </row>
    <row r="860" spans="2:3" x14ac:dyDescent="0.25">
      <c r="B860" s="250">
        <v>797</v>
      </c>
      <c r="C860" s="249">
        <v>59.98523261298017</v>
      </c>
    </row>
    <row r="861" spans="2:3" x14ac:dyDescent="0.25">
      <c r="B861" s="250">
        <v>798</v>
      </c>
      <c r="C861" s="249">
        <v>140.39264785544566</v>
      </c>
    </row>
    <row r="862" spans="2:3" x14ac:dyDescent="0.25">
      <c r="B862" s="250">
        <v>799</v>
      </c>
      <c r="C862" s="249">
        <v>77.739257425511028</v>
      </c>
    </row>
    <row r="863" spans="2:3" x14ac:dyDescent="0.25">
      <c r="B863" s="250">
        <v>800</v>
      </c>
      <c r="C863" s="249">
        <v>113.84183095416373</v>
      </c>
    </row>
    <row r="864" spans="2:3" x14ac:dyDescent="0.25">
      <c r="B864" s="250">
        <v>801</v>
      </c>
      <c r="C864" s="249">
        <v>70.327080239972332</v>
      </c>
    </row>
    <row r="865" spans="2:3" x14ac:dyDescent="0.25">
      <c r="B865" s="250">
        <v>802</v>
      </c>
      <c r="C865" s="249">
        <v>100.05288404557437</v>
      </c>
    </row>
    <row r="866" spans="2:3" x14ac:dyDescent="0.25">
      <c r="B866" s="250">
        <v>803</v>
      </c>
      <c r="C866" s="249">
        <v>117.96300919364334</v>
      </c>
    </row>
    <row r="867" spans="2:3" x14ac:dyDescent="0.25">
      <c r="B867" s="250">
        <v>804</v>
      </c>
      <c r="C867" s="249">
        <v>116.84979561962236</v>
      </c>
    </row>
    <row r="868" spans="2:3" x14ac:dyDescent="0.25">
      <c r="B868" s="250">
        <v>805</v>
      </c>
      <c r="C868" s="249">
        <v>177.51957950190985</v>
      </c>
    </row>
    <row r="869" spans="2:3" x14ac:dyDescent="0.25">
      <c r="B869" s="250">
        <v>806</v>
      </c>
      <c r="C869" s="249">
        <v>127.64873543208869</v>
      </c>
    </row>
    <row r="870" spans="2:3" x14ac:dyDescent="0.25">
      <c r="B870" s="250">
        <v>807</v>
      </c>
      <c r="C870" s="249">
        <v>77.25162216247233</v>
      </c>
    </row>
    <row r="871" spans="2:3" x14ac:dyDescent="0.25">
      <c r="B871" s="250">
        <v>808</v>
      </c>
      <c r="C871" s="249">
        <v>153.8169161115147</v>
      </c>
    </row>
    <row r="872" spans="2:3" x14ac:dyDescent="0.25">
      <c r="B872" s="250">
        <v>809</v>
      </c>
      <c r="C872" s="249">
        <v>105.50852181787782</v>
      </c>
    </row>
    <row r="873" spans="2:3" x14ac:dyDescent="0.25">
      <c r="B873" s="250">
        <v>810</v>
      </c>
      <c r="C873" s="249">
        <v>121.7279549234199</v>
      </c>
    </row>
    <row r="874" spans="2:3" x14ac:dyDescent="0.25">
      <c r="B874" s="250">
        <v>811</v>
      </c>
      <c r="C874" s="249">
        <v>115.05681488511577</v>
      </c>
    </row>
    <row r="875" spans="2:3" x14ac:dyDescent="0.25">
      <c r="B875" s="250">
        <v>812</v>
      </c>
      <c r="C875" s="249">
        <v>122.46600553641805</v>
      </c>
    </row>
    <row r="876" spans="2:3" x14ac:dyDescent="0.25">
      <c r="B876" s="250">
        <v>813</v>
      </c>
      <c r="C876" s="249">
        <v>116.3426243779096</v>
      </c>
    </row>
    <row r="877" spans="2:3" x14ac:dyDescent="0.25">
      <c r="B877" s="250">
        <v>814</v>
      </c>
      <c r="C877" s="249">
        <v>116.28722745594649</v>
      </c>
    </row>
    <row r="878" spans="2:3" x14ac:dyDescent="0.25">
      <c r="B878" s="250">
        <v>815</v>
      </c>
      <c r="C878" s="249">
        <v>96.637153615442458</v>
      </c>
    </row>
    <row r="879" spans="2:3" x14ac:dyDescent="0.25">
      <c r="B879" s="250">
        <v>816</v>
      </c>
      <c r="C879" s="249">
        <v>103.46306337881239</v>
      </c>
    </row>
    <row r="880" spans="2:3" x14ac:dyDescent="0.25">
      <c r="B880" s="250">
        <v>817</v>
      </c>
      <c r="C880" s="249">
        <v>100.35314618883153</v>
      </c>
    </row>
    <row r="881" spans="2:3" x14ac:dyDescent="0.25">
      <c r="B881" s="250">
        <v>818</v>
      </c>
      <c r="C881" s="249">
        <v>81.507520431442259</v>
      </c>
    </row>
    <row r="882" spans="2:3" x14ac:dyDescent="0.25">
      <c r="B882" s="250">
        <v>819</v>
      </c>
      <c r="C882" s="249">
        <v>93.40120262036659</v>
      </c>
    </row>
    <row r="883" spans="2:3" x14ac:dyDescent="0.25">
      <c r="B883" s="250">
        <v>820</v>
      </c>
      <c r="C883" s="249">
        <v>131.56712688056865</v>
      </c>
    </row>
    <row r="884" spans="2:3" x14ac:dyDescent="0.25">
      <c r="B884" s="250">
        <v>821</v>
      </c>
      <c r="C884" s="249">
        <v>159.39079883654253</v>
      </c>
    </row>
    <row r="885" spans="2:3" x14ac:dyDescent="0.25">
      <c r="B885" s="250">
        <v>822</v>
      </c>
      <c r="C885" s="249">
        <v>159.32446270314608</v>
      </c>
    </row>
    <row r="886" spans="2:3" x14ac:dyDescent="0.25">
      <c r="B886" s="250">
        <v>823</v>
      </c>
      <c r="C886" s="249">
        <v>110.15964438978891</v>
      </c>
    </row>
    <row r="887" spans="2:3" x14ac:dyDescent="0.25">
      <c r="B887" s="250">
        <v>824</v>
      </c>
      <c r="C887" s="249">
        <v>136.70781621685953</v>
      </c>
    </row>
    <row r="888" spans="2:3" x14ac:dyDescent="0.25">
      <c r="B888" s="250">
        <v>825</v>
      </c>
      <c r="C888" s="249">
        <v>97.935983463580442</v>
      </c>
    </row>
    <row r="889" spans="2:3" x14ac:dyDescent="0.25">
      <c r="B889" s="250">
        <v>826</v>
      </c>
      <c r="C889" s="249">
        <v>128.57319511543005</v>
      </c>
    </row>
    <row r="890" spans="2:3" x14ac:dyDescent="0.25">
      <c r="B890" s="250">
        <v>827</v>
      </c>
      <c r="C890" s="249">
        <v>101.92562154839823</v>
      </c>
    </row>
    <row r="891" spans="2:3" x14ac:dyDescent="0.25">
      <c r="B891" s="250">
        <v>828</v>
      </c>
      <c r="C891" s="249">
        <v>121.98880808047311</v>
      </c>
    </row>
    <row r="892" spans="2:3" x14ac:dyDescent="0.25">
      <c r="B892" s="250">
        <v>829</v>
      </c>
      <c r="C892" s="249">
        <v>96.517023339501151</v>
      </c>
    </row>
    <row r="893" spans="2:3" x14ac:dyDescent="0.25">
      <c r="B893" s="250">
        <v>830</v>
      </c>
      <c r="C893" s="249">
        <v>151.15730753696144</v>
      </c>
    </row>
    <row r="894" spans="2:3" x14ac:dyDescent="0.25">
      <c r="B894" s="250">
        <v>831</v>
      </c>
      <c r="C894" s="249">
        <v>137.74613065414752</v>
      </c>
    </row>
    <row r="895" spans="2:3" x14ac:dyDescent="0.25">
      <c r="B895" s="250">
        <v>832</v>
      </c>
      <c r="C895" s="249">
        <v>142.95076504533216</v>
      </c>
    </row>
    <row r="896" spans="2:3" x14ac:dyDescent="0.25">
      <c r="B896" s="250">
        <v>833</v>
      </c>
      <c r="C896" s="249">
        <v>141.2824071675642</v>
      </c>
    </row>
    <row r="897" spans="2:3" x14ac:dyDescent="0.25">
      <c r="B897" s="250">
        <v>834</v>
      </c>
      <c r="C897" s="249">
        <v>131.61020299993109</v>
      </c>
    </row>
    <row r="898" spans="2:3" x14ac:dyDescent="0.25">
      <c r="B898" s="250">
        <v>835</v>
      </c>
      <c r="C898" s="249">
        <v>128.04054018383567</v>
      </c>
    </row>
    <row r="899" spans="2:3" x14ac:dyDescent="0.25">
      <c r="B899" s="250">
        <v>836</v>
      </c>
      <c r="C899" s="249">
        <v>159.51139795262932</v>
      </c>
    </row>
    <row r="900" spans="2:3" x14ac:dyDescent="0.25">
      <c r="B900" s="250">
        <v>837</v>
      </c>
      <c r="C900" s="249">
        <v>135.91304197539796</v>
      </c>
    </row>
    <row r="901" spans="2:3" x14ac:dyDescent="0.25">
      <c r="B901" s="250">
        <v>838</v>
      </c>
      <c r="C901" s="249">
        <v>117.89598948790913</v>
      </c>
    </row>
    <row r="902" spans="2:3" x14ac:dyDescent="0.25">
      <c r="B902" s="250">
        <v>839</v>
      </c>
      <c r="C902" s="249">
        <v>114.19585554901619</v>
      </c>
    </row>
    <row r="903" spans="2:3" x14ac:dyDescent="0.25">
      <c r="B903" s="250">
        <v>840</v>
      </c>
      <c r="C903" s="249">
        <v>112.19915890128588</v>
      </c>
    </row>
    <row r="904" spans="2:3" x14ac:dyDescent="0.25">
      <c r="B904" s="250">
        <v>841</v>
      </c>
      <c r="C904" s="249">
        <v>127.73737537128218</v>
      </c>
    </row>
    <row r="905" spans="2:3" x14ac:dyDescent="0.25">
      <c r="B905" s="250">
        <v>842</v>
      </c>
      <c r="C905" s="249">
        <v>148.36241857504604</v>
      </c>
    </row>
    <row r="906" spans="2:3" x14ac:dyDescent="0.25">
      <c r="B906" s="250">
        <v>843</v>
      </c>
      <c r="C906" s="249">
        <v>152.4406578557435</v>
      </c>
    </row>
    <row r="907" spans="2:3" x14ac:dyDescent="0.25">
      <c r="B907" s="250">
        <v>844</v>
      </c>
      <c r="C907" s="249">
        <v>103.24422068035751</v>
      </c>
    </row>
    <row r="908" spans="2:3" x14ac:dyDescent="0.25">
      <c r="B908" s="250">
        <v>845</v>
      </c>
      <c r="C908" s="249">
        <v>113.00605021297952</v>
      </c>
    </row>
    <row r="909" spans="2:3" x14ac:dyDescent="0.25">
      <c r="B909" s="250">
        <v>846</v>
      </c>
      <c r="C909" s="249">
        <v>122.85695342945142</v>
      </c>
    </row>
    <row r="910" spans="2:3" x14ac:dyDescent="0.25">
      <c r="B910" s="250">
        <v>847</v>
      </c>
      <c r="C910" s="249">
        <v>73.442418416998379</v>
      </c>
    </row>
    <row r="911" spans="2:3" x14ac:dyDescent="0.25">
      <c r="B911" s="250">
        <v>848</v>
      </c>
      <c r="C911" s="249">
        <v>71.438191761984271</v>
      </c>
    </row>
    <row r="912" spans="2:3" x14ac:dyDescent="0.25">
      <c r="B912" s="250">
        <v>849</v>
      </c>
      <c r="C912" s="249">
        <v>125.99214314146926</v>
      </c>
    </row>
    <row r="913" spans="2:3" x14ac:dyDescent="0.25">
      <c r="B913" s="250">
        <v>850</v>
      </c>
      <c r="C913" s="249">
        <v>151.28546755838721</v>
      </c>
    </row>
    <row r="914" spans="2:3" x14ac:dyDescent="0.25">
      <c r="B914" s="250">
        <v>851</v>
      </c>
      <c r="C914" s="249">
        <v>99.027930864117877</v>
      </c>
    </row>
    <row r="915" spans="2:3" x14ac:dyDescent="0.25">
      <c r="B915" s="250">
        <v>852</v>
      </c>
      <c r="C915" s="249">
        <v>136.36590158713344</v>
      </c>
    </row>
    <row r="916" spans="2:3" x14ac:dyDescent="0.25">
      <c r="B916" s="250">
        <v>853</v>
      </c>
      <c r="C916" s="249">
        <v>142.36963260869294</v>
      </c>
    </row>
    <row r="917" spans="2:3" x14ac:dyDescent="0.25">
      <c r="B917" s="250">
        <v>854</v>
      </c>
      <c r="C917" s="249">
        <v>84.569577564944836</v>
      </c>
    </row>
    <row r="918" spans="2:3" x14ac:dyDescent="0.25">
      <c r="B918" s="250">
        <v>855</v>
      </c>
      <c r="C918" s="249">
        <v>114.29828372601484</v>
      </c>
    </row>
    <row r="919" spans="2:3" x14ac:dyDescent="0.25">
      <c r="B919" s="250">
        <v>856</v>
      </c>
      <c r="C919" s="249">
        <v>134.10199038209802</v>
      </c>
    </row>
    <row r="920" spans="2:3" x14ac:dyDescent="0.25">
      <c r="B920" s="250">
        <v>857</v>
      </c>
      <c r="C920" s="249">
        <v>117.25033300292179</v>
      </c>
    </row>
    <row r="921" spans="2:3" x14ac:dyDescent="0.25">
      <c r="B921" s="250">
        <v>858</v>
      </c>
      <c r="C921" s="249">
        <v>147.47550129419352</v>
      </c>
    </row>
    <row r="922" spans="2:3" x14ac:dyDescent="0.25">
      <c r="B922" s="250">
        <v>859</v>
      </c>
      <c r="C922" s="249">
        <v>140.34724454094646</v>
      </c>
    </row>
    <row r="923" spans="2:3" x14ac:dyDescent="0.25">
      <c r="B923" s="250">
        <v>860</v>
      </c>
      <c r="C923" s="249">
        <v>158.68827586037094</v>
      </c>
    </row>
    <row r="924" spans="2:3" x14ac:dyDescent="0.25">
      <c r="B924" s="250">
        <v>861</v>
      </c>
      <c r="C924" s="249">
        <v>115.75907719531457</v>
      </c>
    </row>
    <row r="925" spans="2:3" x14ac:dyDescent="0.25">
      <c r="B925" s="250">
        <v>862</v>
      </c>
      <c r="C925" s="249">
        <v>123.11827309777728</v>
      </c>
    </row>
    <row r="926" spans="2:3" x14ac:dyDescent="0.25">
      <c r="B926" s="250">
        <v>863</v>
      </c>
      <c r="C926" s="249">
        <v>142.44382917786675</v>
      </c>
    </row>
    <row r="927" spans="2:3" x14ac:dyDescent="0.25">
      <c r="B927" s="250">
        <v>864</v>
      </c>
      <c r="C927" s="249">
        <v>161.90833346015441</v>
      </c>
    </row>
    <row r="928" spans="2:3" x14ac:dyDescent="0.25">
      <c r="B928" s="250">
        <v>865</v>
      </c>
      <c r="C928" s="249">
        <v>75.971891940545362</v>
      </c>
    </row>
    <row r="929" spans="2:3" x14ac:dyDescent="0.25">
      <c r="B929" s="250">
        <v>866</v>
      </c>
      <c r="C929" s="249">
        <v>128.40706917346705</v>
      </c>
    </row>
    <row r="930" spans="2:3" x14ac:dyDescent="0.25">
      <c r="B930" s="250">
        <v>867</v>
      </c>
      <c r="C930" s="249">
        <v>84.427354072387686</v>
      </c>
    </row>
    <row r="931" spans="2:3" x14ac:dyDescent="0.25">
      <c r="B931" s="250">
        <v>868</v>
      </c>
      <c r="C931" s="249">
        <v>88.767717488209641</v>
      </c>
    </row>
    <row r="932" spans="2:3" x14ac:dyDescent="0.25">
      <c r="B932" s="250">
        <v>869</v>
      </c>
      <c r="C932" s="249">
        <v>132.48899739778065</v>
      </c>
    </row>
    <row r="933" spans="2:3" x14ac:dyDescent="0.25">
      <c r="B933" s="250">
        <v>870</v>
      </c>
      <c r="C933" s="249">
        <v>154.67091889900269</v>
      </c>
    </row>
    <row r="934" spans="2:3" x14ac:dyDescent="0.25">
      <c r="B934" s="250">
        <v>871</v>
      </c>
      <c r="C934" s="249">
        <v>126.94803990391971</v>
      </c>
    </row>
    <row r="935" spans="2:3" x14ac:dyDescent="0.25">
      <c r="B935" s="250">
        <v>872</v>
      </c>
      <c r="C935" s="249">
        <v>133.37263092217165</v>
      </c>
    </row>
    <row r="936" spans="2:3" x14ac:dyDescent="0.25">
      <c r="B936" s="250">
        <v>873</v>
      </c>
      <c r="C936" s="249">
        <v>134.96000290031296</v>
      </c>
    </row>
    <row r="937" spans="2:3" x14ac:dyDescent="0.25">
      <c r="B937" s="250">
        <v>874</v>
      </c>
      <c r="C937" s="249">
        <v>99.279371270829614</v>
      </c>
    </row>
    <row r="938" spans="2:3" x14ac:dyDescent="0.25">
      <c r="B938" s="250">
        <v>875</v>
      </c>
      <c r="C938" s="249">
        <v>136.65307487811913</v>
      </c>
    </row>
    <row r="939" spans="2:3" x14ac:dyDescent="0.25">
      <c r="B939" s="250">
        <v>876</v>
      </c>
      <c r="C939" s="249">
        <v>122.23655229409195</v>
      </c>
    </row>
    <row r="940" spans="2:3" x14ac:dyDescent="0.25">
      <c r="B940" s="250">
        <v>877</v>
      </c>
      <c r="C940" s="249">
        <v>119.17794596860985</v>
      </c>
    </row>
    <row r="941" spans="2:3" x14ac:dyDescent="0.25">
      <c r="B941" s="250">
        <v>878</v>
      </c>
      <c r="C941" s="249">
        <v>148.89071111620729</v>
      </c>
    </row>
    <row r="942" spans="2:3" x14ac:dyDescent="0.25">
      <c r="B942" s="250">
        <v>879</v>
      </c>
      <c r="C942" s="249">
        <v>87.951321676544538</v>
      </c>
    </row>
    <row r="943" spans="2:3" x14ac:dyDescent="0.25">
      <c r="B943" s="250">
        <v>880</v>
      </c>
      <c r="C943" s="249">
        <v>100.33303123120736</v>
      </c>
    </row>
    <row r="944" spans="2:3" x14ac:dyDescent="0.25">
      <c r="B944" s="250">
        <v>881</v>
      </c>
      <c r="C944" s="249">
        <v>100.98048568063108</v>
      </c>
    </row>
    <row r="945" spans="2:3" x14ac:dyDescent="0.25">
      <c r="B945" s="250">
        <v>882</v>
      </c>
      <c r="C945" s="249">
        <v>109.10885535862256</v>
      </c>
    </row>
    <row r="946" spans="2:3" x14ac:dyDescent="0.25">
      <c r="B946" s="250">
        <v>883</v>
      </c>
      <c r="C946" s="249">
        <v>92.884216345524152</v>
      </c>
    </row>
    <row r="947" spans="2:3" x14ac:dyDescent="0.25">
      <c r="B947" s="250">
        <v>884</v>
      </c>
      <c r="C947" s="249">
        <v>108.7070974068325</v>
      </c>
    </row>
    <row r="948" spans="2:3" x14ac:dyDescent="0.25">
      <c r="B948" s="250">
        <v>885</v>
      </c>
      <c r="C948" s="249">
        <v>87.322552804025207</v>
      </c>
    </row>
    <row r="949" spans="2:3" x14ac:dyDescent="0.25">
      <c r="B949" s="250">
        <v>886</v>
      </c>
      <c r="C949" s="249">
        <v>157.00354945355164</v>
      </c>
    </row>
    <row r="950" spans="2:3" x14ac:dyDescent="0.25">
      <c r="B950" s="250">
        <v>887</v>
      </c>
      <c r="C950" s="249">
        <v>120.5161066549294</v>
      </c>
    </row>
    <row r="951" spans="2:3" x14ac:dyDescent="0.25">
      <c r="B951" s="250">
        <v>888</v>
      </c>
      <c r="C951" s="249">
        <v>101.78183434081328</v>
      </c>
    </row>
    <row r="952" spans="2:3" x14ac:dyDescent="0.25">
      <c r="B952" s="250">
        <v>889</v>
      </c>
      <c r="C952" s="249">
        <v>104.67152233695003</v>
      </c>
    </row>
    <row r="953" spans="2:3" x14ac:dyDescent="0.25">
      <c r="B953" s="250">
        <v>890</v>
      </c>
      <c r="C953" s="249">
        <v>162.55127556126828</v>
      </c>
    </row>
    <row r="954" spans="2:3" x14ac:dyDescent="0.25">
      <c r="B954" s="250">
        <v>891</v>
      </c>
      <c r="C954" s="249">
        <v>139.41535625040405</v>
      </c>
    </row>
    <row r="955" spans="2:3" x14ac:dyDescent="0.25">
      <c r="B955" s="250">
        <v>892</v>
      </c>
      <c r="C955" s="249">
        <v>76.076632394176954</v>
      </c>
    </row>
    <row r="956" spans="2:3" x14ac:dyDescent="0.25">
      <c r="B956" s="250">
        <v>893</v>
      </c>
      <c r="C956" s="249">
        <v>137.08307125920226</v>
      </c>
    </row>
    <row r="957" spans="2:3" x14ac:dyDescent="0.25">
      <c r="B957" s="250">
        <v>894</v>
      </c>
      <c r="C957" s="249">
        <v>138.34036460992544</v>
      </c>
    </row>
    <row r="958" spans="2:3" x14ac:dyDescent="0.25">
      <c r="B958" s="250">
        <v>895</v>
      </c>
      <c r="C958" s="249">
        <v>111.99448592303958</v>
      </c>
    </row>
    <row r="959" spans="2:3" x14ac:dyDescent="0.25">
      <c r="B959" s="250">
        <v>896</v>
      </c>
      <c r="C959" s="249">
        <v>79.811333329267455</v>
      </c>
    </row>
    <row r="960" spans="2:3" x14ac:dyDescent="0.25">
      <c r="B960" s="250">
        <v>897</v>
      </c>
      <c r="C960" s="249">
        <v>135.90835419490921</v>
      </c>
    </row>
    <row r="961" spans="2:3" x14ac:dyDescent="0.25">
      <c r="B961" s="250">
        <v>898</v>
      </c>
      <c r="C961" s="249">
        <v>108.49669638009063</v>
      </c>
    </row>
    <row r="962" spans="2:3" x14ac:dyDescent="0.25">
      <c r="B962" s="250">
        <v>899</v>
      </c>
      <c r="C962" s="249">
        <v>131.65705606181422</v>
      </c>
    </row>
    <row r="963" spans="2:3" x14ac:dyDescent="0.25">
      <c r="B963" s="250">
        <v>900</v>
      </c>
      <c r="C963" s="249">
        <v>127.77230070582314</v>
      </c>
    </row>
    <row r="964" spans="2:3" x14ac:dyDescent="0.25">
      <c r="B964" s="250">
        <v>901</v>
      </c>
      <c r="C964" s="249">
        <v>114.89319132718995</v>
      </c>
    </row>
    <row r="965" spans="2:3" x14ac:dyDescent="0.25">
      <c r="B965" s="250">
        <v>902</v>
      </c>
      <c r="C965" s="249">
        <v>119.11770529644683</v>
      </c>
    </row>
    <row r="966" spans="2:3" x14ac:dyDescent="0.25">
      <c r="B966" s="250">
        <v>903</v>
      </c>
      <c r="C966" s="249">
        <v>148.88953506106722</v>
      </c>
    </row>
    <row r="967" spans="2:3" x14ac:dyDescent="0.25">
      <c r="B967" s="250">
        <v>904</v>
      </c>
      <c r="C967" s="249">
        <v>162.76972011263587</v>
      </c>
    </row>
    <row r="968" spans="2:3" x14ac:dyDescent="0.25">
      <c r="B968" s="250">
        <v>905</v>
      </c>
      <c r="C968" s="249">
        <v>100.20249579429097</v>
      </c>
    </row>
    <row r="969" spans="2:3" x14ac:dyDescent="0.25">
      <c r="B969" s="250">
        <v>906</v>
      </c>
      <c r="C969" s="249">
        <v>100.70266277885671</v>
      </c>
    </row>
    <row r="970" spans="2:3" x14ac:dyDescent="0.25">
      <c r="B970" s="250">
        <v>907</v>
      </c>
      <c r="C970" s="249">
        <v>114.82334266860528</v>
      </c>
    </row>
    <row r="971" spans="2:3" x14ac:dyDescent="0.25">
      <c r="B971" s="250">
        <v>908</v>
      </c>
      <c r="C971" s="249">
        <v>74.292030704407267</v>
      </c>
    </row>
    <row r="972" spans="2:3" x14ac:dyDescent="0.25">
      <c r="B972" s="250">
        <v>909</v>
      </c>
      <c r="C972" s="249">
        <v>121.76804465851539</v>
      </c>
    </row>
    <row r="973" spans="2:3" x14ac:dyDescent="0.25">
      <c r="B973" s="250">
        <v>910</v>
      </c>
      <c r="C973" s="249">
        <v>66.67802407024061</v>
      </c>
    </row>
    <row r="974" spans="2:3" x14ac:dyDescent="0.25">
      <c r="B974" s="250">
        <v>911</v>
      </c>
      <c r="C974" s="249">
        <v>122.253513920114</v>
      </c>
    </row>
    <row r="975" spans="2:3" x14ac:dyDescent="0.25">
      <c r="B975" s="250">
        <v>912</v>
      </c>
      <c r="C975" s="249">
        <v>100.31290069172</v>
      </c>
    </row>
    <row r="976" spans="2:3" x14ac:dyDescent="0.25">
      <c r="B976" s="250">
        <v>913</v>
      </c>
      <c r="C976" s="249">
        <v>122.55657923530433</v>
      </c>
    </row>
    <row r="977" spans="2:3" x14ac:dyDescent="0.25">
      <c r="B977" s="250">
        <v>914</v>
      </c>
      <c r="C977" s="249">
        <v>129.50567067017533</v>
      </c>
    </row>
    <row r="978" spans="2:3" x14ac:dyDescent="0.25">
      <c r="B978" s="250">
        <v>915</v>
      </c>
      <c r="C978" s="249">
        <v>123.87589428247864</v>
      </c>
    </row>
    <row r="979" spans="2:3" x14ac:dyDescent="0.25">
      <c r="B979" s="250">
        <v>916</v>
      </c>
      <c r="C979" s="249">
        <v>139.41197132025846</v>
      </c>
    </row>
    <row r="980" spans="2:3" x14ac:dyDescent="0.25">
      <c r="B980" s="250">
        <v>917</v>
      </c>
      <c r="C980" s="249">
        <v>68.614160472762478</v>
      </c>
    </row>
    <row r="981" spans="2:3" x14ac:dyDescent="0.25">
      <c r="B981" s="250">
        <v>918</v>
      </c>
      <c r="C981" s="249">
        <v>114.48861713492883</v>
      </c>
    </row>
    <row r="982" spans="2:3" x14ac:dyDescent="0.25">
      <c r="B982" s="250">
        <v>919</v>
      </c>
      <c r="C982" s="249">
        <v>110.21347492311057</v>
      </c>
    </row>
    <row r="983" spans="2:3" x14ac:dyDescent="0.25">
      <c r="B983" s="250">
        <v>920</v>
      </c>
      <c r="C983" s="249">
        <v>126.89377637671694</v>
      </c>
    </row>
    <row r="984" spans="2:3" x14ac:dyDescent="0.25">
      <c r="B984" s="250">
        <v>921</v>
      </c>
      <c r="C984" s="249">
        <v>116.40332084912366</v>
      </c>
    </row>
    <row r="985" spans="2:3" x14ac:dyDescent="0.25">
      <c r="B985" s="250">
        <v>922</v>
      </c>
      <c r="C985" s="249">
        <v>147.15431101362395</v>
      </c>
    </row>
    <row r="986" spans="2:3" x14ac:dyDescent="0.25">
      <c r="B986" s="250">
        <v>923</v>
      </c>
      <c r="C986" s="249">
        <v>96.792838739489525</v>
      </c>
    </row>
    <row r="987" spans="2:3" x14ac:dyDescent="0.25">
      <c r="B987" s="250">
        <v>924</v>
      </c>
      <c r="C987" s="249">
        <v>116.48294634057414</v>
      </c>
    </row>
    <row r="988" spans="2:3" x14ac:dyDescent="0.25">
      <c r="B988" s="250">
        <v>925</v>
      </c>
      <c r="C988" s="249">
        <v>107.92612832641854</v>
      </c>
    </row>
    <row r="989" spans="2:3" x14ac:dyDescent="0.25">
      <c r="B989" s="250">
        <v>926</v>
      </c>
      <c r="C989" s="249">
        <v>119.00523426793087</v>
      </c>
    </row>
    <row r="990" spans="2:3" x14ac:dyDescent="0.25">
      <c r="B990" s="250">
        <v>927</v>
      </c>
      <c r="C990" s="249">
        <v>91.576605616067908</v>
      </c>
    </row>
    <row r="991" spans="2:3" x14ac:dyDescent="0.25">
      <c r="B991" s="250">
        <v>928</v>
      </c>
      <c r="C991" s="249">
        <v>112.87922147495036</v>
      </c>
    </row>
    <row r="992" spans="2:3" x14ac:dyDescent="0.25">
      <c r="B992" s="250">
        <v>929</v>
      </c>
      <c r="C992" s="249">
        <v>152.96314535671706</v>
      </c>
    </row>
    <row r="993" spans="2:3" x14ac:dyDescent="0.25">
      <c r="B993" s="250">
        <v>930</v>
      </c>
      <c r="C993" s="249">
        <v>88.038147249663695</v>
      </c>
    </row>
    <row r="994" spans="2:3" x14ac:dyDescent="0.25">
      <c r="B994" s="250">
        <v>931</v>
      </c>
      <c r="C994" s="249">
        <v>150.36640758635491</v>
      </c>
    </row>
    <row r="995" spans="2:3" x14ac:dyDescent="0.25">
      <c r="B995" s="250">
        <v>932</v>
      </c>
      <c r="C995" s="249">
        <v>147.65939325408695</v>
      </c>
    </row>
    <row r="996" spans="2:3" x14ac:dyDescent="0.25">
      <c r="B996" s="250">
        <v>933</v>
      </c>
      <c r="C996" s="249">
        <v>110.56258498640911</v>
      </c>
    </row>
    <row r="997" spans="2:3" x14ac:dyDescent="0.25">
      <c r="B997" s="250">
        <v>934</v>
      </c>
      <c r="C997" s="249">
        <v>113.63266816645154</v>
      </c>
    </row>
    <row r="998" spans="2:3" x14ac:dyDescent="0.25">
      <c r="B998" s="250">
        <v>935</v>
      </c>
      <c r="C998" s="249">
        <v>124.58478863851106</v>
      </c>
    </row>
    <row r="999" spans="2:3" x14ac:dyDescent="0.25">
      <c r="B999" s="250">
        <v>936</v>
      </c>
      <c r="C999" s="249">
        <v>109.41382636571554</v>
      </c>
    </row>
    <row r="1000" spans="2:3" x14ac:dyDescent="0.25">
      <c r="B1000" s="250">
        <v>937</v>
      </c>
      <c r="C1000" s="249">
        <v>173.43627705432144</v>
      </c>
    </row>
    <row r="1001" spans="2:3" x14ac:dyDescent="0.25">
      <c r="B1001" s="250">
        <v>938</v>
      </c>
      <c r="C1001" s="249">
        <v>96.379930763101356</v>
      </c>
    </row>
    <row r="1002" spans="2:3" x14ac:dyDescent="0.25">
      <c r="B1002" s="250">
        <v>939</v>
      </c>
      <c r="C1002" s="249">
        <v>106.67411945667769</v>
      </c>
    </row>
    <row r="1003" spans="2:3" x14ac:dyDescent="0.25">
      <c r="B1003" s="250">
        <v>940</v>
      </c>
      <c r="C1003" s="249">
        <v>121.50055441132127</v>
      </c>
    </row>
    <row r="1004" spans="2:3" x14ac:dyDescent="0.25">
      <c r="B1004" s="250">
        <v>941</v>
      </c>
      <c r="C1004" s="249">
        <v>132.9106905160825</v>
      </c>
    </row>
    <row r="1005" spans="2:3" x14ac:dyDescent="0.25">
      <c r="B1005" s="250">
        <v>942</v>
      </c>
      <c r="C1005" s="249">
        <v>106.77811558180596</v>
      </c>
    </row>
    <row r="1006" spans="2:3" x14ac:dyDescent="0.25">
      <c r="B1006" s="250">
        <v>943</v>
      </c>
      <c r="C1006" s="249">
        <v>140.35949546471568</v>
      </c>
    </row>
    <row r="1007" spans="2:3" x14ac:dyDescent="0.25">
      <c r="B1007" s="250">
        <v>944</v>
      </c>
      <c r="C1007" s="249">
        <v>159.14617595452106</v>
      </c>
    </row>
    <row r="1008" spans="2:3" x14ac:dyDescent="0.25">
      <c r="B1008" s="250">
        <v>945</v>
      </c>
      <c r="C1008" s="249">
        <v>142.41413846462865</v>
      </c>
    </row>
    <row r="1009" spans="2:3" x14ac:dyDescent="0.25">
      <c r="B1009" s="250">
        <v>946</v>
      </c>
      <c r="C1009" s="249">
        <v>118.92408105386662</v>
      </c>
    </row>
    <row r="1010" spans="2:3" x14ac:dyDescent="0.25">
      <c r="B1010" s="250">
        <v>947</v>
      </c>
      <c r="C1010" s="249">
        <v>102.1700908271317</v>
      </c>
    </row>
    <row r="1011" spans="2:3" x14ac:dyDescent="0.25">
      <c r="B1011" s="250">
        <v>948</v>
      </c>
      <c r="C1011" s="249">
        <v>81.326782395336522</v>
      </c>
    </row>
    <row r="1012" spans="2:3" x14ac:dyDescent="0.25">
      <c r="B1012" s="250">
        <v>949</v>
      </c>
      <c r="C1012" s="249">
        <v>99.003364070737916</v>
      </c>
    </row>
    <row r="1013" spans="2:3" x14ac:dyDescent="0.25">
      <c r="B1013" s="250">
        <v>950</v>
      </c>
      <c r="C1013" s="249">
        <v>158.19272824213328</v>
      </c>
    </row>
    <row r="1014" spans="2:3" x14ac:dyDescent="0.25">
      <c r="B1014" s="250">
        <v>951</v>
      </c>
      <c r="C1014" s="249">
        <v>69.836242165060781</v>
      </c>
    </row>
    <row r="1015" spans="2:3" x14ac:dyDescent="0.25">
      <c r="B1015" s="250">
        <v>952</v>
      </c>
      <c r="C1015" s="249">
        <v>94.648306842292527</v>
      </c>
    </row>
    <row r="1016" spans="2:3" x14ac:dyDescent="0.25">
      <c r="B1016" s="250">
        <v>953</v>
      </c>
      <c r="C1016" s="249">
        <v>123.5656453569275</v>
      </c>
    </row>
    <row r="1017" spans="2:3" x14ac:dyDescent="0.25">
      <c r="B1017" s="250">
        <v>954</v>
      </c>
      <c r="C1017" s="249">
        <v>136.57620235464299</v>
      </c>
    </row>
    <row r="1018" spans="2:3" x14ac:dyDescent="0.25">
      <c r="B1018" s="250">
        <v>955</v>
      </c>
      <c r="C1018" s="249">
        <v>83.03971003559522</v>
      </c>
    </row>
    <row r="1019" spans="2:3" x14ac:dyDescent="0.25">
      <c r="B1019" s="250">
        <v>956</v>
      </c>
      <c r="C1019" s="249">
        <v>136.16441098658589</v>
      </c>
    </row>
    <row r="1020" spans="2:3" x14ac:dyDescent="0.25">
      <c r="B1020" s="250">
        <v>957</v>
      </c>
      <c r="C1020" s="249">
        <v>116.6999475066371</v>
      </c>
    </row>
    <row r="1021" spans="2:3" x14ac:dyDescent="0.25">
      <c r="B1021" s="250">
        <v>958</v>
      </c>
      <c r="C1021" s="249">
        <v>107.93043138961565</v>
      </c>
    </row>
    <row r="1022" spans="2:3" x14ac:dyDescent="0.25">
      <c r="B1022" s="250">
        <v>959</v>
      </c>
      <c r="C1022" s="249">
        <v>159.21594216659869</v>
      </c>
    </row>
    <row r="1023" spans="2:3" x14ac:dyDescent="0.25">
      <c r="B1023" s="250">
        <v>960</v>
      </c>
      <c r="C1023" s="249">
        <v>95.924542312363599</v>
      </c>
    </row>
    <row r="1024" spans="2:3" x14ac:dyDescent="0.25">
      <c r="B1024" s="250">
        <v>961</v>
      </c>
      <c r="C1024" s="249">
        <v>116.83270112192477</v>
      </c>
    </row>
    <row r="1025" spans="2:3" x14ac:dyDescent="0.25">
      <c r="B1025" s="250">
        <v>962</v>
      </c>
      <c r="C1025" s="249">
        <v>135.68574611866751</v>
      </c>
    </row>
    <row r="1026" spans="2:3" x14ac:dyDescent="0.25">
      <c r="B1026" s="250">
        <v>963</v>
      </c>
      <c r="C1026" s="249">
        <v>114.15719608706854</v>
      </c>
    </row>
    <row r="1027" spans="2:3" x14ac:dyDescent="0.25">
      <c r="B1027" s="250">
        <v>964</v>
      </c>
      <c r="C1027" s="249">
        <v>80.946612311656423</v>
      </c>
    </row>
    <row r="1028" spans="2:3" x14ac:dyDescent="0.25">
      <c r="B1028" s="250">
        <v>965</v>
      </c>
      <c r="C1028" s="249">
        <v>138.75348586911124</v>
      </c>
    </row>
    <row r="1029" spans="2:3" x14ac:dyDescent="0.25">
      <c r="B1029" s="250">
        <v>966</v>
      </c>
      <c r="C1029" s="249">
        <v>110.63875418355491</v>
      </c>
    </row>
    <row r="1030" spans="2:3" x14ac:dyDescent="0.25">
      <c r="B1030" s="250">
        <v>967</v>
      </c>
      <c r="C1030" s="249">
        <v>99.952777839667419</v>
      </c>
    </row>
    <row r="1031" spans="2:3" x14ac:dyDescent="0.25">
      <c r="B1031" s="250">
        <v>968</v>
      </c>
      <c r="C1031" s="249">
        <v>102.54380731402702</v>
      </c>
    </row>
    <row r="1032" spans="2:3" x14ac:dyDescent="0.25">
      <c r="B1032" s="250">
        <v>969</v>
      </c>
      <c r="C1032" s="249">
        <v>104.08115948570229</v>
      </c>
    </row>
    <row r="1033" spans="2:3" x14ac:dyDescent="0.25">
      <c r="B1033" s="250">
        <v>970</v>
      </c>
      <c r="C1033" s="249">
        <v>128.8657891417933</v>
      </c>
    </row>
    <row r="1034" spans="2:3" x14ac:dyDescent="0.25">
      <c r="B1034" s="250">
        <v>971</v>
      </c>
      <c r="C1034" s="249">
        <v>128.73784589666337</v>
      </c>
    </row>
    <row r="1035" spans="2:3" x14ac:dyDescent="0.25">
      <c r="B1035" s="250">
        <v>972</v>
      </c>
      <c r="C1035" s="249">
        <v>61.178154660991538</v>
      </c>
    </row>
    <row r="1036" spans="2:3" x14ac:dyDescent="0.25">
      <c r="B1036" s="250">
        <v>973</v>
      </c>
      <c r="C1036" s="249">
        <v>158.1769075599031</v>
      </c>
    </row>
    <row r="1037" spans="2:3" x14ac:dyDescent="0.25">
      <c r="B1037" s="250">
        <v>974</v>
      </c>
      <c r="C1037" s="249">
        <v>115.79601641075213</v>
      </c>
    </row>
    <row r="1038" spans="2:3" x14ac:dyDescent="0.25">
      <c r="B1038" s="250">
        <v>975</v>
      </c>
      <c r="C1038" s="249">
        <v>115.83955183890173</v>
      </c>
    </row>
    <row r="1039" spans="2:3" x14ac:dyDescent="0.25">
      <c r="B1039" s="250">
        <v>976</v>
      </c>
      <c r="C1039" s="249">
        <v>84.992799156231484</v>
      </c>
    </row>
    <row r="1040" spans="2:3" x14ac:dyDescent="0.25">
      <c r="B1040" s="250">
        <v>977</v>
      </c>
      <c r="C1040" s="249">
        <v>73.027247286350104</v>
      </c>
    </row>
    <row r="1041" spans="2:3" x14ac:dyDescent="0.25">
      <c r="B1041" s="250">
        <v>978</v>
      </c>
      <c r="C1041" s="249">
        <v>130.51315834302684</v>
      </c>
    </row>
    <row r="1042" spans="2:3" x14ac:dyDescent="0.25">
      <c r="B1042" s="250">
        <v>979</v>
      </c>
      <c r="C1042" s="249">
        <v>120.22142364665672</v>
      </c>
    </row>
    <row r="1043" spans="2:3" x14ac:dyDescent="0.25">
      <c r="B1043" s="250">
        <v>980</v>
      </c>
      <c r="C1043" s="249">
        <v>124.43691753858276</v>
      </c>
    </row>
    <row r="1044" spans="2:3" x14ac:dyDescent="0.25">
      <c r="B1044" s="250">
        <v>981</v>
      </c>
      <c r="C1044" s="249">
        <v>117.83649450883635</v>
      </c>
    </row>
    <row r="1045" spans="2:3" x14ac:dyDescent="0.25">
      <c r="B1045" s="250">
        <v>982</v>
      </c>
      <c r="C1045" s="249">
        <v>112.49984047955466</v>
      </c>
    </row>
    <row r="1046" spans="2:3" x14ac:dyDescent="0.25">
      <c r="B1046" s="250">
        <v>983</v>
      </c>
      <c r="C1046" s="249">
        <v>95.599272857728579</v>
      </c>
    </row>
    <row r="1047" spans="2:3" x14ac:dyDescent="0.25">
      <c r="B1047" s="250">
        <v>984</v>
      </c>
      <c r="C1047" s="249">
        <v>138.63345093796497</v>
      </c>
    </row>
    <row r="1048" spans="2:3" x14ac:dyDescent="0.25">
      <c r="B1048" s="250">
        <v>985</v>
      </c>
      <c r="C1048" s="249">
        <v>174.66903583512871</v>
      </c>
    </row>
    <row r="1049" spans="2:3" x14ac:dyDescent="0.25">
      <c r="B1049" s="250">
        <v>986</v>
      </c>
      <c r="C1049" s="249">
        <v>155.18252055964336</v>
      </c>
    </row>
    <row r="1050" spans="2:3" x14ac:dyDescent="0.25">
      <c r="B1050" s="250">
        <v>987</v>
      </c>
      <c r="C1050" s="249">
        <v>91.229764636547884</v>
      </c>
    </row>
    <row r="1051" spans="2:3" x14ac:dyDescent="0.25">
      <c r="B1051" s="250">
        <v>988</v>
      </c>
      <c r="C1051" s="249">
        <v>112.05800246426024</v>
      </c>
    </row>
    <row r="1052" spans="2:3" x14ac:dyDescent="0.25">
      <c r="B1052" s="250">
        <v>989</v>
      </c>
      <c r="C1052" s="249">
        <v>108.22849705532325</v>
      </c>
    </row>
    <row r="1053" spans="2:3" x14ac:dyDescent="0.25">
      <c r="B1053" s="250">
        <v>990</v>
      </c>
      <c r="C1053" s="249">
        <v>80.94380703088494</v>
      </c>
    </row>
    <row r="1054" spans="2:3" x14ac:dyDescent="0.25">
      <c r="B1054" s="250">
        <v>991</v>
      </c>
      <c r="C1054" s="249">
        <v>163.3215017459367</v>
      </c>
    </row>
    <row r="1055" spans="2:3" x14ac:dyDescent="0.25">
      <c r="B1055" s="250">
        <v>992</v>
      </c>
      <c r="C1055" s="249">
        <v>56.804642821377371</v>
      </c>
    </row>
    <row r="1056" spans="2:3" x14ac:dyDescent="0.25">
      <c r="B1056" s="250">
        <v>993</v>
      </c>
      <c r="C1056" s="249">
        <v>110.72682558530292</v>
      </c>
    </row>
    <row r="1057" spans="2:3" x14ac:dyDescent="0.25">
      <c r="B1057" s="250">
        <v>994</v>
      </c>
      <c r="C1057" s="249">
        <v>138.28920551653988</v>
      </c>
    </row>
    <row r="1058" spans="2:3" x14ac:dyDescent="0.25">
      <c r="B1058" s="250">
        <v>995</v>
      </c>
      <c r="C1058" s="249">
        <v>154.74248192422459</v>
      </c>
    </row>
    <row r="1059" spans="2:3" x14ac:dyDescent="0.25">
      <c r="B1059" s="250">
        <v>996</v>
      </c>
      <c r="C1059" s="249">
        <v>126.41632965641624</v>
      </c>
    </row>
    <row r="1060" spans="2:3" x14ac:dyDescent="0.25">
      <c r="B1060" s="250">
        <v>997</v>
      </c>
      <c r="C1060" s="249">
        <v>108.6249558159371</v>
      </c>
    </row>
    <row r="1061" spans="2:3" x14ac:dyDescent="0.25">
      <c r="B1061" s="250">
        <v>998</v>
      </c>
      <c r="C1061" s="249">
        <v>120.45178350239232</v>
      </c>
    </row>
    <row r="1062" spans="2:3" x14ac:dyDescent="0.25">
      <c r="B1062" s="250">
        <v>999</v>
      </c>
      <c r="C1062" s="249">
        <v>78.673653319121485</v>
      </c>
    </row>
    <row r="1063" spans="2:3" x14ac:dyDescent="0.25">
      <c r="B1063" s="250">
        <v>1000</v>
      </c>
      <c r="C1063" s="249">
        <v>123.18627487902603</v>
      </c>
    </row>
    <row r="1064" spans="2:3" x14ac:dyDescent="0.25">
      <c r="B1064" s="250">
        <v>1001</v>
      </c>
      <c r="C1064" s="249">
        <v>122.62095896743563</v>
      </c>
    </row>
    <row r="1065" spans="2:3" x14ac:dyDescent="0.25">
      <c r="B1065" s="250">
        <v>1002</v>
      </c>
      <c r="C1065" s="249">
        <v>111.26656004154492</v>
      </c>
    </row>
    <row r="1066" spans="2:3" x14ac:dyDescent="0.25">
      <c r="B1066" s="250">
        <v>1003</v>
      </c>
      <c r="C1066" s="249">
        <v>126.71326289964392</v>
      </c>
    </row>
    <row r="1067" spans="2:3" x14ac:dyDescent="0.25">
      <c r="B1067" s="250">
        <v>1004</v>
      </c>
      <c r="C1067" s="249">
        <v>106.34453862706204</v>
      </c>
    </row>
    <row r="1068" spans="2:3" x14ac:dyDescent="0.25">
      <c r="B1068" s="250">
        <v>1005</v>
      </c>
      <c r="C1068" s="249">
        <v>79.322594720159628</v>
      </c>
    </row>
    <row r="1069" spans="2:3" x14ac:dyDescent="0.25">
      <c r="B1069" s="250">
        <v>1006</v>
      </c>
      <c r="C1069" s="249">
        <v>123.92420659972613</v>
      </c>
    </row>
    <row r="1070" spans="2:3" x14ac:dyDescent="0.25">
      <c r="B1070" s="250">
        <v>1007</v>
      </c>
      <c r="C1070" s="249">
        <v>140.74503461245513</v>
      </c>
    </row>
    <row r="1071" spans="2:3" x14ac:dyDescent="0.25">
      <c r="B1071" s="250">
        <v>1008</v>
      </c>
      <c r="C1071" s="249">
        <v>144.1505234888275</v>
      </c>
    </row>
    <row r="1072" spans="2:3" x14ac:dyDescent="0.25">
      <c r="B1072" s="250">
        <v>1009</v>
      </c>
      <c r="C1072" s="249">
        <v>122.45943501342752</v>
      </c>
    </row>
    <row r="1073" spans="2:3" x14ac:dyDescent="0.25">
      <c r="B1073" s="250">
        <v>1010</v>
      </c>
      <c r="C1073" s="249">
        <v>138.87669915001072</v>
      </c>
    </row>
    <row r="1074" spans="2:3" x14ac:dyDescent="0.25">
      <c r="B1074" s="250">
        <v>1011</v>
      </c>
      <c r="C1074" s="249">
        <v>104.93876288412024</v>
      </c>
    </row>
    <row r="1075" spans="2:3" x14ac:dyDescent="0.25">
      <c r="B1075" s="250">
        <v>1012</v>
      </c>
      <c r="C1075" s="249">
        <v>91.465885019180092</v>
      </c>
    </row>
    <row r="1076" spans="2:3" x14ac:dyDescent="0.25">
      <c r="B1076" s="250">
        <v>1013</v>
      </c>
      <c r="C1076" s="249">
        <v>97.268265888842919</v>
      </c>
    </row>
    <row r="1077" spans="2:3" x14ac:dyDescent="0.25">
      <c r="B1077" s="250">
        <v>1014</v>
      </c>
      <c r="C1077" s="249">
        <v>124.47461703311244</v>
      </c>
    </row>
    <row r="1078" spans="2:3" x14ac:dyDescent="0.25">
      <c r="B1078" s="250">
        <v>1015</v>
      </c>
      <c r="C1078" s="249">
        <v>107.73380107912729</v>
      </c>
    </row>
    <row r="1079" spans="2:3" x14ac:dyDescent="0.25">
      <c r="B1079" s="250">
        <v>1016</v>
      </c>
      <c r="C1079" s="249">
        <v>90.948168304875907</v>
      </c>
    </row>
    <row r="1080" spans="2:3" x14ac:dyDescent="0.25">
      <c r="B1080" s="250">
        <v>1017</v>
      </c>
      <c r="C1080" s="249">
        <v>118.2446171593364</v>
      </c>
    </row>
    <row r="1081" spans="2:3" x14ac:dyDescent="0.25">
      <c r="B1081" s="250">
        <v>1018</v>
      </c>
      <c r="C1081" s="249">
        <v>141.47663677267863</v>
      </c>
    </row>
    <row r="1082" spans="2:3" x14ac:dyDescent="0.25">
      <c r="B1082" s="250">
        <v>1019</v>
      </c>
      <c r="C1082" s="249">
        <v>151.41939495313017</v>
      </c>
    </row>
    <row r="1083" spans="2:3" x14ac:dyDescent="0.25">
      <c r="B1083" s="250">
        <v>1020</v>
      </c>
      <c r="C1083" s="249">
        <v>124.42453991144123</v>
      </c>
    </row>
    <row r="1084" spans="2:3" x14ac:dyDescent="0.25">
      <c r="B1084" s="250">
        <v>1021</v>
      </c>
      <c r="C1084" s="249">
        <v>159.37117284674832</v>
      </c>
    </row>
    <row r="1085" spans="2:3" x14ac:dyDescent="0.25">
      <c r="B1085" s="250">
        <v>1022</v>
      </c>
      <c r="C1085" s="249">
        <v>135.93001786644032</v>
      </c>
    </row>
    <row r="1086" spans="2:3" x14ac:dyDescent="0.25">
      <c r="B1086" s="250">
        <v>1023</v>
      </c>
      <c r="C1086" s="249">
        <v>61.21497430236991</v>
      </c>
    </row>
    <row r="1087" spans="2:3" x14ac:dyDescent="0.25">
      <c r="B1087" s="250">
        <v>1024</v>
      </c>
      <c r="C1087" s="249">
        <v>108.98165792430864</v>
      </c>
    </row>
    <row r="1088" spans="2:3" x14ac:dyDescent="0.25">
      <c r="B1088" s="250">
        <v>1025</v>
      </c>
      <c r="C1088" s="249">
        <v>117.98943625127643</v>
      </c>
    </row>
    <row r="1089" spans="2:3" x14ac:dyDescent="0.25">
      <c r="B1089" s="250">
        <v>1026</v>
      </c>
      <c r="C1089" s="249">
        <v>104.76999568123156</v>
      </c>
    </row>
    <row r="1090" spans="2:3" x14ac:dyDescent="0.25">
      <c r="B1090" s="250">
        <v>1027</v>
      </c>
      <c r="C1090" s="249">
        <v>112.15125704551419</v>
      </c>
    </row>
    <row r="1091" spans="2:3" x14ac:dyDescent="0.25">
      <c r="B1091" s="250">
        <v>1028</v>
      </c>
      <c r="C1091" s="249">
        <v>91.492279357683515</v>
      </c>
    </row>
    <row r="1092" spans="2:3" x14ac:dyDescent="0.25">
      <c r="B1092" s="250">
        <v>1029</v>
      </c>
      <c r="C1092" s="249">
        <v>96.264047388694593</v>
      </c>
    </row>
    <row r="1093" spans="2:3" x14ac:dyDescent="0.25">
      <c r="B1093" s="250">
        <v>1030</v>
      </c>
      <c r="C1093" s="249">
        <v>155.96651925814524</v>
      </c>
    </row>
    <row r="1094" spans="2:3" x14ac:dyDescent="0.25">
      <c r="B1094" s="250">
        <v>1031</v>
      </c>
      <c r="C1094" s="249">
        <v>139.81594973238529</v>
      </c>
    </row>
    <row r="1095" spans="2:3" x14ac:dyDescent="0.25">
      <c r="B1095" s="250">
        <v>1032</v>
      </c>
      <c r="C1095" s="249">
        <v>106.04699438461979</v>
      </c>
    </row>
    <row r="1096" spans="2:3" x14ac:dyDescent="0.25">
      <c r="B1096" s="250">
        <v>1033</v>
      </c>
      <c r="C1096" s="249">
        <v>116.53732831033179</v>
      </c>
    </row>
    <row r="1097" spans="2:3" x14ac:dyDescent="0.25">
      <c r="B1097" s="250">
        <v>1034</v>
      </c>
      <c r="C1097" s="249">
        <v>142.374466678766</v>
      </c>
    </row>
    <row r="1098" spans="2:3" x14ac:dyDescent="0.25">
      <c r="B1098" s="250">
        <v>1035</v>
      </c>
      <c r="C1098" s="249">
        <v>101.60625896798371</v>
      </c>
    </row>
    <row r="1099" spans="2:3" x14ac:dyDescent="0.25">
      <c r="B1099" s="250">
        <v>1036</v>
      </c>
      <c r="C1099" s="249">
        <v>107.5627460089174</v>
      </c>
    </row>
    <row r="1100" spans="2:3" x14ac:dyDescent="0.25">
      <c r="B1100" s="250">
        <v>1037</v>
      </c>
      <c r="C1100" s="249">
        <v>104.7722298897677</v>
      </c>
    </row>
    <row r="1101" spans="2:3" x14ac:dyDescent="0.25">
      <c r="B1101" s="250">
        <v>1038</v>
      </c>
      <c r="C1101" s="249">
        <v>115.28840314118125</v>
      </c>
    </row>
    <row r="1102" spans="2:3" x14ac:dyDescent="0.25">
      <c r="B1102" s="250">
        <v>1039</v>
      </c>
      <c r="C1102" s="249">
        <v>149.37681048919785</v>
      </c>
    </row>
    <row r="1103" spans="2:3" x14ac:dyDescent="0.25">
      <c r="B1103" s="250">
        <v>1040</v>
      </c>
      <c r="C1103" s="249">
        <v>95.685895239937494</v>
      </c>
    </row>
    <row r="1104" spans="2:3" x14ac:dyDescent="0.25">
      <c r="B1104" s="250">
        <v>1041</v>
      </c>
      <c r="C1104" s="249">
        <v>67.18311867406004</v>
      </c>
    </row>
    <row r="1105" spans="2:3" x14ac:dyDescent="0.25">
      <c r="B1105" s="250">
        <v>1042</v>
      </c>
      <c r="C1105" s="249">
        <v>97.06960197394983</v>
      </c>
    </row>
    <row r="1106" spans="2:3" x14ac:dyDescent="0.25">
      <c r="B1106" s="250">
        <v>1043</v>
      </c>
      <c r="C1106" s="249">
        <v>84.52045507999398</v>
      </c>
    </row>
    <row r="1107" spans="2:3" x14ac:dyDescent="0.25">
      <c r="B1107" s="250">
        <v>1044</v>
      </c>
      <c r="C1107" s="249">
        <v>107.05550935371878</v>
      </c>
    </row>
    <row r="1108" spans="2:3" x14ac:dyDescent="0.25">
      <c r="B1108" s="250">
        <v>1045</v>
      </c>
      <c r="C1108" s="249">
        <v>120.07052360422114</v>
      </c>
    </row>
    <row r="1109" spans="2:3" x14ac:dyDescent="0.25">
      <c r="B1109" s="250">
        <v>1046</v>
      </c>
      <c r="C1109" s="249">
        <v>139.00492143200043</v>
      </c>
    </row>
    <row r="1110" spans="2:3" x14ac:dyDescent="0.25">
      <c r="B1110" s="250">
        <v>1047</v>
      </c>
      <c r="C1110" s="249">
        <v>134.69858334397293</v>
      </c>
    </row>
    <row r="1111" spans="2:3" x14ac:dyDescent="0.25">
      <c r="B1111" s="250">
        <v>1048</v>
      </c>
      <c r="C1111" s="249">
        <v>118.01984839439778</v>
      </c>
    </row>
    <row r="1112" spans="2:3" x14ac:dyDescent="0.25">
      <c r="B1112" s="250">
        <v>1049</v>
      </c>
      <c r="C1112" s="249">
        <v>134.19747810419551</v>
      </c>
    </row>
    <row r="1113" spans="2:3" x14ac:dyDescent="0.25">
      <c r="B1113" s="250">
        <v>1050</v>
      </c>
      <c r="C1113" s="249">
        <v>116.86264439753653</v>
      </c>
    </row>
    <row r="1114" spans="2:3" x14ac:dyDescent="0.25">
      <c r="B1114" s="250">
        <v>1051</v>
      </c>
      <c r="C1114" s="249">
        <v>141.20963409360911</v>
      </c>
    </row>
    <row r="1115" spans="2:3" x14ac:dyDescent="0.25">
      <c r="B1115" s="250">
        <v>1052</v>
      </c>
      <c r="C1115" s="249">
        <v>128.86214069804882</v>
      </c>
    </row>
    <row r="1116" spans="2:3" x14ac:dyDescent="0.25">
      <c r="B1116" s="250">
        <v>1053</v>
      </c>
      <c r="C1116" s="249">
        <v>113.57229875829483</v>
      </c>
    </row>
    <row r="1117" spans="2:3" x14ac:dyDescent="0.25">
      <c r="B1117" s="250">
        <v>1054</v>
      </c>
      <c r="C1117" s="249">
        <v>150.20571287407788</v>
      </c>
    </row>
    <row r="1118" spans="2:3" x14ac:dyDescent="0.25">
      <c r="B1118" s="250">
        <v>1055</v>
      </c>
      <c r="C1118" s="249">
        <v>101.96085020961681</v>
      </c>
    </row>
    <row r="1119" spans="2:3" x14ac:dyDescent="0.25">
      <c r="B1119" s="250">
        <v>1056</v>
      </c>
      <c r="C1119" s="249">
        <v>111.79110986360875</v>
      </c>
    </row>
    <row r="1120" spans="2:3" x14ac:dyDescent="0.25">
      <c r="B1120" s="250">
        <v>1057</v>
      </c>
      <c r="C1120" s="249">
        <v>117.16823729885201</v>
      </c>
    </row>
    <row r="1121" spans="2:3" x14ac:dyDescent="0.25">
      <c r="B1121" s="250">
        <v>1058</v>
      </c>
      <c r="C1121" s="249">
        <v>113.0474504703722</v>
      </c>
    </row>
    <row r="1122" spans="2:3" x14ac:dyDescent="0.25">
      <c r="B1122" s="250">
        <v>1059</v>
      </c>
      <c r="C1122" s="249">
        <v>121.31734446156108</v>
      </c>
    </row>
    <row r="1123" spans="2:3" x14ac:dyDescent="0.25">
      <c r="B1123" s="250">
        <v>1060</v>
      </c>
      <c r="C1123" s="249">
        <v>127.13339276392831</v>
      </c>
    </row>
    <row r="1124" spans="2:3" x14ac:dyDescent="0.25">
      <c r="B1124" s="250">
        <v>1061</v>
      </c>
      <c r="C1124" s="249">
        <v>153.63114362765123</v>
      </c>
    </row>
    <row r="1125" spans="2:3" x14ac:dyDescent="0.25">
      <c r="B1125" s="250">
        <v>1062</v>
      </c>
      <c r="C1125" s="249">
        <v>62.880964204043458</v>
      </c>
    </row>
    <row r="1126" spans="2:3" x14ac:dyDescent="0.25">
      <c r="B1126" s="250">
        <v>1063</v>
      </c>
      <c r="C1126" s="249">
        <v>102.93886115456279</v>
      </c>
    </row>
    <row r="1127" spans="2:3" x14ac:dyDescent="0.25">
      <c r="B1127" s="250">
        <v>1064</v>
      </c>
      <c r="C1127" s="249">
        <v>98.474594814134264</v>
      </c>
    </row>
    <row r="1128" spans="2:3" x14ac:dyDescent="0.25">
      <c r="B1128" s="250">
        <v>1065</v>
      </c>
      <c r="C1128" s="249">
        <v>126.52983444093336</v>
      </c>
    </row>
    <row r="1129" spans="2:3" x14ac:dyDescent="0.25">
      <c r="B1129" s="250">
        <v>1066</v>
      </c>
      <c r="C1129" s="249">
        <v>89.300184502960946</v>
      </c>
    </row>
    <row r="1130" spans="2:3" x14ac:dyDescent="0.25">
      <c r="B1130" s="250">
        <v>1067</v>
      </c>
      <c r="C1130" s="249">
        <v>113.83195080891828</v>
      </c>
    </row>
    <row r="1131" spans="2:3" x14ac:dyDescent="0.25">
      <c r="B1131" s="250">
        <v>1068</v>
      </c>
      <c r="C1131" s="249">
        <v>92.204031665391625</v>
      </c>
    </row>
    <row r="1132" spans="2:3" x14ac:dyDescent="0.25">
      <c r="B1132" s="250">
        <v>1069</v>
      </c>
      <c r="C1132" s="249">
        <v>156.59368472675823</v>
      </c>
    </row>
    <row r="1133" spans="2:3" x14ac:dyDescent="0.25">
      <c r="B1133" s="250">
        <v>1070</v>
      </c>
      <c r="C1133" s="249">
        <v>122.06356845897436</v>
      </c>
    </row>
    <row r="1134" spans="2:3" x14ac:dyDescent="0.25">
      <c r="B1134" s="250">
        <v>1071</v>
      </c>
      <c r="C1134" s="249">
        <v>95.496969672258558</v>
      </c>
    </row>
    <row r="1135" spans="2:3" x14ac:dyDescent="0.25">
      <c r="B1135" s="250">
        <v>1072</v>
      </c>
      <c r="C1135" s="249">
        <v>146.15610737915824</v>
      </c>
    </row>
    <row r="1136" spans="2:3" x14ac:dyDescent="0.25">
      <c r="B1136" s="250">
        <v>1073</v>
      </c>
      <c r="C1136" s="249">
        <v>92.601491044418339</v>
      </c>
    </row>
    <row r="1137" spans="2:3" x14ac:dyDescent="0.25">
      <c r="B1137" s="250">
        <v>1074</v>
      </c>
      <c r="C1137" s="249">
        <v>79.107227830307579</v>
      </c>
    </row>
    <row r="1138" spans="2:3" x14ac:dyDescent="0.25">
      <c r="B1138" s="250">
        <v>1075</v>
      </c>
      <c r="C1138" s="249">
        <v>121.2940235256968</v>
      </c>
    </row>
    <row r="1139" spans="2:3" x14ac:dyDescent="0.25">
      <c r="B1139" s="250">
        <v>1076</v>
      </c>
      <c r="C1139" s="249">
        <v>121.3835669121699</v>
      </c>
    </row>
    <row r="1140" spans="2:3" x14ac:dyDescent="0.25">
      <c r="B1140" s="250">
        <v>1077</v>
      </c>
      <c r="C1140" s="249">
        <v>106.63245922173901</v>
      </c>
    </row>
    <row r="1141" spans="2:3" x14ac:dyDescent="0.25">
      <c r="B1141" s="250">
        <v>1078</v>
      </c>
      <c r="C1141" s="249">
        <v>142.67482665261005</v>
      </c>
    </row>
    <row r="1142" spans="2:3" x14ac:dyDescent="0.25">
      <c r="B1142" s="250">
        <v>1079</v>
      </c>
      <c r="C1142" s="249">
        <v>122.18560002806774</v>
      </c>
    </row>
    <row r="1143" spans="2:3" x14ac:dyDescent="0.25">
      <c r="B1143" s="250">
        <v>1080</v>
      </c>
      <c r="C1143" s="249">
        <v>158.54440752445589</v>
      </c>
    </row>
    <row r="1144" spans="2:3" x14ac:dyDescent="0.25">
      <c r="B1144" s="250">
        <v>1081</v>
      </c>
      <c r="C1144" s="249">
        <v>114.26830517025121</v>
      </c>
    </row>
    <row r="1145" spans="2:3" x14ac:dyDescent="0.25">
      <c r="B1145" s="250">
        <v>1082</v>
      </c>
      <c r="C1145" s="249">
        <v>136.24001929246185</v>
      </c>
    </row>
    <row r="1146" spans="2:3" x14ac:dyDescent="0.25">
      <c r="B1146" s="250">
        <v>1083</v>
      </c>
      <c r="C1146" s="249">
        <v>151.08210186453059</v>
      </c>
    </row>
    <row r="1147" spans="2:3" x14ac:dyDescent="0.25">
      <c r="B1147" s="250">
        <v>1084</v>
      </c>
      <c r="C1147" s="249">
        <v>83.132775376361366</v>
      </c>
    </row>
    <row r="1148" spans="2:3" x14ac:dyDescent="0.25">
      <c r="B1148" s="250">
        <v>1085</v>
      </c>
      <c r="C1148" s="249">
        <v>146.83882214343362</v>
      </c>
    </row>
    <row r="1149" spans="2:3" x14ac:dyDescent="0.25">
      <c r="B1149" s="250">
        <v>1086</v>
      </c>
      <c r="C1149" s="249">
        <v>156.58873960839074</v>
      </c>
    </row>
    <row r="1150" spans="2:3" x14ac:dyDescent="0.25">
      <c r="B1150" s="250">
        <v>1087</v>
      </c>
      <c r="C1150" s="249">
        <v>100.17531680317092</v>
      </c>
    </row>
    <row r="1151" spans="2:3" x14ac:dyDescent="0.25">
      <c r="B1151" s="250">
        <v>1088</v>
      </c>
      <c r="C1151" s="249">
        <v>107.62982559335157</v>
      </c>
    </row>
    <row r="1152" spans="2:3" x14ac:dyDescent="0.25">
      <c r="B1152" s="250">
        <v>1089</v>
      </c>
      <c r="C1152" s="249">
        <v>91.81820002014129</v>
      </c>
    </row>
    <row r="1153" spans="2:3" x14ac:dyDescent="0.25">
      <c r="B1153" s="250">
        <v>1090</v>
      </c>
      <c r="C1153" s="249">
        <v>107.8546827435146</v>
      </c>
    </row>
    <row r="1154" spans="2:3" x14ac:dyDescent="0.25">
      <c r="B1154" s="250">
        <v>1091</v>
      </c>
      <c r="C1154" s="249">
        <v>120.4293866572108</v>
      </c>
    </row>
    <row r="1155" spans="2:3" x14ac:dyDescent="0.25">
      <c r="B1155" s="250">
        <v>1092</v>
      </c>
      <c r="C1155" s="249">
        <v>127.704164459797</v>
      </c>
    </row>
    <row r="1156" spans="2:3" x14ac:dyDescent="0.25">
      <c r="B1156" s="250">
        <v>1093</v>
      </c>
      <c r="C1156" s="249">
        <v>154.24875304244694</v>
      </c>
    </row>
    <row r="1157" spans="2:3" x14ac:dyDescent="0.25">
      <c r="B1157" s="250">
        <v>1094</v>
      </c>
      <c r="C1157" s="249">
        <v>157.70729626715786</v>
      </c>
    </row>
    <row r="1158" spans="2:3" x14ac:dyDescent="0.25">
      <c r="B1158" s="250">
        <v>1095</v>
      </c>
      <c r="C1158" s="249">
        <v>135.25765543968043</v>
      </c>
    </row>
    <row r="1159" spans="2:3" x14ac:dyDescent="0.25">
      <c r="B1159" s="250">
        <v>1096</v>
      </c>
      <c r="C1159" s="249">
        <v>132.4319635780063</v>
      </c>
    </row>
    <row r="1160" spans="2:3" x14ac:dyDescent="0.25">
      <c r="B1160" s="250">
        <v>1097</v>
      </c>
      <c r="C1160" s="249">
        <v>98.50462023908986</v>
      </c>
    </row>
    <row r="1161" spans="2:3" x14ac:dyDescent="0.25">
      <c r="B1161" s="250">
        <v>1098</v>
      </c>
      <c r="C1161" s="249">
        <v>104.86544501395336</v>
      </c>
    </row>
    <row r="1162" spans="2:3" x14ac:dyDescent="0.25">
      <c r="B1162" s="250">
        <v>1099</v>
      </c>
      <c r="C1162" s="249">
        <v>175.17536818306115</v>
      </c>
    </row>
    <row r="1163" spans="2:3" x14ac:dyDescent="0.25">
      <c r="B1163" s="250">
        <v>1100</v>
      </c>
      <c r="C1163" s="249">
        <v>138.24443115755767</v>
      </c>
    </row>
    <row r="1164" spans="2:3" x14ac:dyDescent="0.25">
      <c r="B1164" s="250">
        <v>1101</v>
      </c>
      <c r="C1164" s="249">
        <v>123.21142579751779</v>
      </c>
    </row>
    <row r="1165" spans="2:3" x14ac:dyDescent="0.25">
      <c r="B1165" s="250">
        <v>1102</v>
      </c>
      <c r="C1165" s="249">
        <v>111.53486450760271</v>
      </c>
    </row>
    <row r="1166" spans="2:3" x14ac:dyDescent="0.25">
      <c r="B1166" s="250">
        <v>1103</v>
      </c>
      <c r="C1166" s="249">
        <v>135.28187324348625</v>
      </c>
    </row>
    <row r="1167" spans="2:3" x14ac:dyDescent="0.25">
      <c r="B1167" s="250">
        <v>1104</v>
      </c>
      <c r="C1167" s="249">
        <v>124.81689613880101</v>
      </c>
    </row>
    <row r="1168" spans="2:3" x14ac:dyDescent="0.25">
      <c r="B1168" s="250">
        <v>1105</v>
      </c>
      <c r="C1168" s="249">
        <v>127.59298554655348</v>
      </c>
    </row>
    <row r="1169" spans="2:3" x14ac:dyDescent="0.25">
      <c r="B1169" s="250">
        <v>1106</v>
      </c>
      <c r="C1169" s="249">
        <v>112.72538201969063</v>
      </c>
    </row>
    <row r="1170" spans="2:3" x14ac:dyDescent="0.25">
      <c r="B1170" s="250">
        <v>1107</v>
      </c>
      <c r="C1170" s="249">
        <v>117.0140553329515</v>
      </c>
    </row>
    <row r="1171" spans="2:3" x14ac:dyDescent="0.25">
      <c r="B1171" s="250">
        <v>1108</v>
      </c>
      <c r="C1171" s="249">
        <v>135.26041795639588</v>
      </c>
    </row>
    <row r="1172" spans="2:3" x14ac:dyDescent="0.25">
      <c r="B1172" s="250">
        <v>1109</v>
      </c>
      <c r="C1172" s="249">
        <v>149.71677515129477</v>
      </c>
    </row>
    <row r="1173" spans="2:3" x14ac:dyDescent="0.25">
      <c r="B1173" s="250">
        <v>1110</v>
      </c>
      <c r="C1173" s="249">
        <v>104.14708263579412</v>
      </c>
    </row>
    <row r="1174" spans="2:3" x14ac:dyDescent="0.25">
      <c r="B1174" s="250">
        <v>1111</v>
      </c>
      <c r="C1174" s="249">
        <v>146.70375598623977</v>
      </c>
    </row>
    <row r="1175" spans="2:3" x14ac:dyDescent="0.25">
      <c r="B1175" s="250">
        <v>1112</v>
      </c>
      <c r="C1175" s="249">
        <v>120.51498782020239</v>
      </c>
    </row>
    <row r="1176" spans="2:3" x14ac:dyDescent="0.25">
      <c r="B1176" s="250">
        <v>1113</v>
      </c>
      <c r="C1176" s="249">
        <v>175.62171260826767</v>
      </c>
    </row>
    <row r="1177" spans="2:3" x14ac:dyDescent="0.25">
      <c r="B1177" s="250">
        <v>1114</v>
      </c>
      <c r="C1177" s="249">
        <v>143.2381488897413</v>
      </c>
    </row>
    <row r="1178" spans="2:3" x14ac:dyDescent="0.25">
      <c r="B1178" s="250">
        <v>1115</v>
      </c>
      <c r="C1178" s="249">
        <v>98.940315736198215</v>
      </c>
    </row>
    <row r="1179" spans="2:3" x14ac:dyDescent="0.25">
      <c r="B1179" s="250">
        <v>1116</v>
      </c>
      <c r="C1179" s="249">
        <v>129.1752326510759</v>
      </c>
    </row>
    <row r="1180" spans="2:3" x14ac:dyDescent="0.25">
      <c r="B1180" s="250">
        <v>1117</v>
      </c>
      <c r="C1180" s="249">
        <v>114.56560562860018</v>
      </c>
    </row>
    <row r="1181" spans="2:3" x14ac:dyDescent="0.25">
      <c r="B1181" s="250">
        <v>1118</v>
      </c>
      <c r="C1181" s="249">
        <v>116.96009895857786</v>
      </c>
    </row>
    <row r="1182" spans="2:3" x14ac:dyDescent="0.25">
      <c r="B1182" s="250">
        <v>1119</v>
      </c>
      <c r="C1182" s="249">
        <v>78.598518515982761</v>
      </c>
    </row>
    <row r="1183" spans="2:3" x14ac:dyDescent="0.25">
      <c r="B1183" s="250">
        <v>1120</v>
      </c>
      <c r="C1183" s="249">
        <v>129.95393101352968</v>
      </c>
    </row>
    <row r="1184" spans="2:3" x14ac:dyDescent="0.25">
      <c r="B1184" s="250">
        <v>1121</v>
      </c>
      <c r="C1184" s="249">
        <v>122.4828469984398</v>
      </c>
    </row>
    <row r="1185" spans="2:3" x14ac:dyDescent="0.25">
      <c r="B1185" s="250">
        <v>1122</v>
      </c>
      <c r="C1185" s="249">
        <v>132.90207854008935</v>
      </c>
    </row>
    <row r="1186" spans="2:3" x14ac:dyDescent="0.25">
      <c r="B1186" s="250">
        <v>1123</v>
      </c>
      <c r="C1186" s="249">
        <v>109.47116339004354</v>
      </c>
    </row>
    <row r="1187" spans="2:3" x14ac:dyDescent="0.25">
      <c r="B1187" s="250">
        <v>1124</v>
      </c>
      <c r="C1187" s="249">
        <v>88.655434016635368</v>
      </c>
    </row>
    <row r="1188" spans="2:3" x14ac:dyDescent="0.25">
      <c r="B1188" s="250">
        <v>1125</v>
      </c>
      <c r="C1188" s="249">
        <v>123.80593628395067</v>
      </c>
    </row>
    <row r="1189" spans="2:3" x14ac:dyDescent="0.25">
      <c r="B1189" s="250">
        <v>1126</v>
      </c>
      <c r="C1189" s="249">
        <v>130.78412220980931</v>
      </c>
    </row>
    <row r="1190" spans="2:3" x14ac:dyDescent="0.25">
      <c r="B1190" s="250">
        <v>1127</v>
      </c>
      <c r="C1190" s="249">
        <v>195.94556413081921</v>
      </c>
    </row>
    <row r="1191" spans="2:3" x14ac:dyDescent="0.25">
      <c r="B1191" s="250">
        <v>1128</v>
      </c>
      <c r="C1191" s="249">
        <v>102.17744014381273</v>
      </c>
    </row>
    <row r="1192" spans="2:3" x14ac:dyDescent="0.25">
      <c r="B1192" s="250">
        <v>1129</v>
      </c>
      <c r="C1192" s="249">
        <v>110.59033147935958</v>
      </c>
    </row>
    <row r="1193" spans="2:3" x14ac:dyDescent="0.25">
      <c r="B1193" s="250">
        <v>1130</v>
      </c>
      <c r="C1193" s="249">
        <v>110.32567038242682</v>
      </c>
    </row>
    <row r="1194" spans="2:3" x14ac:dyDescent="0.25">
      <c r="B1194" s="250">
        <v>1131</v>
      </c>
      <c r="C1194" s="249">
        <v>61.260263327213721</v>
      </c>
    </row>
    <row r="1195" spans="2:3" x14ac:dyDescent="0.25">
      <c r="B1195" s="250">
        <v>1132</v>
      </c>
      <c r="C1195" s="249">
        <v>106.8715157899539</v>
      </c>
    </row>
    <row r="1196" spans="2:3" x14ac:dyDescent="0.25">
      <c r="B1196" s="250">
        <v>1133</v>
      </c>
      <c r="C1196" s="249">
        <v>145.87456697401362</v>
      </c>
    </row>
    <row r="1197" spans="2:3" x14ac:dyDescent="0.25">
      <c r="B1197" s="250">
        <v>1134</v>
      </c>
      <c r="C1197" s="249">
        <v>121.15790718008078</v>
      </c>
    </row>
    <row r="1198" spans="2:3" x14ac:dyDescent="0.25">
      <c r="B1198" s="250">
        <v>1135</v>
      </c>
      <c r="C1198" s="249">
        <v>103.08642691147693</v>
      </c>
    </row>
    <row r="1199" spans="2:3" x14ac:dyDescent="0.25">
      <c r="B1199" s="250">
        <v>1136</v>
      </c>
      <c r="C1199" s="249">
        <v>87.514327600001565</v>
      </c>
    </row>
    <row r="1200" spans="2:3" x14ac:dyDescent="0.25">
      <c r="B1200" s="250">
        <v>1137</v>
      </c>
      <c r="C1200" s="249">
        <v>100.54590486951609</v>
      </c>
    </row>
    <row r="1201" spans="2:3" x14ac:dyDescent="0.25">
      <c r="B1201" s="250">
        <v>1138</v>
      </c>
      <c r="C1201" s="249">
        <v>90.295479429604043</v>
      </c>
    </row>
    <row r="1202" spans="2:3" x14ac:dyDescent="0.25">
      <c r="B1202" s="250">
        <v>1139</v>
      </c>
      <c r="C1202" s="249">
        <v>100.71321811920377</v>
      </c>
    </row>
    <row r="1203" spans="2:3" x14ac:dyDescent="0.25">
      <c r="B1203" s="250">
        <v>1140</v>
      </c>
      <c r="C1203" s="249">
        <v>95.264300820966199</v>
      </c>
    </row>
    <row r="1204" spans="2:3" x14ac:dyDescent="0.25">
      <c r="B1204" s="250">
        <v>1141</v>
      </c>
      <c r="C1204" s="249">
        <v>115.3987981175113</v>
      </c>
    </row>
    <row r="1205" spans="2:3" x14ac:dyDescent="0.25">
      <c r="B1205" s="250">
        <v>1142</v>
      </c>
      <c r="C1205" s="249">
        <v>75.251194812922265</v>
      </c>
    </row>
    <row r="1206" spans="2:3" x14ac:dyDescent="0.25">
      <c r="B1206" s="250">
        <v>1143</v>
      </c>
      <c r="C1206" s="249">
        <v>136.43062008667445</v>
      </c>
    </row>
    <row r="1207" spans="2:3" x14ac:dyDescent="0.25">
      <c r="B1207" s="250">
        <v>1144</v>
      </c>
      <c r="C1207" s="249">
        <v>90.721869569276052</v>
      </c>
    </row>
    <row r="1208" spans="2:3" x14ac:dyDescent="0.25">
      <c r="B1208" s="250">
        <v>1145</v>
      </c>
      <c r="C1208" s="249">
        <v>77.20356449671425</v>
      </c>
    </row>
    <row r="1209" spans="2:3" x14ac:dyDescent="0.25">
      <c r="B1209" s="250">
        <v>1146</v>
      </c>
      <c r="C1209" s="249">
        <v>135.94485055033806</v>
      </c>
    </row>
    <row r="1210" spans="2:3" x14ac:dyDescent="0.25">
      <c r="B1210" s="250">
        <v>1147</v>
      </c>
      <c r="C1210" s="249">
        <v>127.33215798744673</v>
      </c>
    </row>
    <row r="1211" spans="2:3" x14ac:dyDescent="0.25">
      <c r="B1211" s="250">
        <v>1148</v>
      </c>
      <c r="C1211" s="249">
        <v>138.59532584492513</v>
      </c>
    </row>
    <row r="1212" spans="2:3" x14ac:dyDescent="0.25">
      <c r="B1212" s="250">
        <v>1149</v>
      </c>
      <c r="C1212" s="249">
        <v>74.84672532041732</v>
      </c>
    </row>
    <row r="1213" spans="2:3" x14ac:dyDescent="0.25">
      <c r="B1213" s="250">
        <v>1150</v>
      </c>
      <c r="C1213" s="249">
        <v>106.84853876394905</v>
      </c>
    </row>
    <row r="1214" spans="2:3" x14ac:dyDescent="0.25">
      <c r="B1214" s="250">
        <v>1151</v>
      </c>
      <c r="C1214" s="249">
        <v>117.04938120999908</v>
      </c>
    </row>
    <row r="1215" spans="2:3" x14ac:dyDescent="0.25">
      <c r="B1215" s="250">
        <v>1152</v>
      </c>
      <c r="C1215" s="249">
        <v>137.63887420900721</v>
      </c>
    </row>
    <row r="1216" spans="2:3" x14ac:dyDescent="0.25">
      <c r="B1216" s="250">
        <v>1153</v>
      </c>
      <c r="C1216" s="249">
        <v>106.94332043582666</v>
      </c>
    </row>
    <row r="1217" spans="2:3" x14ac:dyDescent="0.25">
      <c r="B1217" s="250">
        <v>1154</v>
      </c>
      <c r="C1217" s="249">
        <v>96.306950149893709</v>
      </c>
    </row>
    <row r="1218" spans="2:3" x14ac:dyDescent="0.25">
      <c r="B1218" s="250">
        <v>1155</v>
      </c>
      <c r="C1218" s="249">
        <v>120.22465879999</v>
      </c>
    </row>
    <row r="1219" spans="2:3" x14ac:dyDescent="0.25">
      <c r="B1219" s="250">
        <v>1156</v>
      </c>
      <c r="C1219" s="249">
        <v>140.13561375001649</v>
      </c>
    </row>
    <row r="1220" spans="2:3" x14ac:dyDescent="0.25">
      <c r="B1220" s="250">
        <v>1157</v>
      </c>
      <c r="C1220" s="249">
        <v>118.1989895242523</v>
      </c>
    </row>
    <row r="1221" spans="2:3" x14ac:dyDescent="0.25">
      <c r="B1221" s="250">
        <v>1158</v>
      </c>
      <c r="C1221" s="249">
        <v>147.08845099477503</v>
      </c>
    </row>
    <row r="1222" spans="2:3" x14ac:dyDescent="0.25">
      <c r="B1222" s="250">
        <v>1159</v>
      </c>
      <c r="C1222" s="249">
        <v>82.208650398709949</v>
      </c>
    </row>
    <row r="1223" spans="2:3" x14ac:dyDescent="0.25">
      <c r="B1223" s="250">
        <v>1160</v>
      </c>
      <c r="C1223" s="249">
        <v>79.581801558521931</v>
      </c>
    </row>
    <row r="1224" spans="2:3" x14ac:dyDescent="0.25">
      <c r="B1224" s="250">
        <v>1161</v>
      </c>
      <c r="C1224" s="249">
        <v>107.07891797411202</v>
      </c>
    </row>
    <row r="1225" spans="2:3" x14ac:dyDescent="0.25">
      <c r="B1225" s="250">
        <v>1162</v>
      </c>
      <c r="C1225" s="249">
        <v>128.46531893953812</v>
      </c>
    </row>
    <row r="1226" spans="2:3" x14ac:dyDescent="0.25">
      <c r="B1226" s="250">
        <v>1163</v>
      </c>
      <c r="C1226" s="249">
        <v>62.788415107893599</v>
      </c>
    </row>
    <row r="1227" spans="2:3" x14ac:dyDescent="0.25">
      <c r="B1227" s="250">
        <v>1164</v>
      </c>
      <c r="C1227" s="249">
        <v>149.14551508909256</v>
      </c>
    </row>
    <row r="1228" spans="2:3" x14ac:dyDescent="0.25">
      <c r="B1228" s="250">
        <v>1165</v>
      </c>
      <c r="C1228" s="249">
        <v>97.415946400170142</v>
      </c>
    </row>
    <row r="1229" spans="2:3" x14ac:dyDescent="0.25">
      <c r="B1229" s="250">
        <v>1166</v>
      </c>
      <c r="C1229" s="249">
        <v>105.94686351497018</v>
      </c>
    </row>
    <row r="1230" spans="2:3" x14ac:dyDescent="0.25">
      <c r="B1230" s="250">
        <v>1167</v>
      </c>
      <c r="C1230" s="249">
        <v>141.92651259398579</v>
      </c>
    </row>
    <row r="1231" spans="2:3" x14ac:dyDescent="0.25">
      <c r="B1231" s="250">
        <v>1168</v>
      </c>
      <c r="C1231" s="249">
        <v>92.360569661988848</v>
      </c>
    </row>
    <row r="1232" spans="2:3" x14ac:dyDescent="0.25">
      <c r="B1232" s="250">
        <v>1169</v>
      </c>
      <c r="C1232" s="249">
        <v>120.37732459578906</v>
      </c>
    </row>
    <row r="1233" spans="2:3" x14ac:dyDescent="0.25">
      <c r="B1233" s="250">
        <v>1170</v>
      </c>
      <c r="C1233" s="249">
        <v>138.06613819160634</v>
      </c>
    </row>
    <row r="1234" spans="2:3" x14ac:dyDescent="0.25">
      <c r="B1234" s="250">
        <v>1171</v>
      </c>
      <c r="C1234" s="249">
        <v>61.510752809361875</v>
      </c>
    </row>
    <row r="1235" spans="2:3" x14ac:dyDescent="0.25">
      <c r="B1235" s="250">
        <v>1172</v>
      </c>
      <c r="C1235" s="249">
        <v>161.69737764807408</v>
      </c>
    </row>
    <row r="1236" spans="2:3" x14ac:dyDescent="0.25">
      <c r="B1236" s="250">
        <v>1173</v>
      </c>
      <c r="C1236" s="249">
        <v>116.81920613599424</v>
      </c>
    </row>
    <row r="1237" spans="2:3" x14ac:dyDescent="0.25">
      <c r="B1237" s="250">
        <v>1174</v>
      </c>
      <c r="C1237" s="249">
        <v>146.29902738402552</v>
      </c>
    </row>
    <row r="1238" spans="2:3" x14ac:dyDescent="0.25">
      <c r="B1238" s="250">
        <v>1175</v>
      </c>
      <c r="C1238" s="249">
        <v>115.28694882081425</v>
      </c>
    </row>
    <row r="1239" spans="2:3" x14ac:dyDescent="0.25">
      <c r="B1239" s="250">
        <v>1176</v>
      </c>
      <c r="C1239" s="249">
        <v>106.2991160405641</v>
      </c>
    </row>
    <row r="1240" spans="2:3" x14ac:dyDescent="0.25">
      <c r="B1240" s="250">
        <v>1177</v>
      </c>
      <c r="C1240" s="249">
        <v>105.31640780928197</v>
      </c>
    </row>
    <row r="1241" spans="2:3" x14ac:dyDescent="0.25">
      <c r="B1241" s="250">
        <v>1178</v>
      </c>
      <c r="C1241" s="249">
        <v>153.4175737654995</v>
      </c>
    </row>
    <row r="1242" spans="2:3" x14ac:dyDescent="0.25">
      <c r="B1242" s="250">
        <v>1179</v>
      </c>
      <c r="C1242" s="249">
        <v>130.41759796774815</v>
      </c>
    </row>
    <row r="1243" spans="2:3" x14ac:dyDescent="0.25">
      <c r="B1243" s="250">
        <v>1180</v>
      </c>
      <c r="C1243" s="249">
        <v>101.99057968474055</v>
      </c>
    </row>
    <row r="1244" spans="2:3" x14ac:dyDescent="0.25">
      <c r="B1244" s="250">
        <v>1181</v>
      </c>
      <c r="C1244" s="249">
        <v>115.87435059560069</v>
      </c>
    </row>
    <row r="1245" spans="2:3" x14ac:dyDescent="0.25">
      <c r="B1245" s="250">
        <v>1182</v>
      </c>
      <c r="C1245" s="249">
        <v>158.09809273941241</v>
      </c>
    </row>
    <row r="1246" spans="2:3" x14ac:dyDescent="0.25">
      <c r="B1246" s="250">
        <v>1183</v>
      </c>
      <c r="C1246" s="249">
        <v>83.50857738846446</v>
      </c>
    </row>
    <row r="1247" spans="2:3" x14ac:dyDescent="0.25">
      <c r="B1247" s="250">
        <v>1184</v>
      </c>
      <c r="C1247" s="249">
        <v>83.931714246619094</v>
      </c>
    </row>
    <row r="1248" spans="2:3" x14ac:dyDescent="0.25">
      <c r="B1248" s="250">
        <v>1185</v>
      </c>
      <c r="C1248" s="249">
        <v>116.16100366451927</v>
      </c>
    </row>
    <row r="1249" spans="2:3" x14ac:dyDescent="0.25">
      <c r="B1249" s="250">
        <v>1186</v>
      </c>
      <c r="C1249" s="249">
        <v>137.87981892206881</v>
      </c>
    </row>
    <row r="1250" spans="2:3" x14ac:dyDescent="0.25">
      <c r="B1250" s="250">
        <v>1187</v>
      </c>
      <c r="C1250" s="249">
        <v>96.541722767014122</v>
      </c>
    </row>
    <row r="1251" spans="2:3" x14ac:dyDescent="0.25">
      <c r="B1251" s="250">
        <v>1188</v>
      </c>
      <c r="C1251" s="249">
        <v>121.44140081723121</v>
      </c>
    </row>
    <row r="1252" spans="2:3" x14ac:dyDescent="0.25">
      <c r="B1252" s="250">
        <v>1189</v>
      </c>
      <c r="C1252" s="249">
        <v>151.44968283776666</v>
      </c>
    </row>
    <row r="1253" spans="2:3" x14ac:dyDescent="0.25">
      <c r="B1253" s="250">
        <v>1190</v>
      </c>
      <c r="C1253" s="249">
        <v>133.16347824192786</v>
      </c>
    </row>
    <row r="1254" spans="2:3" x14ac:dyDescent="0.25">
      <c r="B1254" s="250">
        <v>1191</v>
      </c>
      <c r="C1254" s="249">
        <v>121.50137577200735</v>
      </c>
    </row>
    <row r="1255" spans="2:3" x14ac:dyDescent="0.25">
      <c r="B1255" s="250">
        <v>1192</v>
      </c>
      <c r="C1255" s="249">
        <v>114.34073741777617</v>
      </c>
    </row>
    <row r="1256" spans="2:3" x14ac:dyDescent="0.25">
      <c r="B1256" s="250">
        <v>1193</v>
      </c>
      <c r="C1256" s="249">
        <v>145.24584256562719</v>
      </c>
    </row>
    <row r="1257" spans="2:3" x14ac:dyDescent="0.25">
      <c r="B1257" s="250">
        <v>1194</v>
      </c>
      <c r="C1257" s="249">
        <v>89.164164595258256</v>
      </c>
    </row>
    <row r="1258" spans="2:3" x14ac:dyDescent="0.25">
      <c r="B1258" s="250">
        <v>1195</v>
      </c>
      <c r="C1258" s="249">
        <v>125.10753769822054</v>
      </c>
    </row>
    <row r="1259" spans="2:3" x14ac:dyDescent="0.25">
      <c r="B1259" s="250">
        <v>1196</v>
      </c>
      <c r="C1259" s="249">
        <v>148.00013261257681</v>
      </c>
    </row>
    <row r="1260" spans="2:3" x14ac:dyDescent="0.25">
      <c r="B1260" s="250">
        <v>1197</v>
      </c>
      <c r="C1260" s="249">
        <v>116.6450746179837</v>
      </c>
    </row>
    <row r="1261" spans="2:3" x14ac:dyDescent="0.25">
      <c r="B1261" s="250">
        <v>1198</v>
      </c>
      <c r="C1261" s="249">
        <v>182.69939017140092</v>
      </c>
    </row>
    <row r="1262" spans="2:3" x14ac:dyDescent="0.25">
      <c r="B1262" s="250">
        <v>1199</v>
      </c>
      <c r="C1262" s="249">
        <v>98.828911731991596</v>
      </c>
    </row>
    <row r="1263" spans="2:3" x14ac:dyDescent="0.25">
      <c r="B1263" s="250">
        <v>1200</v>
      </c>
      <c r="C1263" s="249">
        <v>110.21401138541177</v>
      </c>
    </row>
    <row r="1264" spans="2:3" x14ac:dyDescent="0.25">
      <c r="B1264" s="250">
        <v>1201</v>
      </c>
      <c r="C1264" s="249">
        <v>139.86116052358494</v>
      </c>
    </row>
    <row r="1265" spans="2:3" x14ac:dyDescent="0.25">
      <c r="B1265" s="250">
        <v>1202</v>
      </c>
      <c r="C1265" s="249">
        <v>134.27704226092106</v>
      </c>
    </row>
    <row r="1266" spans="2:3" x14ac:dyDescent="0.25">
      <c r="B1266" s="250">
        <v>1203</v>
      </c>
      <c r="C1266" s="249">
        <v>196.7282465428529</v>
      </c>
    </row>
    <row r="1267" spans="2:3" x14ac:dyDescent="0.25">
      <c r="B1267" s="250">
        <v>1204</v>
      </c>
      <c r="C1267" s="249">
        <v>135.5023473524281</v>
      </c>
    </row>
    <row r="1268" spans="2:3" x14ac:dyDescent="0.25">
      <c r="B1268" s="250">
        <v>1205</v>
      </c>
      <c r="C1268" s="249">
        <v>120.11895357326618</v>
      </c>
    </row>
    <row r="1269" spans="2:3" x14ac:dyDescent="0.25">
      <c r="B1269" s="250">
        <v>1206</v>
      </c>
      <c r="C1269" s="249">
        <v>129.90574273706363</v>
      </c>
    </row>
    <row r="1270" spans="2:3" x14ac:dyDescent="0.25">
      <c r="B1270" s="250">
        <v>1207</v>
      </c>
      <c r="C1270" s="249">
        <v>109.19236954468178</v>
      </c>
    </row>
    <row r="1271" spans="2:3" x14ac:dyDescent="0.25">
      <c r="B1271" s="250">
        <v>1208</v>
      </c>
      <c r="C1271" s="249">
        <v>100.58621974929144</v>
      </c>
    </row>
    <row r="1272" spans="2:3" x14ac:dyDescent="0.25">
      <c r="B1272" s="250">
        <v>1209</v>
      </c>
      <c r="C1272" s="249">
        <v>136.06985617454285</v>
      </c>
    </row>
    <row r="1273" spans="2:3" x14ac:dyDescent="0.25">
      <c r="B1273" s="250">
        <v>1210</v>
      </c>
      <c r="C1273" s="249">
        <v>56.313246409474189</v>
      </c>
    </row>
    <row r="1274" spans="2:3" x14ac:dyDescent="0.25">
      <c r="B1274" s="250">
        <v>1211</v>
      </c>
      <c r="C1274" s="249">
        <v>132.96380438157993</v>
      </c>
    </row>
    <row r="1275" spans="2:3" x14ac:dyDescent="0.25">
      <c r="B1275" s="250">
        <v>1212</v>
      </c>
      <c r="C1275" s="249">
        <v>149.64000844184426</v>
      </c>
    </row>
    <row r="1276" spans="2:3" x14ac:dyDescent="0.25">
      <c r="B1276" s="250">
        <v>1213</v>
      </c>
      <c r="C1276" s="249">
        <v>92.179954209389209</v>
      </c>
    </row>
    <row r="1277" spans="2:3" x14ac:dyDescent="0.25">
      <c r="B1277" s="250">
        <v>1214</v>
      </c>
      <c r="C1277" s="249">
        <v>142.988651709549</v>
      </c>
    </row>
    <row r="1278" spans="2:3" x14ac:dyDescent="0.25">
      <c r="B1278" s="250">
        <v>1215</v>
      </c>
      <c r="C1278" s="249">
        <v>91.553499417137459</v>
      </c>
    </row>
    <row r="1279" spans="2:3" x14ac:dyDescent="0.25">
      <c r="B1279" s="250">
        <v>1216</v>
      </c>
      <c r="C1279" s="249">
        <v>120.91224771012503</v>
      </c>
    </row>
    <row r="1280" spans="2:3" x14ac:dyDescent="0.25">
      <c r="B1280" s="250">
        <v>1217</v>
      </c>
      <c r="C1280" s="249">
        <v>172.83434011240092</v>
      </c>
    </row>
    <row r="1281" spans="2:3" x14ac:dyDescent="0.25">
      <c r="B1281" s="250">
        <v>1218</v>
      </c>
      <c r="C1281" s="249">
        <v>128.95670118540642</v>
      </c>
    </row>
    <row r="1282" spans="2:3" x14ac:dyDescent="0.25">
      <c r="B1282" s="250">
        <v>1219</v>
      </c>
      <c r="C1282" s="249">
        <v>84.858150679904483</v>
      </c>
    </row>
    <row r="1283" spans="2:3" x14ac:dyDescent="0.25">
      <c r="B1283" s="250">
        <v>1220</v>
      </c>
      <c r="C1283" s="249">
        <v>105.30651112347816</v>
      </c>
    </row>
    <row r="1284" spans="2:3" x14ac:dyDescent="0.25">
      <c r="B1284" s="250">
        <v>1221</v>
      </c>
      <c r="C1284" s="249">
        <v>57.17979161392627</v>
      </c>
    </row>
    <row r="1285" spans="2:3" x14ac:dyDescent="0.25">
      <c r="B1285" s="250">
        <v>1222</v>
      </c>
      <c r="C1285" s="249">
        <v>136.6626392627532</v>
      </c>
    </row>
    <row r="1286" spans="2:3" x14ac:dyDescent="0.25">
      <c r="B1286" s="250">
        <v>1223</v>
      </c>
      <c r="C1286" s="249">
        <v>111.02938081127114</v>
      </c>
    </row>
    <row r="1287" spans="2:3" x14ac:dyDescent="0.25">
      <c r="B1287" s="250">
        <v>1224</v>
      </c>
      <c r="C1287" s="249">
        <v>102.31856751521039</v>
      </c>
    </row>
    <row r="1288" spans="2:3" x14ac:dyDescent="0.25">
      <c r="B1288" s="250">
        <v>1225</v>
      </c>
      <c r="C1288" s="249">
        <v>136.12411872177353</v>
      </c>
    </row>
    <row r="1289" spans="2:3" x14ac:dyDescent="0.25">
      <c r="B1289" s="250">
        <v>1226</v>
      </c>
      <c r="C1289" s="249">
        <v>135.11793022614168</v>
      </c>
    </row>
    <row r="1290" spans="2:3" x14ac:dyDescent="0.25">
      <c r="B1290" s="250">
        <v>1227</v>
      </c>
      <c r="C1290" s="249">
        <v>114.7333416069043</v>
      </c>
    </row>
    <row r="1291" spans="2:3" x14ac:dyDescent="0.25">
      <c r="B1291" s="250">
        <v>1228</v>
      </c>
      <c r="C1291" s="249">
        <v>99.163731537790483</v>
      </c>
    </row>
    <row r="1292" spans="2:3" x14ac:dyDescent="0.25">
      <c r="B1292" s="250">
        <v>1229</v>
      </c>
      <c r="C1292" s="249">
        <v>107.57122764931626</v>
      </c>
    </row>
    <row r="1293" spans="2:3" x14ac:dyDescent="0.25">
      <c r="B1293" s="250">
        <v>1230</v>
      </c>
      <c r="C1293" s="249">
        <v>143.4559385640423</v>
      </c>
    </row>
    <row r="1294" spans="2:3" x14ac:dyDescent="0.25">
      <c r="B1294" s="250">
        <v>1231</v>
      </c>
      <c r="C1294" s="249">
        <v>149.07445949010346</v>
      </c>
    </row>
    <row r="1295" spans="2:3" x14ac:dyDescent="0.25">
      <c r="B1295" s="250">
        <v>1232</v>
      </c>
      <c r="C1295" s="249">
        <v>78.460006870582816</v>
      </c>
    </row>
    <row r="1296" spans="2:3" x14ac:dyDescent="0.25">
      <c r="B1296" s="250">
        <v>1233</v>
      </c>
      <c r="C1296" s="249">
        <v>86.328564335321317</v>
      </c>
    </row>
    <row r="1297" spans="2:3" x14ac:dyDescent="0.25">
      <c r="B1297" s="250">
        <v>1234</v>
      </c>
      <c r="C1297" s="249">
        <v>88.78173209043112</v>
      </c>
    </row>
    <row r="1298" spans="2:3" x14ac:dyDescent="0.25">
      <c r="B1298" s="250">
        <v>1235</v>
      </c>
      <c r="C1298" s="249">
        <v>121.78764357463564</v>
      </c>
    </row>
    <row r="1299" spans="2:3" x14ac:dyDescent="0.25">
      <c r="B1299" s="250">
        <v>1236</v>
      </c>
      <c r="C1299" s="249">
        <v>123.41343792283739</v>
      </c>
    </row>
    <row r="1300" spans="2:3" x14ac:dyDescent="0.25">
      <c r="B1300" s="250">
        <v>1237</v>
      </c>
      <c r="C1300" s="249">
        <v>127.18286430307421</v>
      </c>
    </row>
    <row r="1301" spans="2:3" x14ac:dyDescent="0.25">
      <c r="B1301" s="250">
        <v>1238</v>
      </c>
      <c r="C1301" s="249">
        <v>134.98849516089646</v>
      </c>
    </row>
    <row r="1302" spans="2:3" x14ac:dyDescent="0.25">
      <c r="B1302" s="250">
        <v>1239</v>
      </c>
      <c r="C1302" s="249">
        <v>148.30008019199937</v>
      </c>
    </row>
    <row r="1303" spans="2:3" x14ac:dyDescent="0.25">
      <c r="B1303" s="250">
        <v>1240</v>
      </c>
      <c r="C1303" s="249">
        <v>85.521129261151543</v>
      </c>
    </row>
    <row r="1304" spans="2:3" x14ac:dyDescent="0.25">
      <c r="B1304" s="250">
        <v>1241</v>
      </c>
      <c r="C1304" s="249">
        <v>123.77535480860017</v>
      </c>
    </row>
    <row r="1305" spans="2:3" x14ac:dyDescent="0.25">
      <c r="B1305" s="250">
        <v>1242</v>
      </c>
      <c r="C1305" s="249">
        <v>166.84321256179172</v>
      </c>
    </row>
    <row r="1306" spans="2:3" x14ac:dyDescent="0.25">
      <c r="B1306" s="250">
        <v>1243</v>
      </c>
      <c r="C1306" s="249">
        <v>106.51378865491473</v>
      </c>
    </row>
    <row r="1307" spans="2:3" x14ac:dyDescent="0.25">
      <c r="B1307" s="250">
        <v>1244</v>
      </c>
      <c r="C1307" s="249">
        <v>151.7746340952236</v>
      </c>
    </row>
    <row r="1308" spans="2:3" x14ac:dyDescent="0.25">
      <c r="B1308" s="250">
        <v>1245</v>
      </c>
      <c r="C1308" s="249">
        <v>165.72179724731524</v>
      </c>
    </row>
    <row r="1309" spans="2:3" x14ac:dyDescent="0.25">
      <c r="B1309" s="250">
        <v>1246</v>
      </c>
      <c r="C1309" s="249">
        <v>95.809089337188681</v>
      </c>
    </row>
    <row r="1310" spans="2:3" x14ac:dyDescent="0.25">
      <c r="B1310" s="250">
        <v>1247</v>
      </c>
      <c r="C1310" s="249">
        <v>144.01092339832158</v>
      </c>
    </row>
    <row r="1311" spans="2:3" x14ac:dyDescent="0.25">
      <c r="B1311" s="250">
        <v>1248</v>
      </c>
      <c r="C1311" s="249">
        <v>103.30936553486774</v>
      </c>
    </row>
    <row r="1312" spans="2:3" x14ac:dyDescent="0.25">
      <c r="B1312" s="250">
        <v>1249</v>
      </c>
      <c r="C1312" s="249">
        <v>110.09229647636259</v>
      </c>
    </row>
    <row r="1313" spans="2:3" x14ac:dyDescent="0.25">
      <c r="B1313" s="250">
        <v>1250</v>
      </c>
      <c r="C1313" s="249">
        <v>151.31908065009699</v>
      </c>
    </row>
    <row r="1314" spans="2:3" x14ac:dyDescent="0.25">
      <c r="B1314" s="250">
        <v>1251</v>
      </c>
      <c r="C1314" s="249">
        <v>110.96911815336649</v>
      </c>
    </row>
    <row r="1315" spans="2:3" x14ac:dyDescent="0.25">
      <c r="B1315" s="250">
        <v>1252</v>
      </c>
      <c r="C1315" s="249">
        <v>141.60340960011999</v>
      </c>
    </row>
    <row r="1316" spans="2:3" x14ac:dyDescent="0.25">
      <c r="B1316" s="250">
        <v>1253</v>
      </c>
      <c r="C1316" s="249">
        <v>101.158687725075</v>
      </c>
    </row>
    <row r="1317" spans="2:3" x14ac:dyDescent="0.25">
      <c r="B1317" s="250">
        <v>1254</v>
      </c>
      <c r="C1317" s="249">
        <v>94.549282528907611</v>
      </c>
    </row>
    <row r="1318" spans="2:3" x14ac:dyDescent="0.25">
      <c r="B1318" s="250">
        <v>1255</v>
      </c>
      <c r="C1318" s="249">
        <v>109.04551853489133</v>
      </c>
    </row>
    <row r="1319" spans="2:3" x14ac:dyDescent="0.25">
      <c r="B1319" s="250">
        <v>1256</v>
      </c>
      <c r="C1319" s="249">
        <v>134.1719641988204</v>
      </c>
    </row>
    <row r="1320" spans="2:3" x14ac:dyDescent="0.25">
      <c r="B1320" s="250">
        <v>1257</v>
      </c>
      <c r="C1320" s="249">
        <v>89.580267499428189</v>
      </c>
    </row>
    <row r="1321" spans="2:3" x14ac:dyDescent="0.25">
      <c r="B1321" s="250">
        <v>1258</v>
      </c>
      <c r="C1321" s="249">
        <v>157.64516803283158</v>
      </c>
    </row>
    <row r="1322" spans="2:3" x14ac:dyDescent="0.25">
      <c r="B1322" s="250">
        <v>1259</v>
      </c>
      <c r="C1322" s="249">
        <v>110.24258941125287</v>
      </c>
    </row>
    <row r="1323" spans="2:3" x14ac:dyDescent="0.25">
      <c r="B1323" s="250">
        <v>1260</v>
      </c>
      <c r="C1323" s="249">
        <v>124.21204048981646</v>
      </c>
    </row>
    <row r="1324" spans="2:3" x14ac:dyDescent="0.25">
      <c r="B1324" s="250">
        <v>1261</v>
      </c>
      <c r="C1324" s="249">
        <v>142.3400427912089</v>
      </c>
    </row>
    <row r="1325" spans="2:3" x14ac:dyDescent="0.25">
      <c r="B1325" s="250">
        <v>1262</v>
      </c>
      <c r="C1325" s="249">
        <v>148.97722997390102</v>
      </c>
    </row>
    <row r="1326" spans="2:3" x14ac:dyDescent="0.25">
      <c r="B1326" s="250">
        <v>1263</v>
      </c>
      <c r="C1326" s="249">
        <v>143.46550841663071</v>
      </c>
    </row>
    <row r="1327" spans="2:3" x14ac:dyDescent="0.25">
      <c r="B1327" s="250">
        <v>1264</v>
      </c>
      <c r="C1327" s="249">
        <v>117.39867609627485</v>
      </c>
    </row>
    <row r="1328" spans="2:3" x14ac:dyDescent="0.25">
      <c r="B1328" s="250">
        <v>1265</v>
      </c>
      <c r="C1328" s="249">
        <v>129.06296408657772</v>
      </c>
    </row>
    <row r="1329" spans="2:3" x14ac:dyDescent="0.25">
      <c r="B1329" s="250">
        <v>1266</v>
      </c>
      <c r="C1329" s="249">
        <v>111.50812774135949</v>
      </c>
    </row>
    <row r="1330" spans="2:3" x14ac:dyDescent="0.25">
      <c r="B1330" s="250">
        <v>1267</v>
      </c>
      <c r="C1330" s="249">
        <v>151.08924454407617</v>
      </c>
    </row>
    <row r="1331" spans="2:3" x14ac:dyDescent="0.25">
      <c r="B1331" s="250">
        <v>1268</v>
      </c>
      <c r="C1331" s="249">
        <v>152.65258850534755</v>
      </c>
    </row>
    <row r="1332" spans="2:3" x14ac:dyDescent="0.25">
      <c r="B1332" s="250">
        <v>1269</v>
      </c>
      <c r="C1332" s="249">
        <v>92.322411776128604</v>
      </c>
    </row>
    <row r="1333" spans="2:3" x14ac:dyDescent="0.25">
      <c r="B1333" s="250">
        <v>1270</v>
      </c>
      <c r="C1333" s="249">
        <v>152.04093097904507</v>
      </c>
    </row>
    <row r="1334" spans="2:3" x14ac:dyDescent="0.25">
      <c r="B1334" s="250">
        <v>1271</v>
      </c>
      <c r="C1334" s="249">
        <v>139.95071475639418</v>
      </c>
    </row>
    <row r="1335" spans="2:3" x14ac:dyDescent="0.25">
      <c r="B1335" s="250">
        <v>1272</v>
      </c>
      <c r="C1335" s="249">
        <v>150.21148874310151</v>
      </c>
    </row>
    <row r="1336" spans="2:3" x14ac:dyDescent="0.25">
      <c r="B1336" s="250">
        <v>1273</v>
      </c>
      <c r="C1336" s="249">
        <v>170.40672255885997</v>
      </c>
    </row>
    <row r="1337" spans="2:3" x14ac:dyDescent="0.25">
      <c r="B1337" s="250">
        <v>1274</v>
      </c>
      <c r="C1337" s="249">
        <v>135.60207164557318</v>
      </c>
    </row>
    <row r="1338" spans="2:3" x14ac:dyDescent="0.25">
      <c r="B1338" s="250">
        <v>1275</v>
      </c>
      <c r="C1338" s="249">
        <v>118.52235086899015</v>
      </c>
    </row>
    <row r="1339" spans="2:3" x14ac:dyDescent="0.25">
      <c r="B1339" s="250">
        <v>1276</v>
      </c>
      <c r="C1339" s="249">
        <v>153.89560392299546</v>
      </c>
    </row>
    <row r="1340" spans="2:3" x14ac:dyDescent="0.25">
      <c r="B1340" s="250">
        <v>1277</v>
      </c>
      <c r="C1340" s="249">
        <v>122.258813872395</v>
      </c>
    </row>
    <row r="1341" spans="2:3" x14ac:dyDescent="0.25">
      <c r="B1341" s="250">
        <v>1278</v>
      </c>
      <c r="C1341" s="249">
        <v>98.294930838902872</v>
      </c>
    </row>
    <row r="1342" spans="2:3" x14ac:dyDescent="0.25">
      <c r="B1342" s="250">
        <v>1279</v>
      </c>
      <c r="C1342" s="249">
        <v>88.319456341078862</v>
      </c>
    </row>
    <row r="1343" spans="2:3" x14ac:dyDescent="0.25">
      <c r="B1343" s="250">
        <v>1280</v>
      </c>
      <c r="C1343" s="249">
        <v>80.085651967109413</v>
      </c>
    </row>
    <row r="1344" spans="2:3" x14ac:dyDescent="0.25">
      <c r="B1344" s="250">
        <v>1281</v>
      </c>
      <c r="C1344" s="249">
        <v>139.16122876003499</v>
      </c>
    </row>
    <row r="1345" spans="2:3" x14ac:dyDescent="0.25">
      <c r="B1345" s="250">
        <v>1282</v>
      </c>
      <c r="C1345" s="249">
        <v>104.62111701823895</v>
      </c>
    </row>
    <row r="1346" spans="2:3" x14ac:dyDescent="0.25">
      <c r="B1346" s="250">
        <v>1283</v>
      </c>
      <c r="C1346" s="249">
        <v>138.42060430518143</v>
      </c>
    </row>
    <row r="1347" spans="2:3" x14ac:dyDescent="0.25">
      <c r="B1347" s="250">
        <v>1284</v>
      </c>
      <c r="C1347" s="249">
        <v>174.7014925376904</v>
      </c>
    </row>
    <row r="1348" spans="2:3" x14ac:dyDescent="0.25">
      <c r="B1348" s="250">
        <v>1285</v>
      </c>
      <c r="C1348" s="249">
        <v>112.56921558654528</v>
      </c>
    </row>
    <row r="1349" spans="2:3" x14ac:dyDescent="0.25">
      <c r="B1349" s="250">
        <v>1286</v>
      </c>
      <c r="C1349" s="249">
        <v>108.66037867196927</v>
      </c>
    </row>
    <row r="1350" spans="2:3" x14ac:dyDescent="0.25">
      <c r="B1350" s="250">
        <v>1287</v>
      </c>
      <c r="C1350" s="249">
        <v>114.82230431530624</v>
      </c>
    </row>
    <row r="1351" spans="2:3" x14ac:dyDescent="0.25">
      <c r="B1351" s="250">
        <v>1288</v>
      </c>
      <c r="C1351" s="249">
        <v>87.973669387090155</v>
      </c>
    </row>
    <row r="1352" spans="2:3" x14ac:dyDescent="0.25">
      <c r="B1352" s="250">
        <v>1289</v>
      </c>
      <c r="C1352" s="249">
        <v>109.86499231676655</v>
      </c>
    </row>
    <row r="1353" spans="2:3" x14ac:dyDescent="0.25">
      <c r="B1353" s="250">
        <v>1290</v>
      </c>
      <c r="C1353" s="249">
        <v>139.75461628336515</v>
      </c>
    </row>
    <row r="1354" spans="2:3" x14ac:dyDescent="0.25">
      <c r="B1354" s="250">
        <v>1291</v>
      </c>
      <c r="C1354" s="249">
        <v>98.36607584560727</v>
      </c>
    </row>
    <row r="1355" spans="2:3" x14ac:dyDescent="0.25">
      <c r="B1355" s="250">
        <v>1292</v>
      </c>
      <c r="C1355" s="249">
        <v>98.445637244942517</v>
      </c>
    </row>
    <row r="1356" spans="2:3" x14ac:dyDescent="0.25">
      <c r="B1356" s="250">
        <v>1293</v>
      </c>
      <c r="C1356" s="249">
        <v>128.38160643011832</v>
      </c>
    </row>
    <row r="1357" spans="2:3" x14ac:dyDescent="0.25">
      <c r="B1357" s="250">
        <v>1294</v>
      </c>
      <c r="C1357" s="249">
        <v>112.07554460309325</v>
      </c>
    </row>
    <row r="1358" spans="2:3" x14ac:dyDescent="0.25">
      <c r="B1358" s="250">
        <v>1295</v>
      </c>
      <c r="C1358" s="249">
        <v>112.21503624239587</v>
      </c>
    </row>
    <row r="1359" spans="2:3" x14ac:dyDescent="0.25">
      <c r="B1359" s="250">
        <v>1296</v>
      </c>
      <c r="C1359" s="249">
        <v>95.48242100915769</v>
      </c>
    </row>
    <row r="1360" spans="2:3" x14ac:dyDescent="0.25">
      <c r="B1360" s="250">
        <v>1297</v>
      </c>
      <c r="C1360" s="249">
        <v>113.89909038393861</v>
      </c>
    </row>
    <row r="1361" spans="2:3" x14ac:dyDescent="0.25">
      <c r="B1361" s="250">
        <v>1298</v>
      </c>
      <c r="C1361" s="249">
        <v>87.176233792497371</v>
      </c>
    </row>
    <row r="1362" spans="2:3" x14ac:dyDescent="0.25">
      <c r="B1362" s="250">
        <v>1299</v>
      </c>
      <c r="C1362" s="249">
        <v>140.67802282621867</v>
      </c>
    </row>
    <row r="1363" spans="2:3" x14ac:dyDescent="0.25">
      <c r="B1363" s="250">
        <v>1300</v>
      </c>
      <c r="C1363" s="249">
        <v>133.42245073064103</v>
      </c>
    </row>
    <row r="1364" spans="2:3" x14ac:dyDescent="0.25">
      <c r="B1364" s="250">
        <v>1301</v>
      </c>
      <c r="C1364" s="249">
        <v>126.77738107343291</v>
      </c>
    </row>
    <row r="1365" spans="2:3" x14ac:dyDescent="0.25">
      <c r="B1365" s="250">
        <v>1302</v>
      </c>
      <c r="C1365" s="249">
        <v>161.29686159298063</v>
      </c>
    </row>
    <row r="1366" spans="2:3" x14ac:dyDescent="0.25">
      <c r="B1366" s="250">
        <v>1303</v>
      </c>
      <c r="C1366" s="249">
        <v>116.49548618664535</v>
      </c>
    </row>
    <row r="1367" spans="2:3" x14ac:dyDescent="0.25">
      <c r="B1367" s="250">
        <v>1304</v>
      </c>
      <c r="C1367" s="249">
        <v>104.49010102891565</v>
      </c>
    </row>
    <row r="1368" spans="2:3" x14ac:dyDescent="0.25">
      <c r="B1368" s="250">
        <v>1305</v>
      </c>
      <c r="C1368" s="249">
        <v>131.86491319734313</v>
      </c>
    </row>
    <row r="1369" spans="2:3" x14ac:dyDescent="0.25">
      <c r="B1369" s="250">
        <v>1306</v>
      </c>
      <c r="C1369" s="249">
        <v>117.62376855693924</v>
      </c>
    </row>
    <row r="1370" spans="2:3" x14ac:dyDescent="0.25">
      <c r="B1370" s="250">
        <v>1307</v>
      </c>
      <c r="C1370" s="249">
        <v>108.01719447504281</v>
      </c>
    </row>
    <row r="1371" spans="2:3" x14ac:dyDescent="0.25">
      <c r="B1371" s="250">
        <v>1308</v>
      </c>
      <c r="C1371" s="249">
        <v>89.937035048499496</v>
      </c>
    </row>
    <row r="1372" spans="2:3" x14ac:dyDescent="0.25">
      <c r="B1372" s="250">
        <v>1309</v>
      </c>
      <c r="C1372" s="249">
        <v>116.62505206229201</v>
      </c>
    </row>
    <row r="1373" spans="2:3" x14ac:dyDescent="0.25">
      <c r="B1373" s="250">
        <v>1310</v>
      </c>
      <c r="C1373" s="249">
        <v>161.32841343621288</v>
      </c>
    </row>
    <row r="1374" spans="2:3" x14ac:dyDescent="0.25">
      <c r="B1374" s="250">
        <v>1311</v>
      </c>
      <c r="C1374" s="249">
        <v>129.72550420226574</v>
      </c>
    </row>
    <row r="1375" spans="2:3" x14ac:dyDescent="0.25">
      <c r="B1375" s="250">
        <v>1312</v>
      </c>
      <c r="C1375" s="249">
        <v>130.35784719382212</v>
      </c>
    </row>
    <row r="1376" spans="2:3" x14ac:dyDescent="0.25">
      <c r="B1376" s="250">
        <v>1313</v>
      </c>
      <c r="C1376" s="249">
        <v>73.659627822023282</v>
      </c>
    </row>
    <row r="1377" spans="2:3" x14ac:dyDescent="0.25">
      <c r="B1377" s="250">
        <v>1314</v>
      </c>
      <c r="C1377" s="249">
        <v>134.92282177717635</v>
      </c>
    </row>
    <row r="1378" spans="2:3" x14ac:dyDescent="0.25">
      <c r="B1378" s="250">
        <v>1315</v>
      </c>
      <c r="C1378" s="249">
        <v>104.57052743967454</v>
      </c>
    </row>
    <row r="1379" spans="2:3" x14ac:dyDescent="0.25">
      <c r="B1379" s="250">
        <v>1316</v>
      </c>
      <c r="C1379" s="249">
        <v>116.83194078206749</v>
      </c>
    </row>
    <row r="1380" spans="2:3" x14ac:dyDescent="0.25">
      <c r="B1380" s="250">
        <v>1317</v>
      </c>
      <c r="C1380" s="249">
        <v>107.05873610135933</v>
      </c>
    </row>
    <row r="1381" spans="2:3" x14ac:dyDescent="0.25">
      <c r="B1381" s="250">
        <v>1318</v>
      </c>
      <c r="C1381" s="249">
        <v>141.68676828269804</v>
      </c>
    </row>
    <row r="1382" spans="2:3" x14ac:dyDescent="0.25">
      <c r="B1382" s="250">
        <v>1319</v>
      </c>
      <c r="C1382" s="249">
        <v>131.42475701616038</v>
      </c>
    </row>
    <row r="1383" spans="2:3" x14ac:dyDescent="0.25">
      <c r="B1383" s="250">
        <v>1320</v>
      </c>
      <c r="C1383" s="249">
        <v>120.40279191084166</v>
      </c>
    </row>
    <row r="1384" spans="2:3" x14ac:dyDescent="0.25">
      <c r="B1384" s="250">
        <v>1321</v>
      </c>
      <c r="C1384" s="249">
        <v>133.13207663479884</v>
      </c>
    </row>
    <row r="1385" spans="2:3" x14ac:dyDescent="0.25">
      <c r="B1385" s="250">
        <v>1322</v>
      </c>
      <c r="C1385" s="249">
        <v>133.44794607519907</v>
      </c>
    </row>
    <row r="1386" spans="2:3" x14ac:dyDescent="0.25">
      <c r="B1386" s="250">
        <v>1323</v>
      </c>
      <c r="C1386" s="249">
        <v>106.92748575990116</v>
      </c>
    </row>
    <row r="1387" spans="2:3" x14ac:dyDescent="0.25">
      <c r="B1387" s="250">
        <v>1324</v>
      </c>
      <c r="C1387" s="249">
        <v>141.471177055569</v>
      </c>
    </row>
    <row r="1388" spans="2:3" x14ac:dyDescent="0.25">
      <c r="B1388" s="250">
        <v>1325</v>
      </c>
      <c r="C1388" s="249">
        <v>175.18754967195704</v>
      </c>
    </row>
    <row r="1389" spans="2:3" x14ac:dyDescent="0.25">
      <c r="B1389" s="250">
        <v>1326</v>
      </c>
      <c r="C1389" s="249">
        <v>118.05792780114507</v>
      </c>
    </row>
    <row r="1390" spans="2:3" x14ac:dyDescent="0.25">
      <c r="B1390" s="250">
        <v>1327</v>
      </c>
      <c r="C1390" s="249">
        <v>122.87043837459596</v>
      </c>
    </row>
    <row r="1391" spans="2:3" x14ac:dyDescent="0.25">
      <c r="B1391" s="250">
        <v>1328</v>
      </c>
      <c r="C1391" s="249">
        <v>87.629955769319622</v>
      </c>
    </row>
    <row r="1392" spans="2:3" x14ac:dyDescent="0.25">
      <c r="B1392" s="250">
        <v>1329</v>
      </c>
      <c r="C1392" s="249">
        <v>100.1527839902634</v>
      </c>
    </row>
    <row r="1393" spans="2:3" x14ac:dyDescent="0.25">
      <c r="B1393" s="250">
        <v>1330</v>
      </c>
      <c r="C1393" s="249">
        <v>108.93768327484889</v>
      </c>
    </row>
    <row r="1394" spans="2:3" x14ac:dyDescent="0.25">
      <c r="B1394" s="250">
        <v>1331</v>
      </c>
      <c r="C1394" s="249">
        <v>152.12867067127661</v>
      </c>
    </row>
    <row r="1395" spans="2:3" x14ac:dyDescent="0.25">
      <c r="B1395" s="250">
        <v>1332</v>
      </c>
      <c r="C1395" s="249">
        <v>138.14603861939415</v>
      </c>
    </row>
    <row r="1396" spans="2:3" x14ac:dyDescent="0.25">
      <c r="B1396" s="250">
        <v>1333</v>
      </c>
      <c r="C1396" s="249">
        <v>115.67206622054798</v>
      </c>
    </row>
    <row r="1397" spans="2:3" x14ac:dyDescent="0.25">
      <c r="B1397" s="250">
        <v>1334</v>
      </c>
      <c r="C1397" s="249">
        <v>141.52784950695215</v>
      </c>
    </row>
    <row r="1398" spans="2:3" x14ac:dyDescent="0.25">
      <c r="B1398" s="250">
        <v>1335</v>
      </c>
      <c r="C1398" s="249">
        <v>130.2259776259078</v>
      </c>
    </row>
    <row r="1399" spans="2:3" x14ac:dyDescent="0.25">
      <c r="B1399" s="250">
        <v>1336</v>
      </c>
      <c r="C1399" s="249">
        <v>119.73568289262771</v>
      </c>
    </row>
    <row r="1400" spans="2:3" x14ac:dyDescent="0.25">
      <c r="B1400" s="250">
        <v>1337</v>
      </c>
      <c r="C1400" s="249">
        <v>164.26511667381823</v>
      </c>
    </row>
    <row r="1401" spans="2:3" x14ac:dyDescent="0.25">
      <c r="B1401" s="250">
        <v>1338</v>
      </c>
      <c r="C1401" s="249">
        <v>127.77464647435569</v>
      </c>
    </row>
    <row r="1402" spans="2:3" x14ac:dyDescent="0.25">
      <c r="B1402" s="250">
        <v>1339</v>
      </c>
      <c r="C1402" s="249">
        <v>152.64206279255427</v>
      </c>
    </row>
    <row r="1403" spans="2:3" x14ac:dyDescent="0.25">
      <c r="B1403" s="250">
        <v>1340</v>
      </c>
      <c r="C1403" s="249">
        <v>100.8587547158829</v>
      </c>
    </row>
    <row r="1404" spans="2:3" x14ac:dyDescent="0.25">
      <c r="B1404" s="250">
        <v>1341</v>
      </c>
      <c r="C1404" s="249">
        <v>109.83318842686079</v>
      </c>
    </row>
    <row r="1405" spans="2:3" x14ac:dyDescent="0.25">
      <c r="B1405" s="250">
        <v>1342</v>
      </c>
      <c r="C1405" s="249">
        <v>98.113000798713301</v>
      </c>
    </row>
    <row r="1406" spans="2:3" x14ac:dyDescent="0.25">
      <c r="B1406" s="250">
        <v>1343</v>
      </c>
      <c r="C1406" s="249">
        <v>104.62801198129621</v>
      </c>
    </row>
    <row r="1407" spans="2:3" x14ac:dyDescent="0.25">
      <c r="B1407" s="250">
        <v>1344</v>
      </c>
      <c r="C1407" s="249">
        <v>142.12095874152305</v>
      </c>
    </row>
    <row r="1408" spans="2:3" x14ac:dyDescent="0.25">
      <c r="B1408" s="250">
        <v>1345</v>
      </c>
      <c r="C1408" s="249">
        <v>125.75425034884843</v>
      </c>
    </row>
    <row r="1409" spans="2:3" x14ac:dyDescent="0.25">
      <c r="B1409" s="250">
        <v>1346</v>
      </c>
      <c r="C1409" s="249">
        <v>139.53441339695758</v>
      </c>
    </row>
    <row r="1410" spans="2:3" x14ac:dyDescent="0.25">
      <c r="B1410" s="250">
        <v>1347</v>
      </c>
      <c r="C1410" s="249">
        <v>129.39235431366768</v>
      </c>
    </row>
    <row r="1411" spans="2:3" x14ac:dyDescent="0.25">
      <c r="B1411" s="250">
        <v>1348</v>
      </c>
      <c r="C1411" s="249">
        <v>153.99106920028746</v>
      </c>
    </row>
    <row r="1412" spans="2:3" x14ac:dyDescent="0.25">
      <c r="B1412" s="250">
        <v>1349</v>
      </c>
      <c r="C1412" s="249">
        <v>109.03134465098925</v>
      </c>
    </row>
    <row r="1413" spans="2:3" x14ac:dyDescent="0.25">
      <c r="B1413" s="250">
        <v>1350</v>
      </c>
      <c r="C1413" s="249">
        <v>120.71147791509938</v>
      </c>
    </row>
    <row r="1414" spans="2:3" x14ac:dyDescent="0.25">
      <c r="B1414" s="250">
        <v>1351</v>
      </c>
      <c r="C1414" s="249">
        <v>78.910486560233664</v>
      </c>
    </row>
    <row r="1415" spans="2:3" x14ac:dyDescent="0.25">
      <c r="B1415" s="250">
        <v>1352</v>
      </c>
      <c r="C1415" s="249">
        <v>132.10700255734523</v>
      </c>
    </row>
    <row r="1416" spans="2:3" x14ac:dyDescent="0.25">
      <c r="B1416" s="250">
        <v>1353</v>
      </c>
      <c r="C1416" s="249">
        <v>137.4538493762486</v>
      </c>
    </row>
    <row r="1417" spans="2:3" x14ac:dyDescent="0.25">
      <c r="B1417" s="250">
        <v>1354</v>
      </c>
      <c r="C1417" s="249">
        <v>123.56618918328658</v>
      </c>
    </row>
    <row r="1418" spans="2:3" x14ac:dyDescent="0.25">
      <c r="B1418" s="250">
        <v>1355</v>
      </c>
      <c r="C1418" s="249">
        <v>128.19264176062711</v>
      </c>
    </row>
    <row r="1419" spans="2:3" x14ac:dyDescent="0.25">
      <c r="B1419" s="250">
        <v>1356</v>
      </c>
      <c r="C1419" s="249">
        <v>67.200792553239836</v>
      </c>
    </row>
    <row r="1420" spans="2:3" x14ac:dyDescent="0.25">
      <c r="B1420" s="250">
        <v>1357</v>
      </c>
      <c r="C1420" s="249">
        <v>72.01388913783569</v>
      </c>
    </row>
    <row r="1421" spans="2:3" x14ac:dyDescent="0.25">
      <c r="B1421" s="250">
        <v>1358</v>
      </c>
      <c r="C1421" s="249">
        <v>129.76193692916456</v>
      </c>
    </row>
    <row r="1422" spans="2:3" x14ac:dyDescent="0.25">
      <c r="B1422" s="250">
        <v>1359</v>
      </c>
      <c r="C1422" s="249">
        <v>105.54778247078644</v>
      </c>
    </row>
    <row r="1423" spans="2:3" x14ac:dyDescent="0.25">
      <c r="B1423" s="250">
        <v>1360</v>
      </c>
      <c r="C1423" s="249">
        <v>96.000263143381446</v>
      </c>
    </row>
    <row r="1424" spans="2:3" x14ac:dyDescent="0.25">
      <c r="B1424" s="250">
        <v>1361</v>
      </c>
      <c r="C1424" s="249">
        <v>102.72103401257357</v>
      </c>
    </row>
    <row r="1425" spans="2:3" x14ac:dyDescent="0.25">
      <c r="B1425" s="250">
        <v>1362</v>
      </c>
      <c r="C1425" s="249">
        <v>92.015436078369262</v>
      </c>
    </row>
    <row r="1426" spans="2:3" x14ac:dyDescent="0.25">
      <c r="B1426" s="250">
        <v>1363</v>
      </c>
      <c r="C1426" s="249">
        <v>97.847051019847825</v>
      </c>
    </row>
    <row r="1427" spans="2:3" x14ac:dyDescent="0.25">
      <c r="B1427" s="250">
        <v>1364</v>
      </c>
      <c r="C1427" s="249">
        <v>127.50868115991419</v>
      </c>
    </row>
    <row r="1428" spans="2:3" x14ac:dyDescent="0.25">
      <c r="B1428" s="250">
        <v>1365</v>
      </c>
      <c r="C1428" s="249">
        <v>144.70623224504942</v>
      </c>
    </row>
    <row r="1429" spans="2:3" x14ac:dyDescent="0.25">
      <c r="B1429" s="250">
        <v>1366</v>
      </c>
      <c r="C1429" s="249">
        <v>103.27511727440476</v>
      </c>
    </row>
    <row r="1430" spans="2:3" x14ac:dyDescent="0.25">
      <c r="B1430" s="250">
        <v>1367</v>
      </c>
      <c r="C1430" s="249">
        <v>124.65132589558664</v>
      </c>
    </row>
    <row r="1431" spans="2:3" x14ac:dyDescent="0.25">
      <c r="B1431" s="250">
        <v>1368</v>
      </c>
      <c r="C1431" s="249">
        <v>110.78332129341946</v>
      </c>
    </row>
    <row r="1432" spans="2:3" x14ac:dyDescent="0.25">
      <c r="B1432" s="250">
        <v>1369</v>
      </c>
      <c r="C1432" s="249">
        <v>117.06203217026116</v>
      </c>
    </row>
    <row r="1433" spans="2:3" x14ac:dyDescent="0.25">
      <c r="B1433" s="250">
        <v>1370</v>
      </c>
      <c r="C1433" s="249">
        <v>97.821252486106971</v>
      </c>
    </row>
    <row r="1434" spans="2:3" x14ac:dyDescent="0.25">
      <c r="B1434" s="250">
        <v>1371</v>
      </c>
      <c r="C1434" s="249">
        <v>124.84714942667792</v>
      </c>
    </row>
    <row r="1435" spans="2:3" x14ac:dyDescent="0.25">
      <c r="B1435" s="250">
        <v>1372</v>
      </c>
      <c r="C1435" s="249">
        <v>104.9856576969897</v>
      </c>
    </row>
    <row r="1436" spans="2:3" x14ac:dyDescent="0.25">
      <c r="B1436" s="250">
        <v>1373</v>
      </c>
      <c r="C1436" s="249">
        <v>63.097467040943947</v>
      </c>
    </row>
    <row r="1437" spans="2:3" x14ac:dyDescent="0.25">
      <c r="B1437" s="250">
        <v>1374</v>
      </c>
      <c r="C1437" s="249">
        <v>131.21931450113743</v>
      </c>
    </row>
    <row r="1438" spans="2:3" x14ac:dyDescent="0.25">
      <c r="B1438" s="250">
        <v>1375</v>
      </c>
      <c r="C1438" s="249">
        <v>125.01256812127269</v>
      </c>
    </row>
    <row r="1439" spans="2:3" x14ac:dyDescent="0.25">
      <c r="B1439" s="250">
        <v>1376</v>
      </c>
      <c r="C1439" s="249">
        <v>78.00630414392262</v>
      </c>
    </row>
    <row r="1440" spans="2:3" x14ac:dyDescent="0.25">
      <c r="B1440" s="250">
        <v>1377</v>
      </c>
      <c r="C1440" s="249">
        <v>131.69576058518393</v>
      </c>
    </row>
    <row r="1441" spans="2:3" x14ac:dyDescent="0.25">
      <c r="B1441" s="250">
        <v>1378</v>
      </c>
      <c r="C1441" s="249">
        <v>102.36268935842023</v>
      </c>
    </row>
    <row r="1442" spans="2:3" x14ac:dyDescent="0.25">
      <c r="B1442" s="250">
        <v>1379</v>
      </c>
      <c r="C1442" s="249">
        <v>96.349185122601227</v>
      </c>
    </row>
    <row r="1443" spans="2:3" x14ac:dyDescent="0.25">
      <c r="B1443" s="250">
        <v>1380</v>
      </c>
      <c r="C1443" s="249">
        <v>92.881843483907886</v>
      </c>
    </row>
    <row r="1444" spans="2:3" x14ac:dyDescent="0.25">
      <c r="B1444" s="250">
        <v>1381</v>
      </c>
      <c r="C1444" s="249">
        <v>72.514350646786653</v>
      </c>
    </row>
    <row r="1445" spans="2:3" x14ac:dyDescent="0.25">
      <c r="B1445" s="250">
        <v>1382</v>
      </c>
      <c r="C1445" s="249">
        <v>153.43134009845824</v>
      </c>
    </row>
    <row r="1446" spans="2:3" x14ac:dyDescent="0.25">
      <c r="B1446" s="250">
        <v>1383</v>
      </c>
      <c r="C1446" s="249">
        <v>88.781535829093102</v>
      </c>
    </row>
    <row r="1447" spans="2:3" x14ac:dyDescent="0.25">
      <c r="B1447" s="250">
        <v>1384</v>
      </c>
      <c r="C1447" s="249">
        <v>151.03679490237118</v>
      </c>
    </row>
    <row r="1448" spans="2:3" x14ac:dyDescent="0.25">
      <c r="B1448" s="250">
        <v>1385</v>
      </c>
      <c r="C1448" s="249">
        <v>98.567434385755917</v>
      </c>
    </row>
    <row r="1449" spans="2:3" x14ac:dyDescent="0.25">
      <c r="B1449" s="250">
        <v>1386</v>
      </c>
      <c r="C1449" s="249">
        <v>133.68103554675992</v>
      </c>
    </row>
    <row r="1450" spans="2:3" x14ac:dyDescent="0.25">
      <c r="B1450" s="250">
        <v>1387</v>
      </c>
      <c r="C1450" s="249">
        <v>121.13951841889796</v>
      </c>
    </row>
    <row r="1451" spans="2:3" x14ac:dyDescent="0.25">
      <c r="B1451" s="250">
        <v>1388</v>
      </c>
      <c r="C1451" s="249">
        <v>114.83150802062129</v>
      </c>
    </row>
    <row r="1452" spans="2:3" x14ac:dyDescent="0.25">
      <c r="B1452" s="250">
        <v>1389</v>
      </c>
      <c r="C1452" s="249">
        <v>120.08956818164192</v>
      </c>
    </row>
    <row r="1453" spans="2:3" x14ac:dyDescent="0.25">
      <c r="B1453" s="250">
        <v>1390</v>
      </c>
      <c r="C1453" s="249">
        <v>158.10116368643645</v>
      </c>
    </row>
    <row r="1454" spans="2:3" x14ac:dyDescent="0.25">
      <c r="B1454" s="250">
        <v>1391</v>
      </c>
      <c r="C1454" s="249">
        <v>80.18441239249789</v>
      </c>
    </row>
    <row r="1455" spans="2:3" x14ac:dyDescent="0.25">
      <c r="B1455" s="250">
        <v>1392</v>
      </c>
      <c r="C1455" s="249">
        <v>107.51522866638231</v>
      </c>
    </row>
    <row r="1456" spans="2:3" x14ac:dyDescent="0.25">
      <c r="B1456" s="250">
        <v>1393</v>
      </c>
      <c r="C1456" s="249">
        <v>111.32261217013966</v>
      </c>
    </row>
    <row r="1457" spans="2:3" x14ac:dyDescent="0.25">
      <c r="B1457" s="250">
        <v>1394</v>
      </c>
      <c r="C1457" s="249">
        <v>119.446016889722</v>
      </c>
    </row>
    <row r="1458" spans="2:3" x14ac:dyDescent="0.25">
      <c r="B1458" s="250">
        <v>1395</v>
      </c>
      <c r="C1458" s="249">
        <v>96.179566995835316</v>
      </c>
    </row>
    <row r="1459" spans="2:3" x14ac:dyDescent="0.25">
      <c r="B1459" s="250">
        <v>1396</v>
      </c>
      <c r="C1459" s="249">
        <v>108.54321818896527</v>
      </c>
    </row>
    <row r="1460" spans="2:3" x14ac:dyDescent="0.25">
      <c r="B1460" s="250">
        <v>1397</v>
      </c>
      <c r="C1460" s="249">
        <v>148.76903459791677</v>
      </c>
    </row>
    <row r="1461" spans="2:3" x14ac:dyDescent="0.25">
      <c r="B1461" s="250">
        <v>1398</v>
      </c>
      <c r="C1461" s="249">
        <v>145.79099737192024</v>
      </c>
    </row>
    <row r="1462" spans="2:3" x14ac:dyDescent="0.25">
      <c r="B1462" s="250">
        <v>1399</v>
      </c>
      <c r="C1462" s="249">
        <v>141.02536750665809</v>
      </c>
    </row>
    <row r="1463" spans="2:3" x14ac:dyDescent="0.25">
      <c r="B1463" s="250">
        <v>1400</v>
      </c>
      <c r="C1463" s="249">
        <v>132.1908887061125</v>
      </c>
    </row>
    <row r="1464" spans="2:3" x14ac:dyDescent="0.25">
      <c r="B1464" s="250">
        <v>1401</v>
      </c>
      <c r="C1464" s="249">
        <v>157.96034132869198</v>
      </c>
    </row>
    <row r="1465" spans="2:3" x14ac:dyDescent="0.25">
      <c r="B1465" s="250">
        <v>1402</v>
      </c>
      <c r="C1465" s="249">
        <v>106.12864305781804</v>
      </c>
    </row>
    <row r="1466" spans="2:3" x14ac:dyDescent="0.25">
      <c r="B1466" s="250">
        <v>1403</v>
      </c>
      <c r="C1466" s="249">
        <v>108.87170276806195</v>
      </c>
    </row>
    <row r="1467" spans="2:3" x14ac:dyDescent="0.25">
      <c r="B1467" s="250">
        <v>1404</v>
      </c>
      <c r="C1467" s="249">
        <v>99.453693258441064</v>
      </c>
    </row>
    <row r="1468" spans="2:3" x14ac:dyDescent="0.25">
      <c r="B1468" s="250">
        <v>1405</v>
      </c>
      <c r="C1468" s="249">
        <v>122.60228760732089</v>
      </c>
    </row>
    <row r="1469" spans="2:3" x14ac:dyDescent="0.25">
      <c r="B1469" s="250">
        <v>1406</v>
      </c>
      <c r="C1469" s="249">
        <v>119.27833888100253</v>
      </c>
    </row>
    <row r="1470" spans="2:3" x14ac:dyDescent="0.25">
      <c r="B1470" s="250">
        <v>1407</v>
      </c>
      <c r="C1470" s="249">
        <v>88.754234591012008</v>
      </c>
    </row>
    <row r="1471" spans="2:3" x14ac:dyDescent="0.25">
      <c r="B1471" s="250">
        <v>1408</v>
      </c>
      <c r="C1471" s="249">
        <v>110.1084284526125</v>
      </c>
    </row>
    <row r="1472" spans="2:3" x14ac:dyDescent="0.25">
      <c r="B1472" s="250">
        <v>1409</v>
      </c>
      <c r="C1472" s="249">
        <v>106.06094171124643</v>
      </c>
    </row>
    <row r="1473" spans="2:3" x14ac:dyDescent="0.25">
      <c r="B1473" s="250">
        <v>1410</v>
      </c>
      <c r="C1473" s="249">
        <v>126.55406603941907</v>
      </c>
    </row>
    <row r="1474" spans="2:3" x14ac:dyDescent="0.25">
      <c r="B1474" s="250">
        <v>1411</v>
      </c>
      <c r="C1474" s="249">
        <v>144.44527584983118</v>
      </c>
    </row>
    <row r="1475" spans="2:3" x14ac:dyDescent="0.25">
      <c r="B1475" s="250">
        <v>1412</v>
      </c>
      <c r="C1475" s="249">
        <v>122.91065657231202</v>
      </c>
    </row>
    <row r="1476" spans="2:3" x14ac:dyDescent="0.25">
      <c r="B1476" s="250">
        <v>1413</v>
      </c>
      <c r="C1476" s="249">
        <v>149.99544584854101</v>
      </c>
    </row>
    <row r="1477" spans="2:3" x14ac:dyDescent="0.25">
      <c r="B1477" s="250">
        <v>1414</v>
      </c>
      <c r="C1477" s="249">
        <v>61.049728058135713</v>
      </c>
    </row>
    <row r="1478" spans="2:3" x14ac:dyDescent="0.25">
      <c r="B1478" s="250">
        <v>1415</v>
      </c>
      <c r="C1478" s="249">
        <v>144.97600914428858</v>
      </c>
    </row>
    <row r="1479" spans="2:3" x14ac:dyDescent="0.25">
      <c r="B1479" s="250">
        <v>1416</v>
      </c>
      <c r="C1479" s="249">
        <v>119.79422053499874</v>
      </c>
    </row>
    <row r="1480" spans="2:3" x14ac:dyDescent="0.25">
      <c r="B1480" s="250">
        <v>1417</v>
      </c>
      <c r="C1480" s="249">
        <v>88.575079067129622</v>
      </c>
    </row>
    <row r="1481" spans="2:3" x14ac:dyDescent="0.25">
      <c r="B1481" s="250">
        <v>1418</v>
      </c>
      <c r="C1481" s="249">
        <v>150.09958929761171</v>
      </c>
    </row>
    <row r="1482" spans="2:3" x14ac:dyDescent="0.25">
      <c r="B1482" s="250">
        <v>1419</v>
      </c>
      <c r="C1482" s="249">
        <v>123.93084417750123</v>
      </c>
    </row>
    <row r="1483" spans="2:3" x14ac:dyDescent="0.25">
      <c r="B1483" s="250">
        <v>1420</v>
      </c>
      <c r="C1483" s="249">
        <v>151.02578984864994</v>
      </c>
    </row>
    <row r="1484" spans="2:3" x14ac:dyDescent="0.25">
      <c r="B1484" s="250">
        <v>1421</v>
      </c>
      <c r="C1484" s="249">
        <v>98.753106550269806</v>
      </c>
    </row>
    <row r="1485" spans="2:3" x14ac:dyDescent="0.25">
      <c r="B1485" s="250">
        <v>1422</v>
      </c>
      <c r="C1485" s="249">
        <v>133.61874603860792</v>
      </c>
    </row>
    <row r="1486" spans="2:3" x14ac:dyDescent="0.25">
      <c r="B1486" s="250">
        <v>1423</v>
      </c>
      <c r="C1486" s="249">
        <v>147.31510531463053</v>
      </c>
    </row>
    <row r="1487" spans="2:3" x14ac:dyDescent="0.25">
      <c r="B1487" s="250">
        <v>1424</v>
      </c>
      <c r="C1487" s="249">
        <v>179.46448623744669</v>
      </c>
    </row>
    <row r="1488" spans="2:3" x14ac:dyDescent="0.25">
      <c r="B1488" s="250">
        <v>1425</v>
      </c>
      <c r="C1488" s="249">
        <v>94.058235021204325</v>
      </c>
    </row>
    <row r="1489" spans="2:3" x14ac:dyDescent="0.25">
      <c r="B1489" s="250">
        <v>1426</v>
      </c>
      <c r="C1489" s="249">
        <v>123.46294096095167</v>
      </c>
    </row>
    <row r="1490" spans="2:3" x14ac:dyDescent="0.25">
      <c r="B1490" s="250">
        <v>1427</v>
      </c>
      <c r="C1490" s="249">
        <v>98.455782190972002</v>
      </c>
    </row>
    <row r="1491" spans="2:3" x14ac:dyDescent="0.25">
      <c r="B1491" s="250">
        <v>1428</v>
      </c>
      <c r="C1491" s="249">
        <v>123.24950099409084</v>
      </c>
    </row>
    <row r="1492" spans="2:3" x14ac:dyDescent="0.25">
      <c r="B1492" s="250">
        <v>1429</v>
      </c>
      <c r="C1492" s="249">
        <v>138.64999032966156</v>
      </c>
    </row>
    <row r="1493" spans="2:3" x14ac:dyDescent="0.25">
      <c r="B1493" s="250">
        <v>1430</v>
      </c>
      <c r="C1493" s="249">
        <v>93.231336397738545</v>
      </c>
    </row>
    <row r="1494" spans="2:3" x14ac:dyDescent="0.25">
      <c r="B1494" s="250">
        <v>1431</v>
      </c>
      <c r="C1494" s="249">
        <v>67.991674211075917</v>
      </c>
    </row>
    <row r="1495" spans="2:3" x14ac:dyDescent="0.25">
      <c r="B1495" s="250">
        <v>1432</v>
      </c>
      <c r="C1495" s="249">
        <v>140.26434692154794</v>
      </c>
    </row>
    <row r="1496" spans="2:3" x14ac:dyDescent="0.25">
      <c r="B1496" s="250">
        <v>1433</v>
      </c>
      <c r="C1496" s="249">
        <v>102.81683484276468</v>
      </c>
    </row>
    <row r="1497" spans="2:3" x14ac:dyDescent="0.25">
      <c r="B1497" s="250">
        <v>1434</v>
      </c>
      <c r="C1497" s="249">
        <v>108.69027890893892</v>
      </c>
    </row>
    <row r="1498" spans="2:3" x14ac:dyDescent="0.25">
      <c r="B1498" s="250">
        <v>1435</v>
      </c>
      <c r="C1498" s="249">
        <v>119.40790072930415</v>
      </c>
    </row>
    <row r="1499" spans="2:3" x14ac:dyDescent="0.25">
      <c r="B1499" s="250">
        <v>1436</v>
      </c>
      <c r="C1499" s="249">
        <v>130.91905820063425</v>
      </c>
    </row>
    <row r="1500" spans="2:3" x14ac:dyDescent="0.25">
      <c r="B1500" s="250">
        <v>1437</v>
      </c>
      <c r="C1500" s="249">
        <v>162.15424403738032</v>
      </c>
    </row>
    <row r="1501" spans="2:3" x14ac:dyDescent="0.25">
      <c r="B1501" s="250">
        <v>1438</v>
      </c>
      <c r="C1501" s="249">
        <v>126.97480374375132</v>
      </c>
    </row>
    <row r="1502" spans="2:3" x14ac:dyDescent="0.25">
      <c r="B1502" s="250">
        <v>1439</v>
      </c>
      <c r="C1502" s="249">
        <v>132.85319097030879</v>
      </c>
    </row>
    <row r="1503" spans="2:3" x14ac:dyDescent="0.25">
      <c r="B1503" s="250">
        <v>1440</v>
      </c>
      <c r="C1503" s="249">
        <v>92.151509889589363</v>
      </c>
    </row>
    <row r="1504" spans="2:3" x14ac:dyDescent="0.25">
      <c r="B1504" s="250">
        <v>1441</v>
      </c>
      <c r="C1504" s="249">
        <v>137.68497552438021</v>
      </c>
    </row>
    <row r="1505" spans="2:3" x14ac:dyDescent="0.25">
      <c r="B1505" s="250">
        <v>1442</v>
      </c>
      <c r="C1505" s="249">
        <v>106.106265756559</v>
      </c>
    </row>
    <row r="1506" spans="2:3" x14ac:dyDescent="0.25">
      <c r="B1506" s="250">
        <v>1443</v>
      </c>
      <c r="C1506" s="249">
        <v>107.01922531213782</v>
      </c>
    </row>
    <row r="1507" spans="2:3" x14ac:dyDescent="0.25">
      <c r="B1507" s="250">
        <v>1444</v>
      </c>
      <c r="C1507" s="249">
        <v>110.8293080332363</v>
      </c>
    </row>
    <row r="1508" spans="2:3" x14ac:dyDescent="0.25">
      <c r="B1508" s="250">
        <v>1445</v>
      </c>
      <c r="C1508" s="249">
        <v>141.45716476942789</v>
      </c>
    </row>
    <row r="1509" spans="2:3" x14ac:dyDescent="0.25">
      <c r="B1509" s="250">
        <v>1446</v>
      </c>
      <c r="C1509" s="249">
        <v>98.428224007821569</v>
      </c>
    </row>
    <row r="1510" spans="2:3" x14ac:dyDescent="0.25">
      <c r="B1510" s="250">
        <v>1447</v>
      </c>
      <c r="C1510" s="249">
        <v>98.534310111326789</v>
      </c>
    </row>
    <row r="1511" spans="2:3" x14ac:dyDescent="0.25">
      <c r="B1511" s="250">
        <v>1448</v>
      </c>
      <c r="C1511" s="249">
        <v>84.283476647353254</v>
      </c>
    </row>
    <row r="1512" spans="2:3" x14ac:dyDescent="0.25">
      <c r="B1512" s="250">
        <v>1449</v>
      </c>
      <c r="C1512" s="249">
        <v>113.43667269196369</v>
      </c>
    </row>
    <row r="1513" spans="2:3" x14ac:dyDescent="0.25">
      <c r="B1513" s="250">
        <v>1450</v>
      </c>
      <c r="C1513" s="249">
        <v>145.66512546381091</v>
      </c>
    </row>
    <row r="1514" spans="2:3" x14ac:dyDescent="0.25">
      <c r="B1514" s="250">
        <v>1451</v>
      </c>
      <c r="C1514" s="249">
        <v>151.2940095963634</v>
      </c>
    </row>
    <row r="1515" spans="2:3" x14ac:dyDescent="0.25">
      <c r="B1515" s="250">
        <v>1452</v>
      </c>
      <c r="C1515" s="249">
        <v>122.70577746299226</v>
      </c>
    </row>
    <row r="1516" spans="2:3" x14ac:dyDescent="0.25">
      <c r="B1516" s="250">
        <v>1453</v>
      </c>
      <c r="C1516" s="249">
        <v>138.39806799150745</v>
      </c>
    </row>
    <row r="1517" spans="2:3" x14ac:dyDescent="0.25">
      <c r="B1517" s="250">
        <v>1454</v>
      </c>
      <c r="C1517" s="249">
        <v>123.0904809667005</v>
      </c>
    </row>
    <row r="1518" spans="2:3" x14ac:dyDescent="0.25">
      <c r="B1518" s="250">
        <v>1455</v>
      </c>
      <c r="C1518" s="249">
        <v>103.73378967143205</v>
      </c>
    </row>
    <row r="1519" spans="2:3" x14ac:dyDescent="0.25">
      <c r="B1519" s="250">
        <v>1456</v>
      </c>
      <c r="C1519" s="249">
        <v>134.53177034545416</v>
      </c>
    </row>
    <row r="1520" spans="2:3" x14ac:dyDescent="0.25">
      <c r="B1520" s="250">
        <v>1457</v>
      </c>
      <c r="C1520" s="249">
        <v>122.6836651399215</v>
      </c>
    </row>
    <row r="1521" spans="2:3" x14ac:dyDescent="0.25">
      <c r="B1521" s="250">
        <v>1458</v>
      </c>
      <c r="C1521" s="249">
        <v>121.11797514183331</v>
      </c>
    </row>
    <row r="1522" spans="2:3" x14ac:dyDescent="0.25">
      <c r="B1522" s="250">
        <v>1459</v>
      </c>
      <c r="C1522" s="249">
        <v>136.39809295153108</v>
      </c>
    </row>
    <row r="1523" spans="2:3" x14ac:dyDescent="0.25">
      <c r="B1523" s="250">
        <v>1460</v>
      </c>
      <c r="C1523" s="249">
        <v>111.78136482907219</v>
      </c>
    </row>
    <row r="1524" spans="2:3" x14ac:dyDescent="0.25">
      <c r="B1524" s="250">
        <v>1461</v>
      </c>
      <c r="C1524" s="249">
        <v>142.04520663530388</v>
      </c>
    </row>
    <row r="1525" spans="2:3" x14ac:dyDescent="0.25">
      <c r="B1525" s="250">
        <v>1462</v>
      </c>
      <c r="C1525" s="249">
        <v>119.69740480718856</v>
      </c>
    </row>
    <row r="1526" spans="2:3" x14ac:dyDescent="0.25">
      <c r="B1526" s="250">
        <v>1463</v>
      </c>
      <c r="C1526" s="249">
        <v>107.47814132199926</v>
      </c>
    </row>
    <row r="1527" spans="2:3" x14ac:dyDescent="0.25">
      <c r="B1527" s="250">
        <v>1464</v>
      </c>
      <c r="C1527" s="249">
        <v>125.50135275819277</v>
      </c>
    </row>
    <row r="1528" spans="2:3" x14ac:dyDescent="0.25">
      <c r="B1528" s="250">
        <v>1465</v>
      </c>
      <c r="C1528" s="249">
        <v>141.18839321581925</v>
      </c>
    </row>
    <row r="1529" spans="2:3" x14ac:dyDescent="0.25">
      <c r="B1529" s="250">
        <v>1466</v>
      </c>
      <c r="C1529" s="249">
        <v>121.95528134516317</v>
      </c>
    </row>
    <row r="1530" spans="2:3" x14ac:dyDescent="0.25">
      <c r="B1530" s="250">
        <v>1467</v>
      </c>
      <c r="C1530" s="249">
        <v>131.74512703862428</v>
      </c>
    </row>
    <row r="1531" spans="2:3" x14ac:dyDescent="0.25">
      <c r="B1531" s="250">
        <v>1468</v>
      </c>
      <c r="C1531" s="249">
        <v>137.64948572635728</v>
      </c>
    </row>
    <row r="1532" spans="2:3" x14ac:dyDescent="0.25">
      <c r="B1532" s="250">
        <v>1469</v>
      </c>
      <c r="C1532" s="249">
        <v>89.953245661548095</v>
      </c>
    </row>
    <row r="1533" spans="2:3" x14ac:dyDescent="0.25">
      <c r="B1533" s="250">
        <v>1470</v>
      </c>
      <c r="C1533" s="249">
        <v>142.529565181626</v>
      </c>
    </row>
    <row r="1534" spans="2:3" x14ac:dyDescent="0.25">
      <c r="B1534" s="250">
        <v>1471</v>
      </c>
      <c r="C1534" s="249">
        <v>106.76786267128359</v>
      </c>
    </row>
    <row r="1535" spans="2:3" x14ac:dyDescent="0.25">
      <c r="B1535" s="250">
        <v>1472</v>
      </c>
      <c r="C1535" s="249">
        <v>148.07306858529222</v>
      </c>
    </row>
    <row r="1536" spans="2:3" x14ac:dyDescent="0.25">
      <c r="B1536" s="250">
        <v>1473</v>
      </c>
      <c r="C1536" s="249">
        <v>73.954222395049953</v>
      </c>
    </row>
    <row r="1537" spans="2:3" x14ac:dyDescent="0.25">
      <c r="B1537" s="250">
        <v>1474</v>
      </c>
      <c r="C1537" s="249">
        <v>117.92235074624655</v>
      </c>
    </row>
    <row r="1538" spans="2:3" x14ac:dyDescent="0.25">
      <c r="B1538" s="250">
        <v>1475</v>
      </c>
      <c r="C1538" s="249">
        <v>94.781432787240647</v>
      </c>
    </row>
    <row r="1539" spans="2:3" x14ac:dyDescent="0.25">
      <c r="B1539" s="250">
        <v>1476</v>
      </c>
      <c r="C1539" s="249">
        <v>157.40879345048384</v>
      </c>
    </row>
    <row r="1540" spans="2:3" x14ac:dyDescent="0.25">
      <c r="B1540" s="250">
        <v>1477</v>
      </c>
      <c r="C1540" s="249">
        <v>84.657242186549212</v>
      </c>
    </row>
    <row r="1541" spans="2:3" x14ac:dyDescent="0.25">
      <c r="B1541" s="250">
        <v>1478</v>
      </c>
      <c r="C1541" s="249">
        <v>87.960335414272194</v>
      </c>
    </row>
    <row r="1542" spans="2:3" x14ac:dyDescent="0.25">
      <c r="B1542" s="250">
        <v>1479</v>
      </c>
      <c r="C1542" s="249">
        <v>147.32648191606171</v>
      </c>
    </row>
    <row r="1543" spans="2:3" x14ac:dyDescent="0.25">
      <c r="B1543" s="250">
        <v>1480</v>
      </c>
      <c r="C1543" s="249">
        <v>138.83010639441056</v>
      </c>
    </row>
    <row r="1544" spans="2:3" x14ac:dyDescent="0.25">
      <c r="B1544" s="250">
        <v>1481</v>
      </c>
      <c r="C1544" s="249">
        <v>112.76128670759473</v>
      </c>
    </row>
    <row r="1545" spans="2:3" x14ac:dyDescent="0.25">
      <c r="B1545" s="250">
        <v>1482</v>
      </c>
      <c r="C1545" s="249">
        <v>83.624977980291817</v>
      </c>
    </row>
    <row r="1546" spans="2:3" x14ac:dyDescent="0.25">
      <c r="B1546" s="250">
        <v>1483</v>
      </c>
      <c r="C1546" s="249">
        <v>135.48258890751126</v>
      </c>
    </row>
    <row r="1547" spans="2:3" x14ac:dyDescent="0.25">
      <c r="B1547" s="250">
        <v>1484</v>
      </c>
      <c r="C1547" s="249">
        <v>101.61632174262559</v>
      </c>
    </row>
    <row r="1548" spans="2:3" x14ac:dyDescent="0.25">
      <c r="B1548" s="250">
        <v>1485</v>
      </c>
      <c r="C1548" s="249">
        <v>102.41600973997059</v>
      </c>
    </row>
    <row r="1549" spans="2:3" x14ac:dyDescent="0.25">
      <c r="B1549" s="250">
        <v>1486</v>
      </c>
      <c r="C1549" s="249">
        <v>77.18355616693988</v>
      </c>
    </row>
    <row r="1550" spans="2:3" x14ac:dyDescent="0.25">
      <c r="B1550" s="250">
        <v>1487</v>
      </c>
      <c r="C1550" s="249">
        <v>131.04843594810967</v>
      </c>
    </row>
    <row r="1551" spans="2:3" x14ac:dyDescent="0.25">
      <c r="B1551" s="250">
        <v>1488</v>
      </c>
      <c r="C1551" s="249">
        <v>122.76408464377323</v>
      </c>
    </row>
    <row r="1552" spans="2:3" x14ac:dyDescent="0.25">
      <c r="B1552" s="250">
        <v>1489</v>
      </c>
      <c r="C1552" s="249">
        <v>136.45711383794139</v>
      </c>
    </row>
    <row r="1553" spans="2:3" x14ac:dyDescent="0.25">
      <c r="B1553" s="250">
        <v>1490</v>
      </c>
      <c r="C1553" s="249">
        <v>100.47352248067405</v>
      </c>
    </row>
    <row r="1554" spans="2:3" x14ac:dyDescent="0.25">
      <c r="B1554" s="250">
        <v>1491</v>
      </c>
      <c r="C1554" s="249">
        <v>130.51906273310621</v>
      </c>
    </row>
    <row r="1555" spans="2:3" x14ac:dyDescent="0.25">
      <c r="B1555" s="250">
        <v>1492</v>
      </c>
      <c r="C1555" s="249">
        <v>108.24005438466794</v>
      </c>
    </row>
    <row r="1556" spans="2:3" x14ac:dyDescent="0.25">
      <c r="B1556" s="250">
        <v>1493</v>
      </c>
      <c r="C1556" s="249">
        <v>98.839836883282331</v>
      </c>
    </row>
    <row r="1557" spans="2:3" x14ac:dyDescent="0.25">
      <c r="B1557" s="250">
        <v>1494</v>
      </c>
      <c r="C1557" s="249">
        <v>132.83377369820462</v>
      </c>
    </row>
    <row r="1558" spans="2:3" x14ac:dyDescent="0.25">
      <c r="B1558" s="250">
        <v>1495</v>
      </c>
      <c r="C1558" s="249">
        <v>115.73299644923954</v>
      </c>
    </row>
    <row r="1559" spans="2:3" x14ac:dyDescent="0.25">
      <c r="B1559" s="250">
        <v>1496</v>
      </c>
      <c r="C1559" s="249">
        <v>140.62477693931316</v>
      </c>
    </row>
    <row r="1560" spans="2:3" x14ac:dyDescent="0.25">
      <c r="B1560" s="250">
        <v>1497</v>
      </c>
      <c r="C1560" s="249">
        <v>139.63852843319546</v>
      </c>
    </row>
    <row r="1561" spans="2:3" x14ac:dyDescent="0.25">
      <c r="B1561" s="250">
        <v>1498</v>
      </c>
      <c r="C1561" s="249">
        <v>97.723162450037719</v>
      </c>
    </row>
    <row r="1562" spans="2:3" x14ac:dyDescent="0.25">
      <c r="B1562" s="250">
        <v>1499</v>
      </c>
      <c r="C1562" s="249">
        <v>118.18296987812575</v>
      </c>
    </row>
    <row r="1563" spans="2:3" x14ac:dyDescent="0.25">
      <c r="B1563" s="250">
        <v>1500</v>
      </c>
      <c r="C1563" s="249">
        <v>158.20662397947666</v>
      </c>
    </row>
    <row r="1564" spans="2:3" x14ac:dyDescent="0.25">
      <c r="B1564" s="250">
        <v>1501</v>
      </c>
      <c r="C1564" s="249">
        <v>136.07949240465041</v>
      </c>
    </row>
    <row r="1565" spans="2:3" x14ac:dyDescent="0.25">
      <c r="B1565" s="250">
        <v>1502</v>
      </c>
      <c r="C1565" s="249">
        <v>158.12253705919017</v>
      </c>
    </row>
    <row r="1566" spans="2:3" x14ac:dyDescent="0.25">
      <c r="B1566" s="250">
        <v>1503</v>
      </c>
      <c r="C1566" s="249">
        <v>182.65417403714821</v>
      </c>
    </row>
    <row r="1567" spans="2:3" x14ac:dyDescent="0.25">
      <c r="B1567" s="250">
        <v>1504</v>
      </c>
      <c r="C1567" s="249">
        <v>81.892718545144049</v>
      </c>
    </row>
    <row r="1568" spans="2:3" x14ac:dyDescent="0.25">
      <c r="B1568" s="250">
        <v>1505</v>
      </c>
      <c r="C1568" s="249">
        <v>68.472219725203246</v>
      </c>
    </row>
    <row r="1569" spans="2:3" x14ac:dyDescent="0.25">
      <c r="B1569" s="250">
        <v>1506</v>
      </c>
      <c r="C1569" s="249">
        <v>141.49743295533636</v>
      </c>
    </row>
    <row r="1570" spans="2:3" x14ac:dyDescent="0.25">
      <c r="B1570" s="250">
        <v>1507</v>
      </c>
      <c r="C1570" s="249">
        <v>134.62983335790818</v>
      </c>
    </row>
    <row r="1571" spans="2:3" x14ac:dyDescent="0.25">
      <c r="B1571" s="250">
        <v>1508</v>
      </c>
      <c r="C1571" s="249">
        <v>158.79820033051072</v>
      </c>
    </row>
    <row r="1572" spans="2:3" x14ac:dyDescent="0.25">
      <c r="B1572" s="250">
        <v>1509</v>
      </c>
      <c r="C1572" s="249">
        <v>102.08290497304192</v>
      </c>
    </row>
    <row r="1573" spans="2:3" x14ac:dyDescent="0.25">
      <c r="B1573" s="250">
        <v>1510</v>
      </c>
      <c r="C1573" s="249">
        <v>140.75632060987803</v>
      </c>
    </row>
    <row r="1574" spans="2:3" x14ac:dyDescent="0.25">
      <c r="B1574" s="250">
        <v>1511</v>
      </c>
      <c r="C1574" s="249">
        <v>121.82844511291702</v>
      </c>
    </row>
    <row r="1575" spans="2:3" x14ac:dyDescent="0.25">
      <c r="B1575" s="250">
        <v>1512</v>
      </c>
      <c r="C1575" s="249">
        <v>97.486662241723792</v>
      </c>
    </row>
    <row r="1576" spans="2:3" x14ac:dyDescent="0.25">
      <c r="B1576" s="250">
        <v>1513</v>
      </c>
      <c r="C1576" s="249">
        <v>106.81521451891223</v>
      </c>
    </row>
    <row r="1577" spans="2:3" x14ac:dyDescent="0.25">
      <c r="B1577" s="250">
        <v>1514</v>
      </c>
      <c r="C1577" s="249">
        <v>96.342459949587877</v>
      </c>
    </row>
    <row r="1578" spans="2:3" x14ac:dyDescent="0.25">
      <c r="B1578" s="250">
        <v>1515</v>
      </c>
      <c r="C1578" s="249">
        <v>142.79157905036163</v>
      </c>
    </row>
    <row r="1579" spans="2:3" x14ac:dyDescent="0.25">
      <c r="B1579" s="250">
        <v>1516</v>
      </c>
      <c r="C1579" s="249">
        <v>128.88870587465925</v>
      </c>
    </row>
    <row r="1580" spans="2:3" x14ac:dyDescent="0.25">
      <c r="B1580" s="250">
        <v>1517</v>
      </c>
      <c r="C1580" s="249">
        <v>134.29808960625689</v>
      </c>
    </row>
    <row r="1581" spans="2:3" x14ac:dyDescent="0.25">
      <c r="B1581" s="250">
        <v>1518</v>
      </c>
      <c r="C1581" s="249">
        <v>165.34453675149209</v>
      </c>
    </row>
    <row r="1582" spans="2:3" x14ac:dyDescent="0.25">
      <c r="B1582" s="250">
        <v>1519</v>
      </c>
      <c r="C1582" s="249">
        <v>136.43823514294829</v>
      </c>
    </row>
    <row r="1583" spans="2:3" x14ac:dyDescent="0.25">
      <c r="B1583" s="250">
        <v>1520</v>
      </c>
      <c r="C1583" s="249">
        <v>105.41503761970637</v>
      </c>
    </row>
    <row r="1584" spans="2:3" x14ac:dyDescent="0.25">
      <c r="B1584" s="250">
        <v>1521</v>
      </c>
      <c r="C1584" s="249">
        <v>139.33631037859769</v>
      </c>
    </row>
    <row r="1585" spans="2:3" x14ac:dyDescent="0.25">
      <c r="B1585" s="250">
        <v>1522</v>
      </c>
      <c r="C1585" s="249">
        <v>119.18334711978916</v>
      </c>
    </row>
    <row r="1586" spans="2:3" x14ac:dyDescent="0.25">
      <c r="B1586" s="250">
        <v>1523</v>
      </c>
      <c r="C1586" s="249">
        <v>98.325497556068456</v>
      </c>
    </row>
    <row r="1587" spans="2:3" x14ac:dyDescent="0.25">
      <c r="B1587" s="250">
        <v>1524</v>
      </c>
      <c r="C1587" s="249">
        <v>148.14245479598395</v>
      </c>
    </row>
    <row r="1588" spans="2:3" x14ac:dyDescent="0.25">
      <c r="B1588" s="250">
        <v>1525</v>
      </c>
      <c r="C1588" s="249">
        <v>113.99110100017185</v>
      </c>
    </row>
    <row r="1589" spans="2:3" x14ac:dyDescent="0.25">
      <c r="B1589" s="250">
        <v>1526</v>
      </c>
      <c r="C1589" s="249">
        <v>107.70837523802949</v>
      </c>
    </row>
    <row r="1590" spans="2:3" x14ac:dyDescent="0.25">
      <c r="B1590" s="250">
        <v>1527</v>
      </c>
      <c r="C1590" s="249">
        <v>136.31437964004994</v>
      </c>
    </row>
    <row r="1591" spans="2:3" x14ac:dyDescent="0.25">
      <c r="B1591" s="250">
        <v>1528</v>
      </c>
      <c r="C1591" s="249">
        <v>107.19268969257723</v>
      </c>
    </row>
    <row r="1592" spans="2:3" x14ac:dyDescent="0.25">
      <c r="B1592" s="250">
        <v>1529</v>
      </c>
      <c r="C1592" s="249">
        <v>123.27130097887732</v>
      </c>
    </row>
    <row r="1593" spans="2:3" x14ac:dyDescent="0.25">
      <c r="B1593" s="250">
        <v>1530</v>
      </c>
      <c r="C1593" s="249">
        <v>72.999710198852455</v>
      </c>
    </row>
    <row r="1594" spans="2:3" x14ac:dyDescent="0.25">
      <c r="B1594" s="250">
        <v>1531</v>
      </c>
      <c r="C1594" s="249">
        <v>122.73749072971488</v>
      </c>
    </row>
    <row r="1595" spans="2:3" x14ac:dyDescent="0.25">
      <c r="B1595" s="250">
        <v>1532</v>
      </c>
      <c r="C1595" s="249">
        <v>117.00372551574205</v>
      </c>
    </row>
    <row r="1596" spans="2:3" x14ac:dyDescent="0.25">
      <c r="B1596" s="250">
        <v>1533</v>
      </c>
      <c r="C1596" s="249">
        <v>116.13876448357799</v>
      </c>
    </row>
    <row r="1597" spans="2:3" x14ac:dyDescent="0.25">
      <c r="B1597" s="250">
        <v>1534</v>
      </c>
      <c r="C1597" s="249">
        <v>124.43731745405275</v>
      </c>
    </row>
    <row r="1598" spans="2:3" x14ac:dyDescent="0.25">
      <c r="B1598" s="250">
        <v>1535</v>
      </c>
      <c r="C1598" s="249">
        <v>86.244139788400659</v>
      </c>
    </row>
    <row r="1599" spans="2:3" x14ac:dyDescent="0.25">
      <c r="B1599" s="250">
        <v>1536</v>
      </c>
      <c r="C1599" s="249">
        <v>149.42472018667979</v>
      </c>
    </row>
    <row r="1600" spans="2:3" x14ac:dyDescent="0.25">
      <c r="B1600" s="250">
        <v>1537</v>
      </c>
      <c r="C1600" s="249">
        <v>109.0202957328422</v>
      </c>
    </row>
    <row r="1601" spans="2:3" x14ac:dyDescent="0.25">
      <c r="B1601" s="250">
        <v>1538</v>
      </c>
      <c r="C1601" s="249">
        <v>67.879512675405152</v>
      </c>
    </row>
    <row r="1602" spans="2:3" x14ac:dyDescent="0.25">
      <c r="B1602" s="250">
        <v>1539</v>
      </c>
      <c r="C1602" s="249">
        <v>111.16130476199983</v>
      </c>
    </row>
    <row r="1603" spans="2:3" x14ac:dyDescent="0.25">
      <c r="B1603" s="250">
        <v>1540</v>
      </c>
      <c r="C1603" s="249">
        <v>152.29073500271238</v>
      </c>
    </row>
    <row r="1604" spans="2:3" x14ac:dyDescent="0.25">
      <c r="B1604" s="250">
        <v>1541</v>
      </c>
      <c r="C1604" s="249">
        <v>150.29790001605804</v>
      </c>
    </row>
    <row r="1605" spans="2:3" x14ac:dyDescent="0.25">
      <c r="B1605" s="250">
        <v>1542</v>
      </c>
      <c r="C1605" s="249">
        <v>115.20719672905386</v>
      </c>
    </row>
    <row r="1606" spans="2:3" x14ac:dyDescent="0.25">
      <c r="B1606" s="250">
        <v>1543</v>
      </c>
      <c r="C1606" s="249">
        <v>113.35839081452596</v>
      </c>
    </row>
    <row r="1607" spans="2:3" x14ac:dyDescent="0.25">
      <c r="B1607" s="250">
        <v>1544</v>
      </c>
      <c r="C1607" s="249">
        <v>110.8838246991571</v>
      </c>
    </row>
    <row r="1608" spans="2:3" x14ac:dyDescent="0.25">
      <c r="B1608" s="250">
        <v>1545</v>
      </c>
      <c r="C1608" s="249">
        <v>125.73026517597798</v>
      </c>
    </row>
    <row r="1609" spans="2:3" x14ac:dyDescent="0.25">
      <c r="B1609" s="250">
        <v>1546</v>
      </c>
      <c r="C1609" s="249">
        <v>117.02887149772231</v>
      </c>
    </row>
    <row r="1610" spans="2:3" x14ac:dyDescent="0.25">
      <c r="B1610" s="250">
        <v>1547</v>
      </c>
      <c r="C1610" s="249">
        <v>116.45372345695064</v>
      </c>
    </row>
    <row r="1611" spans="2:3" x14ac:dyDescent="0.25">
      <c r="B1611" s="250">
        <v>1548</v>
      </c>
      <c r="C1611" s="249">
        <v>103.96418275616789</v>
      </c>
    </row>
    <row r="1612" spans="2:3" x14ac:dyDescent="0.25">
      <c r="B1612" s="250">
        <v>1549</v>
      </c>
      <c r="C1612" s="249">
        <v>103.13090629396662</v>
      </c>
    </row>
    <row r="1613" spans="2:3" x14ac:dyDescent="0.25">
      <c r="B1613" s="250">
        <v>1550</v>
      </c>
      <c r="C1613" s="249">
        <v>123.65602617080218</v>
      </c>
    </row>
    <row r="1614" spans="2:3" x14ac:dyDescent="0.25">
      <c r="B1614" s="250">
        <v>1551</v>
      </c>
      <c r="C1614" s="249">
        <v>121.18011521725404</v>
      </c>
    </row>
    <row r="1615" spans="2:3" x14ac:dyDescent="0.25">
      <c r="B1615" s="250">
        <v>1552</v>
      </c>
      <c r="C1615" s="249">
        <v>156.30877862183411</v>
      </c>
    </row>
    <row r="1616" spans="2:3" x14ac:dyDescent="0.25">
      <c r="B1616" s="250">
        <v>1553</v>
      </c>
      <c r="C1616" s="249">
        <v>46.818111318112727</v>
      </c>
    </row>
    <row r="1617" spans="2:3" x14ac:dyDescent="0.25">
      <c r="B1617" s="250">
        <v>1554</v>
      </c>
      <c r="C1617" s="249">
        <v>87.218743340159591</v>
      </c>
    </row>
    <row r="1618" spans="2:3" x14ac:dyDescent="0.25">
      <c r="B1618" s="250">
        <v>1555</v>
      </c>
      <c r="C1618" s="249">
        <v>137.97505252289108</v>
      </c>
    </row>
    <row r="1619" spans="2:3" x14ac:dyDescent="0.25">
      <c r="B1619" s="250">
        <v>1556</v>
      </c>
      <c r="C1619" s="249">
        <v>148.33033167960019</v>
      </c>
    </row>
    <row r="1620" spans="2:3" x14ac:dyDescent="0.25">
      <c r="B1620" s="250">
        <v>1557</v>
      </c>
      <c r="C1620" s="249">
        <v>105.14329980955161</v>
      </c>
    </row>
    <row r="1621" spans="2:3" x14ac:dyDescent="0.25">
      <c r="B1621" s="250">
        <v>1558</v>
      </c>
      <c r="C1621" s="249">
        <v>113.34268419965959</v>
      </c>
    </row>
    <row r="1622" spans="2:3" x14ac:dyDescent="0.25">
      <c r="B1622" s="250">
        <v>1559</v>
      </c>
      <c r="C1622" s="249">
        <v>95.596094452989689</v>
      </c>
    </row>
    <row r="1623" spans="2:3" x14ac:dyDescent="0.25">
      <c r="B1623" s="250">
        <v>1560</v>
      </c>
      <c r="C1623" s="249">
        <v>109.80855843789233</v>
      </c>
    </row>
    <row r="1624" spans="2:3" x14ac:dyDescent="0.25">
      <c r="B1624" s="250">
        <v>1561</v>
      </c>
      <c r="C1624" s="249">
        <v>109.05382465322924</v>
      </c>
    </row>
    <row r="1625" spans="2:3" x14ac:dyDescent="0.25">
      <c r="B1625" s="250">
        <v>1562</v>
      </c>
      <c r="C1625" s="249">
        <v>90.513561117805224</v>
      </c>
    </row>
    <row r="1626" spans="2:3" x14ac:dyDescent="0.25">
      <c r="B1626" s="250">
        <v>1563</v>
      </c>
      <c r="C1626" s="249">
        <v>128.1343604130038</v>
      </c>
    </row>
    <row r="1627" spans="2:3" x14ac:dyDescent="0.25">
      <c r="B1627" s="250">
        <v>1564</v>
      </c>
      <c r="C1627" s="249">
        <v>83.596411628503361</v>
      </c>
    </row>
    <row r="1628" spans="2:3" x14ac:dyDescent="0.25">
      <c r="B1628" s="250">
        <v>1565</v>
      </c>
      <c r="C1628" s="249">
        <v>138.17591112704145</v>
      </c>
    </row>
    <row r="1629" spans="2:3" x14ac:dyDescent="0.25">
      <c r="B1629" s="250">
        <v>1566</v>
      </c>
      <c r="C1629" s="249">
        <v>100.0329873558928</v>
      </c>
    </row>
    <row r="1630" spans="2:3" x14ac:dyDescent="0.25">
      <c r="B1630" s="250">
        <v>1567</v>
      </c>
      <c r="C1630" s="249">
        <v>122.37446863874601</v>
      </c>
    </row>
    <row r="1631" spans="2:3" x14ac:dyDescent="0.25">
      <c r="B1631" s="250">
        <v>1568</v>
      </c>
      <c r="C1631" s="249">
        <v>123.96421663652843</v>
      </c>
    </row>
    <row r="1632" spans="2:3" x14ac:dyDescent="0.25">
      <c r="B1632" s="250">
        <v>1569</v>
      </c>
      <c r="C1632" s="249">
        <v>135.57928828726529</v>
      </c>
    </row>
    <row r="1633" spans="2:3" x14ac:dyDescent="0.25">
      <c r="B1633" s="250">
        <v>1570</v>
      </c>
      <c r="C1633" s="249">
        <v>133.36534071396895</v>
      </c>
    </row>
    <row r="1634" spans="2:3" x14ac:dyDescent="0.25">
      <c r="B1634" s="250">
        <v>1571</v>
      </c>
      <c r="C1634" s="249">
        <v>157.59132259371057</v>
      </c>
    </row>
    <row r="1635" spans="2:3" x14ac:dyDescent="0.25">
      <c r="B1635" s="250">
        <v>1572</v>
      </c>
      <c r="C1635" s="249">
        <v>153.74277223254143</v>
      </c>
    </row>
    <row r="1636" spans="2:3" x14ac:dyDescent="0.25">
      <c r="B1636" s="250">
        <v>1573</v>
      </c>
      <c r="C1636" s="249">
        <v>119.56276664022573</v>
      </c>
    </row>
    <row r="1637" spans="2:3" x14ac:dyDescent="0.25">
      <c r="B1637" s="250">
        <v>1574</v>
      </c>
      <c r="C1637" s="249">
        <v>150.4437515867491</v>
      </c>
    </row>
    <row r="1638" spans="2:3" x14ac:dyDescent="0.25">
      <c r="B1638" s="250">
        <v>1575</v>
      </c>
      <c r="C1638" s="249">
        <v>151.50343461235801</v>
      </c>
    </row>
    <row r="1639" spans="2:3" x14ac:dyDescent="0.25">
      <c r="B1639" s="250">
        <v>1576</v>
      </c>
      <c r="C1639" s="249">
        <v>93.97142792190256</v>
      </c>
    </row>
    <row r="1640" spans="2:3" x14ac:dyDescent="0.25">
      <c r="B1640" s="250">
        <v>1577</v>
      </c>
      <c r="C1640" s="249">
        <v>108.11846599197922</v>
      </c>
    </row>
    <row r="1641" spans="2:3" x14ac:dyDescent="0.25">
      <c r="B1641" s="250">
        <v>1578</v>
      </c>
      <c r="C1641" s="249">
        <v>88.900322890440407</v>
      </c>
    </row>
    <row r="1642" spans="2:3" x14ac:dyDescent="0.25">
      <c r="B1642" s="250">
        <v>1579</v>
      </c>
      <c r="C1642" s="249">
        <v>133.23294543107832</v>
      </c>
    </row>
    <row r="1643" spans="2:3" x14ac:dyDescent="0.25">
      <c r="B1643" s="250">
        <v>1580</v>
      </c>
      <c r="C1643" s="249">
        <v>145.74234280648548</v>
      </c>
    </row>
    <row r="1644" spans="2:3" x14ac:dyDescent="0.25">
      <c r="B1644" s="250">
        <v>1581</v>
      </c>
      <c r="C1644" s="249">
        <v>136.19129708584549</v>
      </c>
    </row>
    <row r="1645" spans="2:3" x14ac:dyDescent="0.25">
      <c r="B1645" s="250">
        <v>1582</v>
      </c>
      <c r="C1645" s="249">
        <v>151.14626793237969</v>
      </c>
    </row>
    <row r="1646" spans="2:3" x14ac:dyDescent="0.25">
      <c r="B1646" s="250">
        <v>1583</v>
      </c>
      <c r="C1646" s="249">
        <v>123.0063114537954</v>
      </c>
    </row>
    <row r="1647" spans="2:3" x14ac:dyDescent="0.25">
      <c r="B1647" s="250">
        <v>1584</v>
      </c>
      <c r="C1647" s="249">
        <v>68.696682193345254</v>
      </c>
    </row>
    <row r="1648" spans="2:3" x14ac:dyDescent="0.25">
      <c r="B1648" s="250">
        <v>1585</v>
      </c>
      <c r="C1648" s="249">
        <v>151.33138875452119</v>
      </c>
    </row>
    <row r="1649" spans="2:3" x14ac:dyDescent="0.25">
      <c r="B1649" s="250">
        <v>1586</v>
      </c>
      <c r="C1649" s="249">
        <v>193.35666198698632</v>
      </c>
    </row>
    <row r="1650" spans="2:3" x14ac:dyDescent="0.25">
      <c r="B1650" s="250">
        <v>1587</v>
      </c>
      <c r="C1650" s="249">
        <v>88.444214741982648</v>
      </c>
    </row>
    <row r="1651" spans="2:3" x14ac:dyDescent="0.25">
      <c r="B1651" s="250">
        <v>1588</v>
      </c>
      <c r="C1651" s="249">
        <v>106.19326323215603</v>
      </c>
    </row>
    <row r="1652" spans="2:3" x14ac:dyDescent="0.25">
      <c r="B1652" s="250">
        <v>1589</v>
      </c>
      <c r="C1652" s="249">
        <v>168.61822330120637</v>
      </c>
    </row>
    <row r="1653" spans="2:3" x14ac:dyDescent="0.25">
      <c r="B1653" s="250">
        <v>1590</v>
      </c>
      <c r="C1653" s="249">
        <v>99.394360833329003</v>
      </c>
    </row>
    <row r="1654" spans="2:3" x14ac:dyDescent="0.25">
      <c r="B1654" s="250">
        <v>1591</v>
      </c>
      <c r="C1654" s="249">
        <v>126.58046624910102</v>
      </c>
    </row>
    <row r="1655" spans="2:3" x14ac:dyDescent="0.25">
      <c r="B1655" s="250">
        <v>1592</v>
      </c>
      <c r="C1655" s="249">
        <v>76.766992523654949</v>
      </c>
    </row>
    <row r="1656" spans="2:3" x14ac:dyDescent="0.25">
      <c r="B1656" s="250">
        <v>1593</v>
      </c>
      <c r="C1656" s="249">
        <v>142.83711003131754</v>
      </c>
    </row>
    <row r="1657" spans="2:3" x14ac:dyDescent="0.25">
      <c r="B1657" s="250">
        <v>1594</v>
      </c>
      <c r="C1657" s="249">
        <v>126.9563615685025</v>
      </c>
    </row>
    <row r="1658" spans="2:3" x14ac:dyDescent="0.25">
      <c r="B1658" s="250">
        <v>1595</v>
      </c>
      <c r="C1658" s="249">
        <v>117.84364426584608</v>
      </c>
    </row>
    <row r="1659" spans="2:3" x14ac:dyDescent="0.25">
      <c r="B1659" s="250">
        <v>1596</v>
      </c>
      <c r="C1659" s="249">
        <v>105.38666722101813</v>
      </c>
    </row>
    <row r="1660" spans="2:3" x14ac:dyDescent="0.25">
      <c r="B1660" s="250">
        <v>1597</v>
      </c>
      <c r="C1660" s="249">
        <v>67.011267912217107</v>
      </c>
    </row>
    <row r="1661" spans="2:3" x14ac:dyDescent="0.25">
      <c r="B1661" s="250">
        <v>1598</v>
      </c>
      <c r="C1661" s="249">
        <v>120.88478922222785</v>
      </c>
    </row>
    <row r="1662" spans="2:3" x14ac:dyDescent="0.25">
      <c r="B1662" s="250">
        <v>1599</v>
      </c>
      <c r="C1662" s="249">
        <v>130.95211336099268</v>
      </c>
    </row>
    <row r="1663" spans="2:3" x14ac:dyDescent="0.25">
      <c r="B1663" s="250">
        <v>1600</v>
      </c>
      <c r="C1663" s="249">
        <v>164.52439335395479</v>
      </c>
    </row>
    <row r="1664" spans="2:3" x14ac:dyDescent="0.25">
      <c r="B1664" s="250">
        <v>1601</v>
      </c>
      <c r="C1664" s="249">
        <v>145.97935227824007</v>
      </c>
    </row>
    <row r="1665" spans="2:3" x14ac:dyDescent="0.25">
      <c r="B1665" s="250">
        <v>1602</v>
      </c>
      <c r="C1665" s="249">
        <v>86.32433230167635</v>
      </c>
    </row>
    <row r="1666" spans="2:3" x14ac:dyDescent="0.25">
      <c r="B1666" s="250">
        <v>1603</v>
      </c>
      <c r="C1666" s="249">
        <v>123.31777957632659</v>
      </c>
    </row>
    <row r="1667" spans="2:3" x14ac:dyDescent="0.25">
      <c r="B1667" s="250">
        <v>1604</v>
      </c>
      <c r="C1667" s="249">
        <v>118.96121334349959</v>
      </c>
    </row>
    <row r="1668" spans="2:3" x14ac:dyDescent="0.25">
      <c r="B1668" s="250">
        <v>1605</v>
      </c>
      <c r="C1668" s="249">
        <v>129.52833961047907</v>
      </c>
    </row>
    <row r="1669" spans="2:3" x14ac:dyDescent="0.25">
      <c r="B1669" s="250">
        <v>1606</v>
      </c>
      <c r="C1669" s="249">
        <v>109.65366706652661</v>
      </c>
    </row>
    <row r="1670" spans="2:3" x14ac:dyDescent="0.25">
      <c r="B1670" s="250">
        <v>1607</v>
      </c>
      <c r="C1670" s="249">
        <v>117.36752422711773</v>
      </c>
    </row>
    <row r="1671" spans="2:3" x14ac:dyDescent="0.25">
      <c r="B1671" s="250">
        <v>1608</v>
      </c>
      <c r="C1671" s="249">
        <v>146.7771752288196</v>
      </c>
    </row>
    <row r="1672" spans="2:3" x14ac:dyDescent="0.25">
      <c r="B1672" s="250">
        <v>1609</v>
      </c>
      <c r="C1672" s="249">
        <v>108.66096342780335</v>
      </c>
    </row>
    <row r="1673" spans="2:3" x14ac:dyDescent="0.25">
      <c r="B1673" s="250">
        <v>1610</v>
      </c>
      <c r="C1673" s="249">
        <v>111.98568730566851</v>
      </c>
    </row>
    <row r="1674" spans="2:3" x14ac:dyDescent="0.25">
      <c r="B1674" s="250">
        <v>1611</v>
      </c>
      <c r="C1674" s="249">
        <v>94.035531711593407</v>
      </c>
    </row>
    <row r="1675" spans="2:3" x14ac:dyDescent="0.25">
      <c r="B1675" s="250">
        <v>1612</v>
      </c>
      <c r="C1675" s="249">
        <v>154.30430942898565</v>
      </c>
    </row>
    <row r="1676" spans="2:3" x14ac:dyDescent="0.25">
      <c r="B1676" s="250">
        <v>1613</v>
      </c>
      <c r="C1676" s="249">
        <v>144.28519020170012</v>
      </c>
    </row>
    <row r="1677" spans="2:3" x14ac:dyDescent="0.25">
      <c r="B1677" s="250">
        <v>1614</v>
      </c>
      <c r="C1677" s="249">
        <v>159.76322637850785</v>
      </c>
    </row>
    <row r="1678" spans="2:3" x14ac:dyDescent="0.25">
      <c r="B1678" s="250">
        <v>1615</v>
      </c>
      <c r="C1678" s="249">
        <v>136.13438081415259</v>
      </c>
    </row>
    <row r="1679" spans="2:3" x14ac:dyDescent="0.25">
      <c r="B1679" s="250">
        <v>1616</v>
      </c>
      <c r="C1679" s="249">
        <v>88.200819534811345</v>
      </c>
    </row>
    <row r="1680" spans="2:3" x14ac:dyDescent="0.25">
      <c r="B1680" s="250">
        <v>1617</v>
      </c>
      <c r="C1680" s="249">
        <v>87.335401508209259</v>
      </c>
    </row>
    <row r="1681" spans="2:3" x14ac:dyDescent="0.25">
      <c r="B1681" s="250">
        <v>1618</v>
      </c>
      <c r="C1681" s="249">
        <v>125.79961742874828</v>
      </c>
    </row>
    <row r="1682" spans="2:3" x14ac:dyDescent="0.25">
      <c r="B1682" s="250">
        <v>1619</v>
      </c>
      <c r="C1682" s="249">
        <v>129.72530523371941</v>
      </c>
    </row>
    <row r="1683" spans="2:3" x14ac:dyDescent="0.25">
      <c r="B1683" s="250">
        <v>1620</v>
      </c>
      <c r="C1683" s="249">
        <v>137.93666541352653</v>
      </c>
    </row>
    <row r="1684" spans="2:3" x14ac:dyDescent="0.25">
      <c r="B1684" s="250">
        <v>1621</v>
      </c>
      <c r="C1684" s="249">
        <v>100.96794187498942</v>
      </c>
    </row>
    <row r="1685" spans="2:3" x14ac:dyDescent="0.25">
      <c r="B1685" s="250">
        <v>1622</v>
      </c>
      <c r="C1685" s="249">
        <v>121.09343013549112</v>
      </c>
    </row>
    <row r="1686" spans="2:3" x14ac:dyDescent="0.25">
      <c r="B1686" s="250">
        <v>1623</v>
      </c>
      <c r="C1686" s="249">
        <v>101.6582445398798</v>
      </c>
    </row>
    <row r="1687" spans="2:3" x14ac:dyDescent="0.25">
      <c r="B1687" s="250">
        <v>1624</v>
      </c>
      <c r="C1687" s="249">
        <v>133.11295668660674</v>
      </c>
    </row>
    <row r="1688" spans="2:3" x14ac:dyDescent="0.25">
      <c r="B1688" s="250">
        <v>1625</v>
      </c>
      <c r="C1688" s="249">
        <v>147.68020104112014</v>
      </c>
    </row>
    <row r="1689" spans="2:3" x14ac:dyDescent="0.25">
      <c r="B1689" s="250">
        <v>1626</v>
      </c>
      <c r="C1689" s="249">
        <v>64.274695735543759</v>
      </c>
    </row>
    <row r="1690" spans="2:3" x14ac:dyDescent="0.25">
      <c r="B1690" s="250">
        <v>1627</v>
      </c>
      <c r="C1690" s="249">
        <v>84.761592263122679</v>
      </c>
    </row>
    <row r="1691" spans="2:3" x14ac:dyDescent="0.25">
      <c r="B1691" s="250">
        <v>1628</v>
      </c>
      <c r="C1691" s="249">
        <v>91.384186427885965</v>
      </c>
    </row>
    <row r="1692" spans="2:3" x14ac:dyDescent="0.25">
      <c r="B1692" s="250">
        <v>1629</v>
      </c>
      <c r="C1692" s="249">
        <v>139.37363307135203</v>
      </c>
    </row>
    <row r="1693" spans="2:3" x14ac:dyDescent="0.25">
      <c r="B1693" s="250">
        <v>1630</v>
      </c>
      <c r="C1693" s="249">
        <v>114.91923837825092</v>
      </c>
    </row>
    <row r="1694" spans="2:3" x14ac:dyDescent="0.25">
      <c r="B1694" s="250">
        <v>1631</v>
      </c>
      <c r="C1694" s="249">
        <v>186.96610802183187</v>
      </c>
    </row>
    <row r="1695" spans="2:3" x14ac:dyDescent="0.25">
      <c r="B1695" s="250">
        <v>1632</v>
      </c>
      <c r="C1695" s="249">
        <v>148.08615807765</v>
      </c>
    </row>
    <row r="1696" spans="2:3" x14ac:dyDescent="0.25">
      <c r="B1696" s="250">
        <v>1633</v>
      </c>
      <c r="C1696" s="249">
        <v>103.99523018713148</v>
      </c>
    </row>
    <row r="1697" spans="2:3" x14ac:dyDescent="0.25">
      <c r="B1697" s="250">
        <v>1634</v>
      </c>
      <c r="C1697" s="249">
        <v>107.70915508714926</v>
      </c>
    </row>
    <row r="1698" spans="2:3" x14ac:dyDescent="0.25">
      <c r="B1698" s="250">
        <v>1635</v>
      </c>
      <c r="C1698" s="249">
        <v>169.2522054014488</v>
      </c>
    </row>
    <row r="1699" spans="2:3" x14ac:dyDescent="0.25">
      <c r="B1699" s="250">
        <v>1636</v>
      </c>
      <c r="C1699" s="249">
        <v>87.433739257132885</v>
      </c>
    </row>
    <row r="1700" spans="2:3" x14ac:dyDescent="0.25">
      <c r="B1700" s="250">
        <v>1637</v>
      </c>
      <c r="C1700" s="249">
        <v>84.194848192049392</v>
      </c>
    </row>
    <row r="1701" spans="2:3" x14ac:dyDescent="0.25">
      <c r="B1701" s="250">
        <v>1638</v>
      </c>
      <c r="C1701" s="249">
        <v>92.717406097712015</v>
      </c>
    </row>
    <row r="1702" spans="2:3" x14ac:dyDescent="0.25">
      <c r="B1702" s="250">
        <v>1639</v>
      </c>
      <c r="C1702" s="249">
        <v>105.61527097274012</v>
      </c>
    </row>
    <row r="1703" spans="2:3" x14ac:dyDescent="0.25">
      <c r="B1703" s="250">
        <v>1640</v>
      </c>
      <c r="C1703" s="249">
        <v>123.47277068929442</v>
      </c>
    </row>
    <row r="1704" spans="2:3" x14ac:dyDescent="0.25">
      <c r="B1704" s="250">
        <v>1641</v>
      </c>
      <c r="C1704" s="249">
        <v>144.01506256281047</v>
      </c>
    </row>
    <row r="1705" spans="2:3" x14ac:dyDescent="0.25">
      <c r="B1705" s="250">
        <v>1642</v>
      </c>
      <c r="C1705" s="249">
        <v>128.19180563139099</v>
      </c>
    </row>
    <row r="1706" spans="2:3" x14ac:dyDescent="0.25">
      <c r="B1706" s="250">
        <v>1643</v>
      </c>
      <c r="C1706" s="249">
        <v>94.239233954334964</v>
      </c>
    </row>
    <row r="1707" spans="2:3" x14ac:dyDescent="0.25">
      <c r="B1707" s="250">
        <v>1644</v>
      </c>
      <c r="C1707" s="249">
        <v>95.350838819150042</v>
      </c>
    </row>
    <row r="1708" spans="2:3" x14ac:dyDescent="0.25">
      <c r="B1708" s="250">
        <v>1645</v>
      </c>
      <c r="C1708" s="249">
        <v>110.90905275143929</v>
      </c>
    </row>
    <row r="1709" spans="2:3" x14ac:dyDescent="0.25">
      <c r="B1709" s="250">
        <v>1646</v>
      </c>
      <c r="C1709" s="249">
        <v>69.843850426499671</v>
      </c>
    </row>
    <row r="1710" spans="2:3" x14ac:dyDescent="0.25">
      <c r="B1710" s="250">
        <v>1647</v>
      </c>
      <c r="C1710" s="249">
        <v>170.23154476237795</v>
      </c>
    </row>
    <row r="1711" spans="2:3" x14ac:dyDescent="0.25">
      <c r="B1711" s="250">
        <v>1648</v>
      </c>
      <c r="C1711" s="249">
        <v>130.78415144231184</v>
      </c>
    </row>
    <row r="1712" spans="2:3" x14ac:dyDescent="0.25">
      <c r="B1712" s="250">
        <v>1649</v>
      </c>
      <c r="C1712" s="249">
        <v>167.32250680870902</v>
      </c>
    </row>
    <row r="1713" spans="2:3" x14ac:dyDescent="0.25">
      <c r="B1713" s="250">
        <v>1650</v>
      </c>
      <c r="C1713" s="249">
        <v>144.28441574029517</v>
      </c>
    </row>
    <row r="1714" spans="2:3" x14ac:dyDescent="0.25">
      <c r="B1714" s="250">
        <v>1651</v>
      </c>
      <c r="C1714" s="249">
        <v>106.38800187986203</v>
      </c>
    </row>
    <row r="1715" spans="2:3" x14ac:dyDescent="0.25">
      <c r="B1715" s="250">
        <v>1652</v>
      </c>
      <c r="C1715" s="249">
        <v>146.12996282611721</v>
      </c>
    </row>
    <row r="1716" spans="2:3" x14ac:dyDescent="0.25">
      <c r="B1716" s="250">
        <v>1653</v>
      </c>
      <c r="C1716" s="249">
        <v>121.03625869777271</v>
      </c>
    </row>
    <row r="1717" spans="2:3" x14ac:dyDescent="0.25">
      <c r="B1717" s="250">
        <v>1654</v>
      </c>
      <c r="C1717" s="249">
        <v>100.89287608555549</v>
      </c>
    </row>
    <row r="1718" spans="2:3" x14ac:dyDescent="0.25">
      <c r="B1718" s="250">
        <v>1655</v>
      </c>
      <c r="C1718" s="249">
        <v>163.57226946578069</v>
      </c>
    </row>
    <row r="1719" spans="2:3" x14ac:dyDescent="0.25">
      <c r="B1719" s="250">
        <v>1656</v>
      </c>
      <c r="C1719" s="249">
        <v>79.757902143405389</v>
      </c>
    </row>
    <row r="1720" spans="2:3" x14ac:dyDescent="0.25">
      <c r="B1720" s="250">
        <v>1657</v>
      </c>
      <c r="C1720" s="249">
        <v>120.18573741144699</v>
      </c>
    </row>
    <row r="1721" spans="2:3" x14ac:dyDescent="0.25">
      <c r="B1721" s="250">
        <v>1658</v>
      </c>
      <c r="C1721" s="249">
        <v>130.61600363448849</v>
      </c>
    </row>
    <row r="1722" spans="2:3" x14ac:dyDescent="0.25">
      <c r="B1722" s="250">
        <v>1659</v>
      </c>
      <c r="C1722" s="249">
        <v>42.739499201722793</v>
      </c>
    </row>
    <row r="1723" spans="2:3" x14ac:dyDescent="0.25">
      <c r="B1723" s="250">
        <v>1660</v>
      </c>
      <c r="C1723" s="249">
        <v>133.87375004248923</v>
      </c>
    </row>
    <row r="1724" spans="2:3" x14ac:dyDescent="0.25">
      <c r="B1724" s="250">
        <v>1661</v>
      </c>
      <c r="C1724" s="249">
        <v>110.0465597417535</v>
      </c>
    </row>
    <row r="1725" spans="2:3" x14ac:dyDescent="0.25">
      <c r="B1725" s="250">
        <v>1662</v>
      </c>
      <c r="C1725" s="249">
        <v>108.60178798688486</v>
      </c>
    </row>
    <row r="1726" spans="2:3" x14ac:dyDescent="0.25">
      <c r="B1726" s="250">
        <v>1663</v>
      </c>
      <c r="C1726" s="249">
        <v>139.51380971459673</v>
      </c>
    </row>
    <row r="1727" spans="2:3" x14ac:dyDescent="0.25">
      <c r="B1727" s="250">
        <v>1664</v>
      </c>
      <c r="C1727" s="249">
        <v>120.29122146783673</v>
      </c>
    </row>
    <row r="1728" spans="2:3" x14ac:dyDescent="0.25">
      <c r="B1728" s="250">
        <v>1665</v>
      </c>
      <c r="C1728" s="249">
        <v>104.88330052219665</v>
      </c>
    </row>
    <row r="1729" spans="2:3" x14ac:dyDescent="0.25">
      <c r="B1729" s="250">
        <v>1666</v>
      </c>
      <c r="C1729" s="249">
        <v>104.59467513552363</v>
      </c>
    </row>
    <row r="1730" spans="2:3" x14ac:dyDescent="0.25">
      <c r="B1730" s="250">
        <v>1667</v>
      </c>
      <c r="C1730" s="249">
        <v>135.81303359171881</v>
      </c>
    </row>
    <row r="1731" spans="2:3" x14ac:dyDescent="0.25">
      <c r="B1731" s="250">
        <v>1668</v>
      </c>
      <c r="C1731" s="249">
        <v>144.06632555187645</v>
      </c>
    </row>
    <row r="1732" spans="2:3" x14ac:dyDescent="0.25">
      <c r="B1732" s="250">
        <v>1669</v>
      </c>
      <c r="C1732" s="249">
        <v>111.55469925492191</v>
      </c>
    </row>
    <row r="1733" spans="2:3" x14ac:dyDescent="0.25">
      <c r="B1733" s="250">
        <v>1670</v>
      </c>
      <c r="C1733" s="249">
        <v>125.66028190825722</v>
      </c>
    </row>
    <row r="1734" spans="2:3" x14ac:dyDescent="0.25">
      <c r="B1734" s="250">
        <v>1671</v>
      </c>
      <c r="C1734" s="249">
        <v>155.61091878149404</v>
      </c>
    </row>
    <row r="1735" spans="2:3" x14ac:dyDescent="0.25">
      <c r="B1735" s="250">
        <v>1672</v>
      </c>
      <c r="C1735" s="249">
        <v>92.425386792062682</v>
      </c>
    </row>
    <row r="1736" spans="2:3" x14ac:dyDescent="0.25">
      <c r="B1736" s="250">
        <v>1673</v>
      </c>
      <c r="C1736" s="249">
        <v>71.988773930596494</v>
      </c>
    </row>
    <row r="1737" spans="2:3" x14ac:dyDescent="0.25">
      <c r="B1737" s="250">
        <v>1674</v>
      </c>
      <c r="C1737" s="249">
        <v>137.09640232561793</v>
      </c>
    </row>
    <row r="1738" spans="2:3" x14ac:dyDescent="0.25">
      <c r="B1738" s="250">
        <v>1675</v>
      </c>
      <c r="C1738" s="249">
        <v>106.53006360302973</v>
      </c>
    </row>
    <row r="1739" spans="2:3" x14ac:dyDescent="0.25">
      <c r="B1739" s="250">
        <v>1676</v>
      </c>
      <c r="C1739" s="249">
        <v>120.3680696811703</v>
      </c>
    </row>
    <row r="1740" spans="2:3" x14ac:dyDescent="0.25">
      <c r="B1740" s="250">
        <v>1677</v>
      </c>
      <c r="C1740" s="249">
        <v>129.60582882619559</v>
      </c>
    </row>
    <row r="1741" spans="2:3" x14ac:dyDescent="0.25">
      <c r="B1741" s="250">
        <v>1678</v>
      </c>
      <c r="C1741" s="249">
        <v>129.81533027071541</v>
      </c>
    </row>
    <row r="1742" spans="2:3" x14ac:dyDescent="0.25">
      <c r="B1742" s="250">
        <v>1679</v>
      </c>
      <c r="C1742" s="249">
        <v>170.74203160816666</v>
      </c>
    </row>
    <row r="1743" spans="2:3" x14ac:dyDescent="0.25">
      <c r="B1743" s="250">
        <v>1680</v>
      </c>
      <c r="C1743" s="249">
        <v>109.21700127753823</v>
      </c>
    </row>
    <row r="1744" spans="2:3" x14ac:dyDescent="0.25">
      <c r="B1744" s="250">
        <v>1681</v>
      </c>
      <c r="C1744" s="249">
        <v>137.64277503407922</v>
      </c>
    </row>
    <row r="1745" spans="2:3" x14ac:dyDescent="0.25">
      <c r="B1745" s="250">
        <v>1682</v>
      </c>
      <c r="C1745" s="249">
        <v>100.03997712431351</v>
      </c>
    </row>
    <row r="1746" spans="2:3" x14ac:dyDescent="0.25">
      <c r="B1746" s="250">
        <v>1683</v>
      </c>
      <c r="C1746" s="249">
        <v>107.35963255675762</v>
      </c>
    </row>
    <row r="1747" spans="2:3" x14ac:dyDescent="0.25">
      <c r="B1747" s="250">
        <v>1684</v>
      </c>
      <c r="C1747" s="249">
        <v>107.37758066162257</v>
      </c>
    </row>
    <row r="1748" spans="2:3" x14ac:dyDescent="0.25">
      <c r="B1748" s="250">
        <v>1685</v>
      </c>
      <c r="C1748" s="249">
        <v>116.27962990860424</v>
      </c>
    </row>
    <row r="1749" spans="2:3" x14ac:dyDescent="0.25">
      <c r="B1749" s="250">
        <v>1686</v>
      </c>
      <c r="C1749" s="249">
        <v>111.11976944205148</v>
      </c>
    </row>
    <row r="1750" spans="2:3" x14ac:dyDescent="0.25">
      <c r="B1750" s="250">
        <v>1687</v>
      </c>
      <c r="C1750" s="249">
        <v>116.56921747551597</v>
      </c>
    </row>
    <row r="1751" spans="2:3" x14ac:dyDescent="0.25">
      <c r="B1751" s="250">
        <v>1688</v>
      </c>
      <c r="C1751" s="249">
        <v>136.0778682041846</v>
      </c>
    </row>
    <row r="1752" spans="2:3" x14ac:dyDescent="0.25">
      <c r="B1752" s="250">
        <v>1689</v>
      </c>
      <c r="C1752" s="249">
        <v>127.43507822120439</v>
      </c>
    </row>
    <row r="1753" spans="2:3" x14ac:dyDescent="0.25">
      <c r="B1753" s="250">
        <v>1690</v>
      </c>
      <c r="C1753" s="249">
        <v>136.16797783466495</v>
      </c>
    </row>
    <row r="1754" spans="2:3" x14ac:dyDescent="0.25">
      <c r="B1754" s="250">
        <v>1691</v>
      </c>
      <c r="C1754" s="249">
        <v>105.30066430712382</v>
      </c>
    </row>
    <row r="1755" spans="2:3" x14ac:dyDescent="0.25">
      <c r="B1755" s="250">
        <v>1692</v>
      </c>
      <c r="C1755" s="249">
        <v>119.9861007340558</v>
      </c>
    </row>
    <row r="1756" spans="2:3" x14ac:dyDescent="0.25">
      <c r="B1756" s="250">
        <v>1693</v>
      </c>
      <c r="C1756" s="249">
        <v>156.11509026184399</v>
      </c>
    </row>
    <row r="1757" spans="2:3" x14ac:dyDescent="0.25">
      <c r="B1757" s="250">
        <v>1694</v>
      </c>
      <c r="C1757" s="249">
        <v>77.323109753190025</v>
      </c>
    </row>
    <row r="1758" spans="2:3" x14ac:dyDescent="0.25">
      <c r="B1758" s="250">
        <v>1695</v>
      </c>
      <c r="C1758" s="249">
        <v>119.70745684066107</v>
      </c>
    </row>
    <row r="1759" spans="2:3" x14ac:dyDescent="0.25">
      <c r="B1759" s="250">
        <v>1696</v>
      </c>
      <c r="C1759" s="249">
        <v>119.83777179969798</v>
      </c>
    </row>
    <row r="1760" spans="2:3" x14ac:dyDescent="0.25">
      <c r="B1760" s="250">
        <v>1697</v>
      </c>
      <c r="C1760" s="249">
        <v>118.2437835847394</v>
      </c>
    </row>
    <row r="1761" spans="2:3" x14ac:dyDescent="0.25">
      <c r="B1761" s="250">
        <v>1698</v>
      </c>
      <c r="C1761" s="249">
        <v>92.894178477153432</v>
      </c>
    </row>
    <row r="1762" spans="2:3" x14ac:dyDescent="0.25">
      <c r="B1762" s="250">
        <v>1699</v>
      </c>
      <c r="C1762" s="249">
        <v>93.513537421236691</v>
      </c>
    </row>
    <row r="1763" spans="2:3" x14ac:dyDescent="0.25">
      <c r="B1763" s="250">
        <v>1700</v>
      </c>
      <c r="C1763" s="249">
        <v>129.66101168784485</v>
      </c>
    </row>
    <row r="1764" spans="2:3" x14ac:dyDescent="0.25">
      <c r="B1764" s="250">
        <v>1701</v>
      </c>
      <c r="C1764" s="249">
        <v>148.41559522552038</v>
      </c>
    </row>
    <row r="1765" spans="2:3" x14ac:dyDescent="0.25">
      <c r="B1765" s="250">
        <v>1702</v>
      </c>
      <c r="C1765" s="249">
        <v>135.36878652337984</v>
      </c>
    </row>
    <row r="1766" spans="2:3" x14ac:dyDescent="0.25">
      <c r="B1766" s="250">
        <v>1703</v>
      </c>
      <c r="C1766" s="249">
        <v>76.825002309141141</v>
      </c>
    </row>
    <row r="1767" spans="2:3" x14ac:dyDescent="0.25">
      <c r="B1767" s="250">
        <v>1704</v>
      </c>
      <c r="C1767" s="249">
        <v>103.04639166564715</v>
      </c>
    </row>
    <row r="1768" spans="2:3" x14ac:dyDescent="0.25">
      <c r="B1768" s="250">
        <v>1705</v>
      </c>
      <c r="C1768" s="249">
        <v>131.53743293836197</v>
      </c>
    </row>
    <row r="1769" spans="2:3" x14ac:dyDescent="0.25">
      <c r="B1769" s="250">
        <v>1706</v>
      </c>
      <c r="C1769" s="249">
        <v>135.19548401874701</v>
      </c>
    </row>
    <row r="1770" spans="2:3" x14ac:dyDescent="0.25">
      <c r="B1770" s="250">
        <v>1707</v>
      </c>
      <c r="C1770" s="249">
        <v>89.013539641959554</v>
      </c>
    </row>
    <row r="1771" spans="2:3" x14ac:dyDescent="0.25">
      <c r="B1771" s="250">
        <v>1708</v>
      </c>
      <c r="C1771" s="249">
        <v>109.46840091551968</v>
      </c>
    </row>
    <row r="1772" spans="2:3" x14ac:dyDescent="0.25">
      <c r="B1772" s="250">
        <v>1709</v>
      </c>
      <c r="C1772" s="249">
        <v>133.31414080327548</v>
      </c>
    </row>
    <row r="1773" spans="2:3" x14ac:dyDescent="0.25">
      <c r="B1773" s="250">
        <v>1710</v>
      </c>
      <c r="C1773" s="249">
        <v>105.71893567320325</v>
      </c>
    </row>
    <row r="1774" spans="2:3" x14ac:dyDescent="0.25">
      <c r="B1774" s="250">
        <v>1711</v>
      </c>
      <c r="C1774" s="249">
        <v>110.59934129917687</v>
      </c>
    </row>
    <row r="1775" spans="2:3" x14ac:dyDescent="0.25">
      <c r="B1775" s="250">
        <v>1712</v>
      </c>
      <c r="C1775" s="249">
        <v>137.98397099006118</v>
      </c>
    </row>
    <row r="1776" spans="2:3" x14ac:dyDescent="0.25">
      <c r="B1776" s="250">
        <v>1713</v>
      </c>
      <c r="C1776" s="249">
        <v>132.23280007064821</v>
      </c>
    </row>
    <row r="1777" spans="2:3" x14ac:dyDescent="0.25">
      <c r="B1777" s="250">
        <v>1714</v>
      </c>
      <c r="C1777" s="249">
        <v>143.72594353787375</v>
      </c>
    </row>
    <row r="1778" spans="2:3" x14ac:dyDescent="0.25">
      <c r="B1778" s="250">
        <v>1715</v>
      </c>
      <c r="C1778" s="249">
        <v>110.93497804750726</v>
      </c>
    </row>
    <row r="1779" spans="2:3" x14ac:dyDescent="0.25">
      <c r="B1779" s="250">
        <v>1716</v>
      </c>
      <c r="C1779" s="249">
        <v>113.22751405696138</v>
      </c>
    </row>
    <row r="1780" spans="2:3" x14ac:dyDescent="0.25">
      <c r="B1780" s="250">
        <v>1717</v>
      </c>
      <c r="C1780" s="249">
        <v>125.29637013703426</v>
      </c>
    </row>
    <row r="1781" spans="2:3" x14ac:dyDescent="0.25">
      <c r="B1781" s="250">
        <v>1718</v>
      </c>
      <c r="C1781" s="249">
        <v>98.955472794836396</v>
      </c>
    </row>
    <row r="1782" spans="2:3" x14ac:dyDescent="0.25">
      <c r="B1782" s="250">
        <v>1719</v>
      </c>
      <c r="C1782" s="249">
        <v>103.9700213593147</v>
      </c>
    </row>
    <row r="1783" spans="2:3" x14ac:dyDescent="0.25">
      <c r="B1783" s="250">
        <v>1720</v>
      </c>
      <c r="C1783" s="249">
        <v>116.52805995382845</v>
      </c>
    </row>
    <row r="1784" spans="2:3" x14ac:dyDescent="0.25">
      <c r="B1784" s="250">
        <v>1721</v>
      </c>
      <c r="C1784" s="249">
        <v>110.14177989415305</v>
      </c>
    </row>
    <row r="1785" spans="2:3" x14ac:dyDescent="0.25">
      <c r="B1785" s="250">
        <v>1722</v>
      </c>
      <c r="C1785" s="249">
        <v>127.2218974503304</v>
      </c>
    </row>
    <row r="1786" spans="2:3" x14ac:dyDescent="0.25">
      <c r="B1786" s="250">
        <v>1723</v>
      </c>
      <c r="C1786" s="249">
        <v>135.69717182357812</v>
      </c>
    </row>
    <row r="1787" spans="2:3" x14ac:dyDescent="0.25">
      <c r="B1787" s="250">
        <v>1724</v>
      </c>
      <c r="C1787" s="249">
        <v>141.48347244584096</v>
      </c>
    </row>
    <row r="1788" spans="2:3" x14ac:dyDescent="0.25">
      <c r="B1788" s="250">
        <v>1725</v>
      </c>
      <c r="C1788" s="249">
        <v>132.24165390688518</v>
      </c>
    </row>
    <row r="1789" spans="2:3" x14ac:dyDescent="0.25">
      <c r="B1789" s="250">
        <v>1726</v>
      </c>
      <c r="C1789" s="249">
        <v>121.06956593399028</v>
      </c>
    </row>
    <row r="1790" spans="2:3" x14ac:dyDescent="0.25">
      <c r="B1790" s="250">
        <v>1727</v>
      </c>
      <c r="C1790" s="249">
        <v>123.74323346820536</v>
      </c>
    </row>
    <row r="1791" spans="2:3" x14ac:dyDescent="0.25">
      <c r="B1791" s="250">
        <v>1728</v>
      </c>
      <c r="C1791" s="249">
        <v>138.27313136068869</v>
      </c>
    </row>
    <row r="1792" spans="2:3" x14ac:dyDescent="0.25">
      <c r="B1792" s="250">
        <v>1729</v>
      </c>
      <c r="C1792" s="249">
        <v>103.03944341890818</v>
      </c>
    </row>
    <row r="1793" spans="2:3" x14ac:dyDescent="0.25">
      <c r="B1793" s="250">
        <v>1730</v>
      </c>
      <c r="C1793" s="249">
        <v>84.337732558732057</v>
      </c>
    </row>
    <row r="1794" spans="2:3" x14ac:dyDescent="0.25">
      <c r="B1794" s="250">
        <v>1731</v>
      </c>
      <c r="C1794" s="249">
        <v>126.65290329626959</v>
      </c>
    </row>
    <row r="1795" spans="2:3" x14ac:dyDescent="0.25">
      <c r="B1795" s="250">
        <v>1732</v>
      </c>
      <c r="C1795" s="249">
        <v>83.194754656299466</v>
      </c>
    </row>
    <row r="1796" spans="2:3" x14ac:dyDescent="0.25">
      <c r="B1796" s="250">
        <v>1733</v>
      </c>
      <c r="C1796" s="249">
        <v>104.34588445786362</v>
      </c>
    </row>
    <row r="1797" spans="2:3" x14ac:dyDescent="0.25">
      <c r="B1797" s="250">
        <v>1734</v>
      </c>
      <c r="C1797" s="249">
        <v>98.813390886989311</v>
      </c>
    </row>
    <row r="1798" spans="2:3" x14ac:dyDescent="0.25">
      <c r="B1798" s="250">
        <v>1735</v>
      </c>
      <c r="C1798" s="249">
        <v>145.94513892351955</v>
      </c>
    </row>
    <row r="1799" spans="2:3" x14ac:dyDescent="0.25">
      <c r="B1799" s="250">
        <v>1736</v>
      </c>
      <c r="C1799" s="249">
        <v>110.27036658229561</v>
      </c>
    </row>
    <row r="1800" spans="2:3" x14ac:dyDescent="0.25">
      <c r="B1800" s="250">
        <v>1737</v>
      </c>
      <c r="C1800" s="249">
        <v>140.50090760977653</v>
      </c>
    </row>
    <row r="1801" spans="2:3" x14ac:dyDescent="0.25">
      <c r="B1801" s="250">
        <v>1738</v>
      </c>
      <c r="C1801" s="249">
        <v>165.67823549304609</v>
      </c>
    </row>
    <row r="1802" spans="2:3" x14ac:dyDescent="0.25">
      <c r="B1802" s="250">
        <v>1739</v>
      </c>
      <c r="C1802" s="249">
        <v>141.71289028083854</v>
      </c>
    </row>
    <row r="1803" spans="2:3" x14ac:dyDescent="0.25">
      <c r="B1803" s="250">
        <v>1740</v>
      </c>
      <c r="C1803" s="249">
        <v>87.037409320566624</v>
      </c>
    </row>
    <row r="1804" spans="2:3" x14ac:dyDescent="0.25">
      <c r="B1804" s="250">
        <v>1741</v>
      </c>
      <c r="C1804" s="249">
        <v>180.73939315204268</v>
      </c>
    </row>
    <row r="1805" spans="2:3" x14ac:dyDescent="0.25">
      <c r="B1805" s="250">
        <v>1742</v>
      </c>
      <c r="C1805" s="249">
        <v>131.94945942431224</v>
      </c>
    </row>
    <row r="1806" spans="2:3" x14ac:dyDescent="0.25">
      <c r="B1806" s="250">
        <v>1743</v>
      </c>
      <c r="C1806" s="249">
        <v>155.36642461668438</v>
      </c>
    </row>
    <row r="1807" spans="2:3" x14ac:dyDescent="0.25">
      <c r="B1807" s="250">
        <v>1744</v>
      </c>
      <c r="C1807" s="249">
        <v>116.09513204258869</v>
      </c>
    </row>
    <row r="1808" spans="2:3" x14ac:dyDescent="0.25">
      <c r="B1808" s="250">
        <v>1745</v>
      </c>
      <c r="C1808" s="249">
        <v>101.92431207863713</v>
      </c>
    </row>
    <row r="1809" spans="2:3" x14ac:dyDescent="0.25">
      <c r="B1809" s="250">
        <v>1746</v>
      </c>
      <c r="C1809" s="249">
        <v>126.0765069283669</v>
      </c>
    </row>
    <row r="1810" spans="2:3" x14ac:dyDescent="0.25">
      <c r="B1810" s="250">
        <v>1747</v>
      </c>
      <c r="C1810" s="249">
        <v>133.28044781342828</v>
      </c>
    </row>
    <row r="1811" spans="2:3" x14ac:dyDescent="0.25">
      <c r="B1811" s="250">
        <v>1748</v>
      </c>
      <c r="C1811" s="249">
        <v>104.53681344896529</v>
      </c>
    </row>
    <row r="1812" spans="2:3" x14ac:dyDescent="0.25">
      <c r="B1812" s="250">
        <v>1749</v>
      </c>
      <c r="C1812" s="249">
        <v>143.61910610044606</v>
      </c>
    </row>
    <row r="1813" spans="2:3" x14ac:dyDescent="0.25">
      <c r="B1813" s="250">
        <v>1750</v>
      </c>
      <c r="C1813" s="249">
        <v>151.46862602513266</v>
      </c>
    </row>
    <row r="1814" spans="2:3" x14ac:dyDescent="0.25">
      <c r="B1814" s="250">
        <v>1751</v>
      </c>
      <c r="C1814" s="249">
        <v>72.814495187912229</v>
      </c>
    </row>
    <row r="1815" spans="2:3" x14ac:dyDescent="0.25">
      <c r="B1815" s="250">
        <v>1752</v>
      </c>
      <c r="C1815" s="249">
        <v>153.13353296071173</v>
      </c>
    </row>
    <row r="1816" spans="2:3" x14ac:dyDescent="0.25">
      <c r="B1816" s="250">
        <v>1753</v>
      </c>
      <c r="C1816" s="249">
        <v>142.98034112210371</v>
      </c>
    </row>
    <row r="1817" spans="2:3" x14ac:dyDescent="0.25">
      <c r="B1817" s="250">
        <v>1754</v>
      </c>
      <c r="C1817" s="249">
        <v>129.52979831040872</v>
      </c>
    </row>
    <row r="1818" spans="2:3" x14ac:dyDescent="0.25">
      <c r="B1818" s="250">
        <v>1755</v>
      </c>
      <c r="C1818" s="249">
        <v>141.23973111441859</v>
      </c>
    </row>
    <row r="1819" spans="2:3" x14ac:dyDescent="0.25">
      <c r="B1819" s="250">
        <v>1756</v>
      </c>
      <c r="C1819" s="249">
        <v>140.16530254924064</v>
      </c>
    </row>
    <row r="1820" spans="2:3" x14ac:dyDescent="0.25">
      <c r="B1820" s="250">
        <v>1757</v>
      </c>
      <c r="C1820" s="249">
        <v>116.41721725695926</v>
      </c>
    </row>
    <row r="1821" spans="2:3" x14ac:dyDescent="0.25">
      <c r="B1821" s="250">
        <v>1758</v>
      </c>
      <c r="C1821" s="249">
        <v>136.70796796749829</v>
      </c>
    </row>
    <row r="1822" spans="2:3" x14ac:dyDescent="0.25">
      <c r="B1822" s="250">
        <v>1759</v>
      </c>
      <c r="C1822" s="249">
        <v>60.605272495239447</v>
      </c>
    </row>
    <row r="1823" spans="2:3" x14ac:dyDescent="0.25">
      <c r="B1823" s="250">
        <v>1760</v>
      </c>
      <c r="C1823" s="249">
        <v>113.0508166427681</v>
      </c>
    </row>
    <row r="1824" spans="2:3" x14ac:dyDescent="0.25">
      <c r="B1824" s="250">
        <v>1761</v>
      </c>
      <c r="C1824" s="249">
        <v>110.95904611986015</v>
      </c>
    </row>
    <row r="1825" spans="2:3" x14ac:dyDescent="0.25">
      <c r="B1825" s="250">
        <v>1762</v>
      </c>
      <c r="C1825" s="249">
        <v>111.66042235269592</v>
      </c>
    </row>
    <row r="1826" spans="2:3" x14ac:dyDescent="0.25">
      <c r="B1826" s="250">
        <v>1763</v>
      </c>
      <c r="C1826" s="249">
        <v>84.623118930458219</v>
      </c>
    </row>
    <row r="1827" spans="2:3" x14ac:dyDescent="0.25">
      <c r="B1827" s="250">
        <v>1764</v>
      </c>
      <c r="C1827" s="249">
        <v>72.796320680319269</v>
      </c>
    </row>
    <row r="1828" spans="2:3" x14ac:dyDescent="0.25">
      <c r="B1828" s="250">
        <v>1765</v>
      </c>
      <c r="C1828" s="249">
        <v>101.40774554916521</v>
      </c>
    </row>
    <row r="1829" spans="2:3" x14ac:dyDescent="0.25">
      <c r="B1829" s="250">
        <v>1766</v>
      </c>
      <c r="C1829" s="249">
        <v>84.606781420605529</v>
      </c>
    </row>
    <row r="1830" spans="2:3" x14ac:dyDescent="0.25">
      <c r="B1830" s="250">
        <v>1767</v>
      </c>
      <c r="C1830" s="249">
        <v>167.86648027985308</v>
      </c>
    </row>
    <row r="1831" spans="2:3" x14ac:dyDescent="0.25">
      <c r="B1831" s="250">
        <v>1768</v>
      </c>
      <c r="C1831" s="249">
        <v>127.45292357946684</v>
      </c>
    </row>
    <row r="1832" spans="2:3" x14ac:dyDescent="0.25">
      <c r="B1832" s="250">
        <v>1769</v>
      </c>
      <c r="C1832" s="249">
        <v>117.32774561385556</v>
      </c>
    </row>
    <row r="1833" spans="2:3" x14ac:dyDescent="0.25">
      <c r="B1833" s="250">
        <v>1770</v>
      </c>
      <c r="C1833" s="249">
        <v>119.09554238376435</v>
      </c>
    </row>
    <row r="1834" spans="2:3" x14ac:dyDescent="0.25">
      <c r="B1834" s="250">
        <v>1771</v>
      </c>
      <c r="C1834" s="249">
        <v>113.90552885138072</v>
      </c>
    </row>
    <row r="1835" spans="2:3" x14ac:dyDescent="0.25">
      <c r="B1835" s="250">
        <v>1772</v>
      </c>
      <c r="C1835" s="249">
        <v>164.96254579085181</v>
      </c>
    </row>
    <row r="1836" spans="2:3" x14ac:dyDescent="0.25">
      <c r="B1836" s="250">
        <v>1773</v>
      </c>
      <c r="C1836" s="249">
        <v>118.97283668778454</v>
      </c>
    </row>
    <row r="1837" spans="2:3" x14ac:dyDescent="0.25">
      <c r="B1837" s="250">
        <v>1774</v>
      </c>
      <c r="C1837" s="249">
        <v>136.00258418928058</v>
      </c>
    </row>
    <row r="1838" spans="2:3" x14ac:dyDescent="0.25">
      <c r="B1838" s="250">
        <v>1775</v>
      </c>
      <c r="C1838" s="249">
        <v>83.24012476218185</v>
      </c>
    </row>
    <row r="1839" spans="2:3" x14ac:dyDescent="0.25">
      <c r="B1839" s="250">
        <v>1776</v>
      </c>
      <c r="C1839" s="249">
        <v>102.32317711910349</v>
      </c>
    </row>
    <row r="1840" spans="2:3" x14ac:dyDescent="0.25">
      <c r="B1840" s="250">
        <v>1777</v>
      </c>
      <c r="C1840" s="249">
        <v>109.50773665656085</v>
      </c>
    </row>
    <row r="1841" spans="2:3" x14ac:dyDescent="0.25">
      <c r="B1841" s="250">
        <v>1778</v>
      </c>
      <c r="C1841" s="249">
        <v>131.52915616019888</v>
      </c>
    </row>
    <row r="1842" spans="2:3" x14ac:dyDescent="0.25">
      <c r="B1842" s="250">
        <v>1779</v>
      </c>
      <c r="C1842" s="249">
        <v>170.83385229234628</v>
      </c>
    </row>
    <row r="1843" spans="2:3" x14ac:dyDescent="0.25">
      <c r="B1843" s="250">
        <v>1780</v>
      </c>
      <c r="C1843" s="249">
        <v>88.972748256042721</v>
      </c>
    </row>
    <row r="1844" spans="2:3" x14ac:dyDescent="0.25">
      <c r="B1844" s="250">
        <v>1781</v>
      </c>
      <c r="C1844" s="249">
        <v>145.22298376212666</v>
      </c>
    </row>
    <row r="1845" spans="2:3" x14ac:dyDescent="0.25">
      <c r="B1845" s="250">
        <v>1782</v>
      </c>
      <c r="C1845" s="249">
        <v>118.6541015611225</v>
      </c>
    </row>
    <row r="1846" spans="2:3" x14ac:dyDescent="0.25">
      <c r="B1846" s="250">
        <v>1783</v>
      </c>
      <c r="C1846" s="249">
        <v>121.36967805827541</v>
      </c>
    </row>
    <row r="1847" spans="2:3" x14ac:dyDescent="0.25">
      <c r="B1847" s="250">
        <v>1784</v>
      </c>
      <c r="C1847" s="249">
        <v>98.686018410193896</v>
      </c>
    </row>
    <row r="1848" spans="2:3" x14ac:dyDescent="0.25">
      <c r="B1848" s="250">
        <v>1785</v>
      </c>
      <c r="C1848" s="249">
        <v>120.07714824357242</v>
      </c>
    </row>
    <row r="1849" spans="2:3" x14ac:dyDescent="0.25">
      <c r="B1849" s="250">
        <v>1786</v>
      </c>
      <c r="C1849" s="249">
        <v>121.56371526739291</v>
      </c>
    </row>
    <row r="1850" spans="2:3" x14ac:dyDescent="0.25">
      <c r="B1850" s="250">
        <v>1787</v>
      </c>
      <c r="C1850" s="249">
        <v>104.81024712576188</v>
      </c>
    </row>
    <row r="1851" spans="2:3" x14ac:dyDescent="0.25">
      <c r="B1851" s="250">
        <v>1788</v>
      </c>
      <c r="C1851" s="249">
        <v>119.59909592855429</v>
      </c>
    </row>
    <row r="1852" spans="2:3" x14ac:dyDescent="0.25">
      <c r="B1852" s="250">
        <v>1789</v>
      </c>
      <c r="C1852" s="249">
        <v>150.99569329823467</v>
      </c>
    </row>
    <row r="1853" spans="2:3" x14ac:dyDescent="0.25">
      <c r="B1853" s="250">
        <v>1790</v>
      </c>
      <c r="C1853" s="249">
        <v>135.69753005162761</v>
      </c>
    </row>
    <row r="1854" spans="2:3" x14ac:dyDescent="0.25">
      <c r="B1854" s="250">
        <v>1791</v>
      </c>
      <c r="C1854" s="249">
        <v>119.61724570890834</v>
      </c>
    </row>
    <row r="1855" spans="2:3" x14ac:dyDescent="0.25">
      <c r="B1855" s="250">
        <v>1792</v>
      </c>
      <c r="C1855" s="249">
        <v>144.74511871676336</v>
      </c>
    </row>
    <row r="1856" spans="2:3" x14ac:dyDescent="0.25">
      <c r="B1856" s="250">
        <v>1793</v>
      </c>
      <c r="C1856" s="249">
        <v>109.37294813945435</v>
      </c>
    </row>
    <row r="1857" spans="2:3" x14ac:dyDescent="0.25">
      <c r="B1857" s="250">
        <v>1794</v>
      </c>
      <c r="C1857" s="249">
        <v>116.96952813482515</v>
      </c>
    </row>
    <row r="1858" spans="2:3" x14ac:dyDescent="0.25">
      <c r="B1858" s="250">
        <v>1795</v>
      </c>
      <c r="C1858" s="249">
        <v>65.138937694251425</v>
      </c>
    </row>
    <row r="1859" spans="2:3" x14ac:dyDescent="0.25">
      <c r="B1859" s="250">
        <v>1796</v>
      </c>
      <c r="C1859" s="249">
        <v>153.59187913393592</v>
      </c>
    </row>
    <row r="1860" spans="2:3" x14ac:dyDescent="0.25">
      <c r="B1860" s="250">
        <v>1797</v>
      </c>
      <c r="C1860" s="249">
        <v>127.72468977540795</v>
      </c>
    </row>
    <row r="1861" spans="2:3" x14ac:dyDescent="0.25">
      <c r="B1861" s="250">
        <v>1798</v>
      </c>
      <c r="C1861" s="249">
        <v>127.33028489335288</v>
      </c>
    </row>
    <row r="1862" spans="2:3" x14ac:dyDescent="0.25">
      <c r="B1862" s="250">
        <v>1799</v>
      </c>
      <c r="C1862" s="249">
        <v>75.751083350346747</v>
      </c>
    </row>
    <row r="1863" spans="2:3" x14ac:dyDescent="0.25">
      <c r="B1863" s="250">
        <v>1800</v>
      </c>
      <c r="C1863" s="249">
        <v>117.68282742255465</v>
      </c>
    </row>
    <row r="1864" spans="2:3" x14ac:dyDescent="0.25">
      <c r="B1864" s="250">
        <v>1801</v>
      </c>
      <c r="C1864" s="249">
        <v>129.76766465238714</v>
      </c>
    </row>
    <row r="1865" spans="2:3" x14ac:dyDescent="0.25">
      <c r="B1865" s="250">
        <v>1802</v>
      </c>
      <c r="C1865" s="249">
        <v>113.84170051629884</v>
      </c>
    </row>
    <row r="1866" spans="2:3" x14ac:dyDescent="0.25">
      <c r="B1866" s="250">
        <v>1803</v>
      </c>
      <c r="C1866" s="249">
        <v>151.21365886823469</v>
      </c>
    </row>
    <row r="1867" spans="2:3" x14ac:dyDescent="0.25">
      <c r="B1867" s="250">
        <v>1804</v>
      </c>
      <c r="C1867" s="249">
        <v>135.70292680587605</v>
      </c>
    </row>
    <row r="1868" spans="2:3" x14ac:dyDescent="0.25">
      <c r="B1868" s="250">
        <v>1805</v>
      </c>
      <c r="C1868" s="249">
        <v>119.60705307008797</v>
      </c>
    </row>
    <row r="1869" spans="2:3" x14ac:dyDescent="0.25">
      <c r="B1869" s="250">
        <v>1806</v>
      </c>
      <c r="C1869" s="249">
        <v>134.50447428993573</v>
      </c>
    </row>
    <row r="1870" spans="2:3" x14ac:dyDescent="0.25">
      <c r="B1870" s="250">
        <v>1807</v>
      </c>
      <c r="C1870" s="249">
        <v>122.02103209978335</v>
      </c>
    </row>
    <row r="1871" spans="2:3" x14ac:dyDescent="0.25">
      <c r="B1871" s="250">
        <v>1808</v>
      </c>
      <c r="C1871" s="249">
        <v>79.293716476308802</v>
      </c>
    </row>
    <row r="1872" spans="2:3" x14ac:dyDescent="0.25">
      <c r="B1872" s="250">
        <v>1809</v>
      </c>
      <c r="C1872" s="249">
        <v>144.1156502434572</v>
      </c>
    </row>
    <row r="1873" spans="2:3" x14ac:dyDescent="0.25">
      <c r="B1873" s="250">
        <v>1810</v>
      </c>
      <c r="C1873" s="249">
        <v>121.44362195800083</v>
      </c>
    </row>
    <row r="1874" spans="2:3" x14ac:dyDescent="0.25">
      <c r="B1874" s="250">
        <v>1811</v>
      </c>
      <c r="C1874" s="249">
        <v>145.40166011814975</v>
      </c>
    </row>
    <row r="1875" spans="2:3" x14ac:dyDescent="0.25">
      <c r="B1875" s="250">
        <v>1812</v>
      </c>
      <c r="C1875" s="249">
        <v>83.687853217489206</v>
      </c>
    </row>
    <row r="1876" spans="2:3" x14ac:dyDescent="0.25">
      <c r="B1876" s="250">
        <v>1813</v>
      </c>
      <c r="C1876" s="249">
        <v>104.47271811369771</v>
      </c>
    </row>
    <row r="1877" spans="2:3" x14ac:dyDescent="0.25">
      <c r="B1877" s="250">
        <v>1814</v>
      </c>
      <c r="C1877" s="249">
        <v>133.48118629660013</v>
      </c>
    </row>
    <row r="1878" spans="2:3" x14ac:dyDescent="0.25">
      <c r="B1878" s="250">
        <v>1815</v>
      </c>
      <c r="C1878" s="249">
        <v>150.54958629734892</v>
      </c>
    </row>
    <row r="1879" spans="2:3" x14ac:dyDescent="0.25">
      <c r="B1879" s="250">
        <v>1816</v>
      </c>
      <c r="C1879" s="249">
        <v>108.47266294872388</v>
      </c>
    </row>
    <row r="1880" spans="2:3" x14ac:dyDescent="0.25">
      <c r="B1880" s="250">
        <v>1817</v>
      </c>
      <c r="C1880" s="249">
        <v>113.31769101899773</v>
      </c>
    </row>
    <row r="1881" spans="2:3" x14ac:dyDescent="0.25">
      <c r="B1881" s="250">
        <v>1818</v>
      </c>
      <c r="C1881" s="249">
        <v>127.77839500669079</v>
      </c>
    </row>
    <row r="1882" spans="2:3" x14ac:dyDescent="0.25">
      <c r="B1882" s="250">
        <v>1819</v>
      </c>
      <c r="C1882" s="249">
        <v>98.066121755773395</v>
      </c>
    </row>
    <row r="1883" spans="2:3" x14ac:dyDescent="0.25">
      <c r="B1883" s="250">
        <v>1820</v>
      </c>
      <c r="C1883" s="249">
        <v>136.40930308491338</v>
      </c>
    </row>
    <row r="1884" spans="2:3" x14ac:dyDescent="0.25">
      <c r="B1884" s="250">
        <v>1821</v>
      </c>
      <c r="C1884" s="249">
        <v>87.790774584542703</v>
      </c>
    </row>
    <row r="1885" spans="2:3" x14ac:dyDescent="0.25">
      <c r="B1885" s="250">
        <v>1822</v>
      </c>
      <c r="C1885" s="249">
        <v>111.62511339827181</v>
      </c>
    </row>
    <row r="1886" spans="2:3" x14ac:dyDescent="0.25">
      <c r="B1886" s="250">
        <v>1823</v>
      </c>
      <c r="C1886" s="249">
        <v>113.03486715550407</v>
      </c>
    </row>
    <row r="1887" spans="2:3" x14ac:dyDescent="0.25">
      <c r="B1887" s="250">
        <v>1824</v>
      </c>
      <c r="C1887" s="249">
        <v>108.42551563301726</v>
      </c>
    </row>
    <row r="1888" spans="2:3" x14ac:dyDescent="0.25">
      <c r="B1888" s="250">
        <v>1825</v>
      </c>
      <c r="C1888" s="249">
        <v>98.137622848520593</v>
      </c>
    </row>
    <row r="1889" spans="2:3" x14ac:dyDescent="0.25">
      <c r="B1889" s="250">
        <v>1826</v>
      </c>
      <c r="C1889" s="249">
        <v>129.71060318178422</v>
      </c>
    </row>
    <row r="1890" spans="2:3" x14ac:dyDescent="0.25">
      <c r="B1890" s="250">
        <v>1827</v>
      </c>
      <c r="C1890" s="249">
        <v>106.44325225894984</v>
      </c>
    </row>
    <row r="1891" spans="2:3" x14ac:dyDescent="0.25">
      <c r="B1891" s="250">
        <v>1828</v>
      </c>
      <c r="C1891" s="249">
        <v>91.296637853330409</v>
      </c>
    </row>
    <row r="1892" spans="2:3" x14ac:dyDescent="0.25">
      <c r="B1892" s="250">
        <v>1829</v>
      </c>
      <c r="C1892" s="249">
        <v>121.54224591419043</v>
      </c>
    </row>
    <row r="1893" spans="2:3" x14ac:dyDescent="0.25">
      <c r="B1893" s="250">
        <v>1830</v>
      </c>
      <c r="C1893" s="249">
        <v>111.44945997143884</v>
      </c>
    </row>
    <row r="1894" spans="2:3" x14ac:dyDescent="0.25">
      <c r="B1894" s="250">
        <v>1831</v>
      </c>
      <c r="C1894" s="249">
        <v>149.45626487646561</v>
      </c>
    </row>
    <row r="1895" spans="2:3" x14ac:dyDescent="0.25">
      <c r="B1895" s="250">
        <v>1832</v>
      </c>
      <c r="C1895" s="249">
        <v>135.29551101106202</v>
      </c>
    </row>
    <row r="1896" spans="2:3" x14ac:dyDescent="0.25">
      <c r="B1896" s="250">
        <v>1833</v>
      </c>
      <c r="C1896" s="249">
        <v>127.65488890521902</v>
      </c>
    </row>
    <row r="1897" spans="2:3" x14ac:dyDescent="0.25">
      <c r="B1897" s="250">
        <v>1834</v>
      </c>
      <c r="C1897" s="249">
        <v>107.37561421152002</v>
      </c>
    </row>
    <row r="1898" spans="2:3" x14ac:dyDescent="0.25">
      <c r="B1898" s="250">
        <v>1835</v>
      </c>
      <c r="C1898" s="249">
        <v>62.196925514944695</v>
      </c>
    </row>
    <row r="1899" spans="2:3" x14ac:dyDescent="0.25">
      <c r="B1899" s="250">
        <v>1836</v>
      </c>
      <c r="C1899" s="249">
        <v>167.67026637900014</v>
      </c>
    </row>
    <row r="1900" spans="2:3" x14ac:dyDescent="0.25">
      <c r="B1900" s="250">
        <v>1837</v>
      </c>
      <c r="C1900" s="249">
        <v>125.11929471045093</v>
      </c>
    </row>
    <row r="1901" spans="2:3" x14ac:dyDescent="0.25">
      <c r="B1901" s="250">
        <v>1838</v>
      </c>
      <c r="C1901" s="249">
        <v>113.85737998591027</v>
      </c>
    </row>
    <row r="1902" spans="2:3" x14ac:dyDescent="0.25">
      <c r="B1902" s="250">
        <v>1839</v>
      </c>
      <c r="C1902" s="249">
        <v>105.5146915778479</v>
      </c>
    </row>
    <row r="1903" spans="2:3" x14ac:dyDescent="0.25">
      <c r="B1903" s="250">
        <v>1840</v>
      </c>
      <c r="C1903" s="249">
        <v>141.39337214996317</v>
      </c>
    </row>
    <row r="1904" spans="2:3" x14ac:dyDescent="0.25">
      <c r="B1904" s="250">
        <v>1841</v>
      </c>
      <c r="C1904" s="249">
        <v>126.74621294438658</v>
      </c>
    </row>
    <row r="1905" spans="2:3" x14ac:dyDescent="0.25">
      <c r="B1905" s="250">
        <v>1842</v>
      </c>
      <c r="C1905" s="249">
        <v>125.98910673515397</v>
      </c>
    </row>
    <row r="1906" spans="2:3" x14ac:dyDescent="0.25">
      <c r="B1906" s="250">
        <v>1843</v>
      </c>
      <c r="C1906" s="249">
        <v>144.20560844955321</v>
      </c>
    </row>
    <row r="1907" spans="2:3" x14ac:dyDescent="0.25">
      <c r="B1907" s="250">
        <v>1844</v>
      </c>
      <c r="C1907" s="249">
        <v>114.62203773223723</v>
      </c>
    </row>
    <row r="1908" spans="2:3" x14ac:dyDescent="0.25">
      <c r="B1908" s="250">
        <v>1845</v>
      </c>
      <c r="C1908" s="249">
        <v>95.53045774015871</v>
      </c>
    </row>
    <row r="1909" spans="2:3" x14ac:dyDescent="0.25">
      <c r="B1909" s="250">
        <v>1846</v>
      </c>
      <c r="C1909" s="249">
        <v>110.69132452319251</v>
      </c>
    </row>
    <row r="1910" spans="2:3" x14ac:dyDescent="0.25">
      <c r="B1910" s="250">
        <v>1847</v>
      </c>
      <c r="C1910" s="249">
        <v>85.001304711753278</v>
      </c>
    </row>
    <row r="1911" spans="2:3" x14ac:dyDescent="0.25">
      <c r="B1911" s="250">
        <v>1848</v>
      </c>
      <c r="C1911" s="249">
        <v>137.52554134670527</v>
      </c>
    </row>
    <row r="1912" spans="2:3" x14ac:dyDescent="0.25">
      <c r="B1912" s="250">
        <v>1849</v>
      </c>
      <c r="C1912" s="249">
        <v>96.026045719036674</v>
      </c>
    </row>
    <row r="1913" spans="2:3" x14ac:dyDescent="0.25">
      <c r="B1913" s="250">
        <v>1850</v>
      </c>
      <c r="C1913" s="249">
        <v>89.499533622906682</v>
      </c>
    </row>
    <row r="1914" spans="2:3" x14ac:dyDescent="0.25">
      <c r="B1914" s="250">
        <v>1851</v>
      </c>
      <c r="C1914" s="249">
        <v>96.227857631328192</v>
      </c>
    </row>
    <row r="1915" spans="2:3" x14ac:dyDescent="0.25">
      <c r="B1915" s="250">
        <v>1852</v>
      </c>
      <c r="C1915" s="249">
        <v>136.33528877214249</v>
      </c>
    </row>
    <row r="1916" spans="2:3" x14ac:dyDescent="0.25">
      <c r="B1916" s="250">
        <v>1853</v>
      </c>
      <c r="C1916" s="249">
        <v>153.68724753550512</v>
      </c>
    </row>
    <row r="1917" spans="2:3" x14ac:dyDescent="0.25">
      <c r="B1917" s="250">
        <v>1854</v>
      </c>
      <c r="C1917" s="249">
        <v>99.72414668373753</v>
      </c>
    </row>
    <row r="1918" spans="2:3" x14ac:dyDescent="0.25">
      <c r="B1918" s="250">
        <v>1855</v>
      </c>
      <c r="C1918" s="249">
        <v>81.087450910621158</v>
      </c>
    </row>
    <row r="1919" spans="2:3" x14ac:dyDescent="0.25">
      <c r="B1919" s="250">
        <v>1856</v>
      </c>
      <c r="C1919" s="249">
        <v>121.18949518967841</v>
      </c>
    </row>
    <row r="1920" spans="2:3" x14ac:dyDescent="0.25">
      <c r="B1920" s="250">
        <v>1857</v>
      </c>
      <c r="C1920" s="249">
        <v>100.87497597597192</v>
      </c>
    </row>
    <row r="1921" spans="2:3" x14ac:dyDescent="0.25">
      <c r="B1921" s="250">
        <v>1858</v>
      </c>
      <c r="C1921" s="249">
        <v>125.70832249965457</v>
      </c>
    </row>
    <row r="1922" spans="2:3" x14ac:dyDescent="0.25">
      <c r="B1922" s="250">
        <v>1859</v>
      </c>
      <c r="C1922" s="249">
        <v>96.77216141847353</v>
      </c>
    </row>
    <row r="1923" spans="2:3" x14ac:dyDescent="0.25">
      <c r="B1923" s="250">
        <v>1860</v>
      </c>
      <c r="C1923" s="249">
        <v>101.59015450592337</v>
      </c>
    </row>
    <row r="1924" spans="2:3" x14ac:dyDescent="0.25">
      <c r="B1924" s="250">
        <v>1861</v>
      </c>
      <c r="C1924" s="249">
        <v>115.24172651526575</v>
      </c>
    </row>
    <row r="1925" spans="2:3" x14ac:dyDescent="0.25">
      <c r="B1925" s="250">
        <v>1862</v>
      </c>
      <c r="C1925" s="249">
        <v>149.43458288947448</v>
      </c>
    </row>
    <row r="1926" spans="2:3" x14ac:dyDescent="0.25">
      <c r="B1926" s="250">
        <v>1863</v>
      </c>
      <c r="C1926" s="249">
        <v>112.44388817197949</v>
      </c>
    </row>
    <row r="1927" spans="2:3" x14ac:dyDescent="0.25">
      <c r="B1927" s="250">
        <v>1864</v>
      </c>
      <c r="C1927" s="249">
        <v>90.859663110818488</v>
      </c>
    </row>
    <row r="1928" spans="2:3" x14ac:dyDescent="0.25">
      <c r="B1928" s="250">
        <v>1865</v>
      </c>
      <c r="C1928" s="249">
        <v>113.93482509433356</v>
      </c>
    </row>
    <row r="1929" spans="2:3" x14ac:dyDescent="0.25">
      <c r="B1929" s="250">
        <v>1866</v>
      </c>
      <c r="C1929" s="249">
        <v>104.50140713104706</v>
      </c>
    </row>
    <row r="1930" spans="2:3" x14ac:dyDescent="0.25">
      <c r="B1930" s="250">
        <v>1867</v>
      </c>
      <c r="C1930" s="249">
        <v>89.465278905005761</v>
      </c>
    </row>
    <row r="1931" spans="2:3" x14ac:dyDescent="0.25">
      <c r="B1931" s="250">
        <v>1868</v>
      </c>
      <c r="C1931" s="249">
        <v>87.249874819529524</v>
      </c>
    </row>
    <row r="1932" spans="2:3" x14ac:dyDescent="0.25">
      <c r="B1932" s="250">
        <v>1869</v>
      </c>
      <c r="C1932" s="249">
        <v>147.42321909983889</v>
      </c>
    </row>
    <row r="1933" spans="2:3" x14ac:dyDescent="0.25">
      <c r="B1933" s="250">
        <v>1870</v>
      </c>
      <c r="C1933" s="249">
        <v>116.23712784954284</v>
      </c>
    </row>
    <row r="1934" spans="2:3" x14ac:dyDescent="0.25">
      <c r="B1934" s="250">
        <v>1871</v>
      </c>
      <c r="C1934" s="249">
        <v>80.032422858083791</v>
      </c>
    </row>
    <row r="1935" spans="2:3" x14ac:dyDescent="0.25">
      <c r="B1935" s="250">
        <v>1872</v>
      </c>
      <c r="C1935" s="249">
        <v>123.21737481373926</v>
      </c>
    </row>
    <row r="1936" spans="2:3" x14ac:dyDescent="0.25">
      <c r="B1936" s="250">
        <v>1873</v>
      </c>
      <c r="C1936" s="249">
        <v>116.82567618607149</v>
      </c>
    </row>
    <row r="1937" spans="2:3" x14ac:dyDescent="0.25">
      <c r="B1937" s="250">
        <v>1874</v>
      </c>
      <c r="C1937" s="249">
        <v>97.106142876325919</v>
      </c>
    </row>
    <row r="1938" spans="2:3" x14ac:dyDescent="0.25">
      <c r="B1938" s="250">
        <v>1875</v>
      </c>
      <c r="C1938" s="249">
        <v>126.05806059980794</v>
      </c>
    </row>
    <row r="1939" spans="2:3" x14ac:dyDescent="0.25">
      <c r="B1939" s="250">
        <v>1876</v>
      </c>
      <c r="C1939" s="249">
        <v>128.11641836334584</v>
      </c>
    </row>
    <row r="1940" spans="2:3" x14ac:dyDescent="0.25">
      <c r="B1940" s="250">
        <v>1877</v>
      </c>
      <c r="C1940" s="249">
        <v>161.30511383928604</v>
      </c>
    </row>
    <row r="1941" spans="2:3" x14ac:dyDescent="0.25">
      <c r="B1941" s="250">
        <v>1878</v>
      </c>
      <c r="C1941" s="249">
        <v>103.8940254051284</v>
      </c>
    </row>
    <row r="1942" spans="2:3" x14ac:dyDescent="0.25">
      <c r="B1942" s="250">
        <v>1879</v>
      </c>
      <c r="C1942" s="249">
        <v>168.98230581811515</v>
      </c>
    </row>
    <row r="1943" spans="2:3" x14ac:dyDescent="0.25">
      <c r="B1943" s="250">
        <v>1880</v>
      </c>
      <c r="C1943" s="249">
        <v>111.53066266162588</v>
      </c>
    </row>
    <row r="1944" spans="2:3" x14ac:dyDescent="0.25">
      <c r="B1944" s="250">
        <v>1881</v>
      </c>
      <c r="C1944" s="249">
        <v>107.62610837947575</v>
      </c>
    </row>
    <row r="1945" spans="2:3" x14ac:dyDescent="0.25">
      <c r="B1945" s="250">
        <v>1882</v>
      </c>
      <c r="C1945" s="249">
        <v>112.29422853421684</v>
      </c>
    </row>
    <row r="1946" spans="2:3" x14ac:dyDescent="0.25">
      <c r="B1946" s="250">
        <v>1883</v>
      </c>
      <c r="C1946" s="249">
        <v>116.54456732938054</v>
      </c>
    </row>
    <row r="1947" spans="2:3" x14ac:dyDescent="0.25">
      <c r="B1947" s="250">
        <v>1884</v>
      </c>
      <c r="C1947" s="249">
        <v>113.92419840468513</v>
      </c>
    </row>
    <row r="1948" spans="2:3" x14ac:dyDescent="0.25">
      <c r="B1948" s="250">
        <v>1885</v>
      </c>
      <c r="C1948" s="249">
        <v>142.54956811569932</v>
      </c>
    </row>
    <row r="1949" spans="2:3" x14ac:dyDescent="0.25">
      <c r="B1949" s="250">
        <v>1886</v>
      </c>
      <c r="C1949" s="249">
        <v>114.96232598586225</v>
      </c>
    </row>
    <row r="1950" spans="2:3" x14ac:dyDescent="0.25">
      <c r="B1950" s="250">
        <v>1887</v>
      </c>
      <c r="C1950" s="249">
        <v>146.26696668016166</v>
      </c>
    </row>
    <row r="1951" spans="2:3" x14ac:dyDescent="0.25">
      <c r="B1951" s="250">
        <v>1888</v>
      </c>
      <c r="C1951" s="249">
        <v>103.94678452236317</v>
      </c>
    </row>
    <row r="1952" spans="2:3" x14ac:dyDescent="0.25">
      <c r="B1952" s="250">
        <v>1889</v>
      </c>
      <c r="C1952" s="249">
        <v>135.73459628478997</v>
      </c>
    </row>
    <row r="1953" spans="2:3" x14ac:dyDescent="0.25">
      <c r="B1953" s="250">
        <v>1890</v>
      </c>
      <c r="C1953" s="249">
        <v>152.23935060589872</v>
      </c>
    </row>
    <row r="1954" spans="2:3" x14ac:dyDescent="0.25">
      <c r="B1954" s="250">
        <v>1891</v>
      </c>
      <c r="C1954" s="249">
        <v>112.12781250128845</v>
      </c>
    </row>
    <row r="1955" spans="2:3" x14ac:dyDescent="0.25">
      <c r="B1955" s="250">
        <v>1892</v>
      </c>
      <c r="C1955" s="249">
        <v>72.381290451803068</v>
      </c>
    </row>
    <row r="1956" spans="2:3" x14ac:dyDescent="0.25">
      <c r="B1956" s="250">
        <v>1893</v>
      </c>
      <c r="C1956" s="249">
        <v>101.8944639092816</v>
      </c>
    </row>
    <row r="1957" spans="2:3" x14ac:dyDescent="0.25">
      <c r="B1957" s="250">
        <v>1894</v>
      </c>
      <c r="C1957" s="249">
        <v>148.13236388469042</v>
      </c>
    </row>
    <row r="1958" spans="2:3" x14ac:dyDescent="0.25">
      <c r="B1958" s="250">
        <v>1895</v>
      </c>
      <c r="C1958" s="249">
        <v>137.64196994547314</v>
      </c>
    </row>
    <row r="1959" spans="2:3" x14ac:dyDescent="0.25">
      <c r="B1959" s="250">
        <v>1896</v>
      </c>
      <c r="C1959" s="249">
        <v>144.29359291603492</v>
      </c>
    </row>
    <row r="1960" spans="2:3" x14ac:dyDescent="0.25">
      <c r="B1960" s="250">
        <v>1897</v>
      </c>
      <c r="C1960" s="249">
        <v>98.99052323489957</v>
      </c>
    </row>
    <row r="1961" spans="2:3" x14ac:dyDescent="0.25">
      <c r="B1961" s="250">
        <v>1898</v>
      </c>
      <c r="C1961" s="249">
        <v>82.228076501812623</v>
      </c>
    </row>
    <row r="1962" spans="2:3" x14ac:dyDescent="0.25">
      <c r="B1962" s="250">
        <v>1899</v>
      </c>
      <c r="C1962" s="249">
        <v>139.14788756079497</v>
      </c>
    </row>
    <row r="1963" spans="2:3" x14ac:dyDescent="0.25">
      <c r="B1963" s="250">
        <v>1900</v>
      </c>
      <c r="C1963" s="249">
        <v>119.61470215116438</v>
      </c>
    </row>
    <row r="1964" spans="2:3" x14ac:dyDescent="0.25">
      <c r="B1964" s="250">
        <v>1901</v>
      </c>
      <c r="C1964" s="249">
        <v>105.92187266846797</v>
      </c>
    </row>
    <row r="1965" spans="2:3" x14ac:dyDescent="0.25">
      <c r="B1965" s="250">
        <v>1902</v>
      </c>
      <c r="C1965" s="249">
        <v>122.49811635392587</v>
      </c>
    </row>
    <row r="1966" spans="2:3" x14ac:dyDescent="0.25">
      <c r="B1966" s="250">
        <v>1903</v>
      </c>
      <c r="C1966" s="249">
        <v>122.01189260697953</v>
      </c>
    </row>
    <row r="1967" spans="2:3" x14ac:dyDescent="0.25">
      <c r="B1967" s="250">
        <v>1904</v>
      </c>
      <c r="C1967" s="249">
        <v>142.72643070263857</v>
      </c>
    </row>
    <row r="1968" spans="2:3" x14ac:dyDescent="0.25">
      <c r="B1968" s="250">
        <v>1905</v>
      </c>
      <c r="C1968" s="249">
        <v>124.61431688338149</v>
      </c>
    </row>
    <row r="1969" spans="2:3" x14ac:dyDescent="0.25">
      <c r="B1969" s="250">
        <v>1906</v>
      </c>
      <c r="C1969" s="249">
        <v>127.0742839798897</v>
      </c>
    </row>
    <row r="1970" spans="2:3" x14ac:dyDescent="0.25">
      <c r="B1970" s="250">
        <v>1907</v>
      </c>
      <c r="C1970" s="249">
        <v>116.9403758002378</v>
      </c>
    </row>
    <row r="1971" spans="2:3" x14ac:dyDescent="0.25">
      <c r="B1971" s="250">
        <v>1908</v>
      </c>
      <c r="C1971" s="249">
        <v>150.65843809976084</v>
      </c>
    </row>
    <row r="1972" spans="2:3" x14ac:dyDescent="0.25">
      <c r="B1972" s="250">
        <v>1909</v>
      </c>
      <c r="C1972" s="249">
        <v>108.37524313073597</v>
      </c>
    </row>
    <row r="1973" spans="2:3" x14ac:dyDescent="0.25">
      <c r="B1973" s="250">
        <v>1910</v>
      </c>
      <c r="C1973" s="249">
        <v>147.91246270187861</v>
      </c>
    </row>
    <row r="1974" spans="2:3" x14ac:dyDescent="0.25">
      <c r="B1974" s="250">
        <v>1911</v>
      </c>
      <c r="C1974" s="249">
        <v>121.07898316991569</v>
      </c>
    </row>
    <row r="1975" spans="2:3" x14ac:dyDescent="0.25">
      <c r="B1975" s="250">
        <v>1912</v>
      </c>
      <c r="C1975" s="249">
        <v>160.68356863036686</v>
      </c>
    </row>
    <row r="1976" spans="2:3" x14ac:dyDescent="0.25">
      <c r="B1976" s="250">
        <v>1913</v>
      </c>
      <c r="C1976" s="249">
        <v>107.25642745209846</v>
      </c>
    </row>
    <row r="1977" spans="2:3" x14ac:dyDescent="0.25">
      <c r="B1977" s="250">
        <v>1914</v>
      </c>
      <c r="C1977" s="249">
        <v>93.643736660516964</v>
      </c>
    </row>
    <row r="1978" spans="2:3" x14ac:dyDescent="0.25">
      <c r="B1978" s="250">
        <v>1915</v>
      </c>
      <c r="C1978" s="249">
        <v>140.68594859489718</v>
      </c>
    </row>
    <row r="1979" spans="2:3" x14ac:dyDescent="0.25">
      <c r="B1979" s="250">
        <v>1916</v>
      </c>
      <c r="C1979" s="249">
        <v>132.11893245104775</v>
      </c>
    </row>
    <row r="1980" spans="2:3" x14ac:dyDescent="0.25">
      <c r="B1980" s="250">
        <v>1917</v>
      </c>
      <c r="C1980" s="249">
        <v>120.85660086430137</v>
      </c>
    </row>
    <row r="1981" spans="2:3" x14ac:dyDescent="0.25">
      <c r="B1981" s="250">
        <v>1918</v>
      </c>
      <c r="C1981" s="249">
        <v>143.11818143541359</v>
      </c>
    </row>
    <row r="1982" spans="2:3" x14ac:dyDescent="0.25">
      <c r="B1982" s="250">
        <v>1919</v>
      </c>
      <c r="C1982" s="249">
        <v>108.53810474279649</v>
      </c>
    </row>
    <row r="1983" spans="2:3" x14ac:dyDescent="0.25">
      <c r="B1983" s="250">
        <v>1920</v>
      </c>
      <c r="C1983" s="249">
        <v>145.50911251573191</v>
      </c>
    </row>
    <row r="1984" spans="2:3" x14ac:dyDescent="0.25">
      <c r="B1984" s="250">
        <v>1921</v>
      </c>
      <c r="C1984" s="249">
        <v>103.95800677640078</v>
      </c>
    </row>
    <row r="1985" spans="2:3" x14ac:dyDescent="0.25">
      <c r="B1985" s="250">
        <v>1922</v>
      </c>
      <c r="C1985" s="249">
        <v>114.19412909516262</v>
      </c>
    </row>
    <row r="1986" spans="2:3" x14ac:dyDescent="0.25">
      <c r="B1986" s="250">
        <v>1923</v>
      </c>
      <c r="C1986" s="249">
        <v>163.90917722400133</v>
      </c>
    </row>
    <row r="1987" spans="2:3" x14ac:dyDescent="0.25">
      <c r="B1987" s="250">
        <v>1924</v>
      </c>
      <c r="C1987" s="249">
        <v>121.66308203996613</v>
      </c>
    </row>
    <row r="1988" spans="2:3" x14ac:dyDescent="0.25">
      <c r="B1988" s="250">
        <v>1925</v>
      </c>
      <c r="C1988" s="249">
        <v>120.44319526776867</v>
      </c>
    </row>
    <row r="1989" spans="2:3" x14ac:dyDescent="0.25">
      <c r="B1989" s="250">
        <v>1926</v>
      </c>
      <c r="C1989" s="249">
        <v>93.4086851641203</v>
      </c>
    </row>
    <row r="1990" spans="2:3" x14ac:dyDescent="0.25">
      <c r="B1990" s="250">
        <v>1927</v>
      </c>
      <c r="C1990" s="249">
        <v>113.51683520171804</v>
      </c>
    </row>
    <row r="1991" spans="2:3" x14ac:dyDescent="0.25">
      <c r="B1991" s="250">
        <v>1928</v>
      </c>
      <c r="C1991" s="249">
        <v>104.97046077769579</v>
      </c>
    </row>
    <row r="1992" spans="2:3" x14ac:dyDescent="0.25">
      <c r="B1992" s="250">
        <v>1929</v>
      </c>
      <c r="C1992" s="249">
        <v>108.76697540249803</v>
      </c>
    </row>
    <row r="1993" spans="2:3" x14ac:dyDescent="0.25">
      <c r="B1993" s="250">
        <v>1930</v>
      </c>
      <c r="C1993" s="249">
        <v>111.22606263306274</v>
      </c>
    </row>
    <row r="1994" spans="2:3" x14ac:dyDescent="0.25">
      <c r="B1994" s="250">
        <v>1931</v>
      </c>
      <c r="C1994" s="249">
        <v>108.14540813721608</v>
      </c>
    </row>
    <row r="1995" spans="2:3" x14ac:dyDescent="0.25">
      <c r="B1995" s="250">
        <v>1932</v>
      </c>
      <c r="C1995" s="249">
        <v>120.87610615485515</v>
      </c>
    </row>
    <row r="1996" spans="2:3" x14ac:dyDescent="0.25">
      <c r="B1996" s="250">
        <v>1933</v>
      </c>
      <c r="C1996" s="249">
        <v>72.752538314654686</v>
      </c>
    </row>
    <row r="1997" spans="2:3" x14ac:dyDescent="0.25">
      <c r="B1997" s="250">
        <v>1934</v>
      </c>
      <c r="C1997" s="249">
        <v>88.764878440896922</v>
      </c>
    </row>
    <row r="1998" spans="2:3" x14ac:dyDescent="0.25">
      <c r="B1998" s="250">
        <v>1935</v>
      </c>
      <c r="C1998" s="249">
        <v>175.05319690510225</v>
      </c>
    </row>
    <row r="1999" spans="2:3" x14ac:dyDescent="0.25">
      <c r="B1999" s="250">
        <v>1936</v>
      </c>
      <c r="C1999" s="249">
        <v>153.16343819915107</v>
      </c>
    </row>
    <row r="2000" spans="2:3" x14ac:dyDescent="0.25">
      <c r="B2000" s="250">
        <v>1937</v>
      </c>
      <c r="C2000" s="249">
        <v>129.33187557771549</v>
      </c>
    </row>
    <row r="2001" spans="2:3" x14ac:dyDescent="0.25">
      <c r="B2001" s="250">
        <v>1938</v>
      </c>
      <c r="C2001" s="249">
        <v>107.58603797452845</v>
      </c>
    </row>
    <row r="2002" spans="2:3" x14ac:dyDescent="0.25">
      <c r="B2002" s="250">
        <v>1939</v>
      </c>
      <c r="C2002" s="249">
        <v>155.45962139889215</v>
      </c>
    </row>
    <row r="2003" spans="2:3" x14ac:dyDescent="0.25">
      <c r="B2003" s="250">
        <v>1940</v>
      </c>
      <c r="C2003" s="249">
        <v>85.736748462400229</v>
      </c>
    </row>
    <row r="2004" spans="2:3" x14ac:dyDescent="0.25">
      <c r="B2004" s="250">
        <v>1941</v>
      </c>
      <c r="C2004" s="249">
        <v>79.176390442996635</v>
      </c>
    </row>
    <row r="2005" spans="2:3" x14ac:dyDescent="0.25">
      <c r="B2005" s="250">
        <v>1942</v>
      </c>
      <c r="C2005" s="249">
        <v>147.06001735026106</v>
      </c>
    </row>
    <row r="2006" spans="2:3" x14ac:dyDescent="0.25">
      <c r="B2006" s="250">
        <v>1943</v>
      </c>
      <c r="C2006" s="249">
        <v>89.243747375717646</v>
      </c>
    </row>
    <row r="2007" spans="2:3" x14ac:dyDescent="0.25">
      <c r="B2007" s="250">
        <v>1944</v>
      </c>
      <c r="C2007" s="249">
        <v>115.39352203492633</v>
      </c>
    </row>
    <row r="2008" spans="2:3" x14ac:dyDescent="0.25">
      <c r="B2008" s="250">
        <v>1945</v>
      </c>
      <c r="C2008" s="249">
        <v>124.17564940773792</v>
      </c>
    </row>
    <row r="2009" spans="2:3" x14ac:dyDescent="0.25">
      <c r="B2009" s="250">
        <v>1946</v>
      </c>
      <c r="C2009" s="249">
        <v>139.40244045355993</v>
      </c>
    </row>
    <row r="2010" spans="2:3" x14ac:dyDescent="0.25">
      <c r="B2010" s="250">
        <v>1947</v>
      </c>
      <c r="C2010" s="249">
        <v>114.56461516649453</v>
      </c>
    </row>
    <row r="2011" spans="2:3" x14ac:dyDescent="0.25">
      <c r="B2011" s="250">
        <v>1948</v>
      </c>
      <c r="C2011" s="249">
        <v>100.69588261750192</v>
      </c>
    </row>
    <row r="2012" spans="2:3" x14ac:dyDescent="0.25">
      <c r="B2012" s="250">
        <v>1949</v>
      </c>
      <c r="C2012" s="249">
        <v>114.78833590638041</v>
      </c>
    </row>
    <row r="2013" spans="2:3" x14ac:dyDescent="0.25">
      <c r="B2013" s="250">
        <v>1950</v>
      </c>
      <c r="C2013" s="249">
        <v>125.65852967194871</v>
      </c>
    </row>
    <row r="2014" spans="2:3" x14ac:dyDescent="0.25">
      <c r="B2014" s="250">
        <v>1951</v>
      </c>
      <c r="C2014" s="249">
        <v>118.75694358005131</v>
      </c>
    </row>
    <row r="2015" spans="2:3" x14ac:dyDescent="0.25">
      <c r="B2015" s="250">
        <v>1952</v>
      </c>
      <c r="C2015" s="249">
        <v>85.466146516369733</v>
      </c>
    </row>
    <row r="2016" spans="2:3" x14ac:dyDescent="0.25">
      <c r="B2016" s="250">
        <v>1953</v>
      </c>
      <c r="C2016" s="249">
        <v>131.37506490586139</v>
      </c>
    </row>
    <row r="2017" spans="2:3" x14ac:dyDescent="0.25">
      <c r="B2017" s="250">
        <v>1954</v>
      </c>
      <c r="C2017" s="249">
        <v>108.44835221957598</v>
      </c>
    </row>
    <row r="2018" spans="2:3" x14ac:dyDescent="0.25">
      <c r="B2018" s="250">
        <v>1955</v>
      </c>
      <c r="C2018" s="249">
        <v>114.70801073634183</v>
      </c>
    </row>
    <row r="2019" spans="2:3" x14ac:dyDescent="0.25">
      <c r="B2019" s="250">
        <v>1956</v>
      </c>
      <c r="C2019" s="249">
        <v>132.02471525854202</v>
      </c>
    </row>
    <row r="2020" spans="2:3" x14ac:dyDescent="0.25">
      <c r="B2020" s="250">
        <v>1957</v>
      </c>
      <c r="C2020" s="249">
        <v>92.158418178881263</v>
      </c>
    </row>
    <row r="2021" spans="2:3" x14ac:dyDescent="0.25">
      <c r="B2021" s="250">
        <v>1958</v>
      </c>
      <c r="C2021" s="249">
        <v>108.57272431989104</v>
      </c>
    </row>
    <row r="2022" spans="2:3" x14ac:dyDescent="0.25">
      <c r="B2022" s="250">
        <v>1959</v>
      </c>
      <c r="C2022" s="249">
        <v>165.62290914712869</v>
      </c>
    </row>
    <row r="2023" spans="2:3" x14ac:dyDescent="0.25">
      <c r="B2023" s="250">
        <v>1960</v>
      </c>
      <c r="C2023" s="249">
        <v>113.62952014397089</v>
      </c>
    </row>
    <row r="2024" spans="2:3" x14ac:dyDescent="0.25">
      <c r="B2024" s="250">
        <v>1961</v>
      </c>
      <c r="C2024" s="249">
        <v>156.69570347726028</v>
      </c>
    </row>
    <row r="2025" spans="2:3" x14ac:dyDescent="0.25">
      <c r="B2025" s="250">
        <v>1962</v>
      </c>
      <c r="C2025" s="249">
        <v>121.67741779624879</v>
      </c>
    </row>
    <row r="2026" spans="2:3" x14ac:dyDescent="0.25">
      <c r="B2026" s="250">
        <v>1963</v>
      </c>
      <c r="C2026" s="249">
        <v>118.0499492925444</v>
      </c>
    </row>
    <row r="2027" spans="2:3" x14ac:dyDescent="0.25">
      <c r="B2027" s="250">
        <v>1964</v>
      </c>
      <c r="C2027" s="249">
        <v>91.210131682833889</v>
      </c>
    </row>
    <row r="2028" spans="2:3" x14ac:dyDescent="0.25">
      <c r="B2028" s="250">
        <v>1965</v>
      </c>
      <c r="C2028" s="249">
        <v>95.931542466124796</v>
      </c>
    </row>
    <row r="2029" spans="2:3" x14ac:dyDescent="0.25">
      <c r="B2029" s="250">
        <v>1966</v>
      </c>
      <c r="C2029" s="249">
        <v>135.09174000717817</v>
      </c>
    </row>
    <row r="2030" spans="2:3" x14ac:dyDescent="0.25">
      <c r="B2030" s="250">
        <v>1967</v>
      </c>
      <c r="C2030" s="249">
        <v>114.1693705331971</v>
      </c>
    </row>
    <row r="2031" spans="2:3" x14ac:dyDescent="0.25">
      <c r="B2031" s="250">
        <v>1968</v>
      </c>
      <c r="C2031" s="249">
        <v>96.401628941563089</v>
      </c>
    </row>
    <row r="2032" spans="2:3" x14ac:dyDescent="0.25">
      <c r="B2032" s="250">
        <v>1969</v>
      </c>
      <c r="C2032" s="249">
        <v>118.46955543605274</v>
      </c>
    </row>
    <row r="2033" spans="2:3" x14ac:dyDescent="0.25">
      <c r="B2033" s="250">
        <v>1970</v>
      </c>
      <c r="C2033" s="249">
        <v>111.14085892659234</v>
      </c>
    </row>
    <row r="2034" spans="2:3" x14ac:dyDescent="0.25">
      <c r="B2034" s="250">
        <v>1971</v>
      </c>
      <c r="C2034" s="249">
        <v>159.8285727285477</v>
      </c>
    </row>
    <row r="2035" spans="2:3" x14ac:dyDescent="0.25">
      <c r="B2035" s="250">
        <v>1972</v>
      </c>
      <c r="C2035" s="249">
        <v>119.29786716457515</v>
      </c>
    </row>
    <row r="2036" spans="2:3" x14ac:dyDescent="0.25">
      <c r="B2036" s="250">
        <v>1973</v>
      </c>
      <c r="C2036" s="249">
        <v>88.220172413970204</v>
      </c>
    </row>
    <row r="2037" spans="2:3" x14ac:dyDescent="0.25">
      <c r="B2037" s="250">
        <v>1974</v>
      </c>
      <c r="C2037" s="249">
        <v>140.13700860214794</v>
      </c>
    </row>
    <row r="2038" spans="2:3" x14ac:dyDescent="0.25">
      <c r="B2038" s="250">
        <v>1975</v>
      </c>
      <c r="C2038" s="249">
        <v>97.401886237719054</v>
      </c>
    </row>
    <row r="2039" spans="2:3" x14ac:dyDescent="0.25">
      <c r="B2039" s="250">
        <v>1976</v>
      </c>
      <c r="C2039" s="249">
        <v>181.07097634751307</v>
      </c>
    </row>
    <row r="2040" spans="2:3" x14ac:dyDescent="0.25">
      <c r="B2040" s="250">
        <v>1977</v>
      </c>
      <c r="C2040" s="249">
        <v>79.148998047096569</v>
      </c>
    </row>
    <row r="2041" spans="2:3" x14ac:dyDescent="0.25">
      <c r="B2041" s="250">
        <v>1978</v>
      </c>
      <c r="C2041" s="249">
        <v>89.09908557559541</v>
      </c>
    </row>
    <row r="2042" spans="2:3" x14ac:dyDescent="0.25">
      <c r="B2042" s="250">
        <v>1979</v>
      </c>
      <c r="C2042" s="249">
        <v>124.90855447413986</v>
      </c>
    </row>
    <row r="2043" spans="2:3" x14ac:dyDescent="0.25">
      <c r="B2043" s="250">
        <v>1980</v>
      </c>
      <c r="C2043" s="249">
        <v>144.11636973081528</v>
      </c>
    </row>
    <row r="2044" spans="2:3" x14ac:dyDescent="0.25">
      <c r="B2044" s="250">
        <v>1981</v>
      </c>
      <c r="C2044" s="249">
        <v>143.74812262621512</v>
      </c>
    </row>
    <row r="2045" spans="2:3" x14ac:dyDescent="0.25">
      <c r="B2045" s="250">
        <v>1982</v>
      </c>
      <c r="C2045" s="249">
        <v>139.90424395318323</v>
      </c>
    </row>
    <row r="2046" spans="2:3" x14ac:dyDescent="0.25">
      <c r="B2046" s="250">
        <v>1983</v>
      </c>
      <c r="C2046" s="249">
        <v>93.474092387299095</v>
      </c>
    </row>
    <row r="2047" spans="2:3" x14ac:dyDescent="0.25">
      <c r="B2047" s="250">
        <v>1984</v>
      </c>
      <c r="C2047" s="249">
        <v>138.51626273241445</v>
      </c>
    </row>
    <row r="2048" spans="2:3" x14ac:dyDescent="0.25">
      <c r="B2048" s="250">
        <v>1985</v>
      </c>
      <c r="C2048" s="249">
        <v>88.438201259048313</v>
      </c>
    </row>
    <row r="2049" spans="2:3" x14ac:dyDescent="0.25">
      <c r="B2049" s="250">
        <v>1986</v>
      </c>
      <c r="C2049" s="249">
        <v>110.89776588429831</v>
      </c>
    </row>
    <row r="2050" spans="2:3" x14ac:dyDescent="0.25">
      <c r="B2050" s="250">
        <v>1987</v>
      </c>
      <c r="C2050" s="249">
        <v>139.97729935936823</v>
      </c>
    </row>
    <row r="2051" spans="2:3" x14ac:dyDescent="0.25">
      <c r="B2051" s="250">
        <v>1988</v>
      </c>
      <c r="C2051" s="249">
        <v>100.8913726762957</v>
      </c>
    </row>
    <row r="2052" spans="2:3" x14ac:dyDescent="0.25">
      <c r="B2052" s="250">
        <v>1989</v>
      </c>
      <c r="C2052" s="249">
        <v>121.98177236102646</v>
      </c>
    </row>
    <row r="2053" spans="2:3" x14ac:dyDescent="0.25">
      <c r="B2053" s="250">
        <v>1990</v>
      </c>
      <c r="C2053" s="249">
        <v>126.26074330925759</v>
      </c>
    </row>
    <row r="2054" spans="2:3" x14ac:dyDescent="0.25">
      <c r="B2054" s="250">
        <v>1991</v>
      </c>
      <c r="C2054" s="249">
        <v>74.312237967513695</v>
      </c>
    </row>
    <row r="2055" spans="2:3" x14ac:dyDescent="0.25">
      <c r="B2055" s="250">
        <v>1992</v>
      </c>
      <c r="C2055" s="249">
        <v>131.49836962656784</v>
      </c>
    </row>
    <row r="2056" spans="2:3" x14ac:dyDescent="0.25">
      <c r="B2056" s="250">
        <v>1993</v>
      </c>
      <c r="C2056" s="249">
        <v>92.846341574924111</v>
      </c>
    </row>
    <row r="2057" spans="2:3" x14ac:dyDescent="0.25">
      <c r="B2057" s="250">
        <v>1994</v>
      </c>
      <c r="C2057" s="249">
        <v>129.71619924379144</v>
      </c>
    </row>
    <row r="2058" spans="2:3" x14ac:dyDescent="0.25">
      <c r="B2058" s="250">
        <v>1995</v>
      </c>
      <c r="C2058" s="249">
        <v>81.725887659734994</v>
      </c>
    </row>
    <row r="2059" spans="2:3" x14ac:dyDescent="0.25">
      <c r="B2059" s="250">
        <v>1996</v>
      </c>
      <c r="C2059" s="249">
        <v>145.49134742024458</v>
      </c>
    </row>
    <row r="2060" spans="2:3" x14ac:dyDescent="0.25">
      <c r="B2060" s="250">
        <v>1997</v>
      </c>
      <c r="C2060" s="249">
        <v>160.15311581096697</v>
      </c>
    </row>
    <row r="2061" spans="2:3" x14ac:dyDescent="0.25">
      <c r="B2061" s="250">
        <v>1998</v>
      </c>
      <c r="C2061" s="249">
        <v>108.95251383897265</v>
      </c>
    </row>
    <row r="2062" spans="2:3" x14ac:dyDescent="0.25">
      <c r="B2062" s="250">
        <v>1999</v>
      </c>
      <c r="C2062" s="249">
        <v>127.859012095243</v>
      </c>
    </row>
    <row r="2063" spans="2:3" x14ac:dyDescent="0.25">
      <c r="B2063" s="250">
        <v>2000</v>
      </c>
      <c r="C2063" s="249">
        <v>86.057821281719001</v>
      </c>
    </row>
    <row r="2064" spans="2:3" x14ac:dyDescent="0.25">
      <c r="B2064" s="250">
        <v>2001</v>
      </c>
      <c r="C2064" s="249">
        <v>128.29572677214284</v>
      </c>
    </row>
    <row r="2065" spans="2:3" x14ac:dyDescent="0.25">
      <c r="B2065" s="250">
        <v>2002</v>
      </c>
      <c r="C2065" s="249">
        <v>104.57288866560648</v>
      </c>
    </row>
    <row r="2066" spans="2:3" x14ac:dyDescent="0.25">
      <c r="B2066" s="250">
        <v>2003</v>
      </c>
      <c r="C2066" s="249">
        <v>89.999876963498153</v>
      </c>
    </row>
    <row r="2067" spans="2:3" x14ac:dyDescent="0.25">
      <c r="B2067" s="250">
        <v>2004</v>
      </c>
      <c r="C2067" s="249">
        <v>94.632329846487309</v>
      </c>
    </row>
    <row r="2068" spans="2:3" x14ac:dyDescent="0.25">
      <c r="B2068" s="250">
        <v>2005</v>
      </c>
      <c r="C2068" s="249">
        <v>143.1413923928483</v>
      </c>
    </row>
    <row r="2069" spans="2:3" x14ac:dyDescent="0.25">
      <c r="B2069" s="250">
        <v>2006</v>
      </c>
      <c r="C2069" s="249">
        <v>125.39688587630442</v>
      </c>
    </row>
    <row r="2070" spans="2:3" x14ac:dyDescent="0.25">
      <c r="B2070" s="250">
        <v>2007</v>
      </c>
      <c r="C2070" s="249">
        <v>87.597611683216599</v>
      </c>
    </row>
    <row r="2071" spans="2:3" x14ac:dyDescent="0.25">
      <c r="B2071" s="250">
        <v>2008</v>
      </c>
      <c r="C2071" s="249">
        <v>80.78386932394821</v>
      </c>
    </row>
    <row r="2072" spans="2:3" x14ac:dyDescent="0.25">
      <c r="B2072" s="250">
        <v>2009</v>
      </c>
      <c r="C2072" s="249">
        <v>109.17627504642735</v>
      </c>
    </row>
    <row r="2073" spans="2:3" x14ac:dyDescent="0.25">
      <c r="B2073" s="250">
        <v>2010</v>
      </c>
      <c r="C2073" s="249">
        <v>130.67141975088498</v>
      </c>
    </row>
    <row r="2074" spans="2:3" x14ac:dyDescent="0.25">
      <c r="B2074" s="250">
        <v>2011</v>
      </c>
      <c r="C2074" s="249">
        <v>102.84619927588595</v>
      </c>
    </row>
    <row r="2075" spans="2:3" x14ac:dyDescent="0.25">
      <c r="B2075" s="250">
        <v>2012</v>
      </c>
      <c r="C2075" s="249">
        <v>117.7970778057511</v>
      </c>
    </row>
    <row r="2076" spans="2:3" x14ac:dyDescent="0.25">
      <c r="B2076" s="250">
        <v>2013</v>
      </c>
      <c r="C2076" s="249">
        <v>91.189278183872005</v>
      </c>
    </row>
    <row r="2077" spans="2:3" x14ac:dyDescent="0.25">
      <c r="B2077" s="250">
        <v>2014</v>
      </c>
      <c r="C2077" s="249">
        <v>118.48020862580366</v>
      </c>
    </row>
    <row r="2078" spans="2:3" x14ac:dyDescent="0.25">
      <c r="B2078" s="250">
        <v>2015</v>
      </c>
      <c r="C2078" s="249">
        <v>123.27507279949914</v>
      </c>
    </row>
    <row r="2079" spans="2:3" x14ac:dyDescent="0.25">
      <c r="B2079" s="250">
        <v>2016</v>
      </c>
      <c r="C2079" s="249">
        <v>127.57011350598687</v>
      </c>
    </row>
    <row r="2080" spans="2:3" x14ac:dyDescent="0.25">
      <c r="B2080" s="250">
        <v>2017</v>
      </c>
      <c r="C2080" s="249">
        <v>76.150628253045042</v>
      </c>
    </row>
    <row r="2081" spans="2:3" x14ac:dyDescent="0.25">
      <c r="B2081" s="250">
        <v>2018</v>
      </c>
      <c r="C2081" s="249">
        <v>104.60894995029358</v>
      </c>
    </row>
    <row r="2082" spans="2:3" x14ac:dyDescent="0.25">
      <c r="B2082" s="250">
        <v>2019</v>
      </c>
      <c r="C2082" s="249">
        <v>115.74319519975198</v>
      </c>
    </row>
    <row r="2083" spans="2:3" x14ac:dyDescent="0.25">
      <c r="B2083" s="250">
        <v>2020</v>
      </c>
      <c r="C2083" s="249">
        <v>117.92716373253162</v>
      </c>
    </row>
    <row r="2084" spans="2:3" x14ac:dyDescent="0.25">
      <c r="B2084" s="250">
        <v>2021</v>
      </c>
      <c r="C2084" s="249">
        <v>141.89518499499422</v>
      </c>
    </row>
    <row r="2085" spans="2:3" x14ac:dyDescent="0.25">
      <c r="B2085" s="250">
        <v>2022</v>
      </c>
      <c r="C2085" s="249">
        <v>125.1712942197273</v>
      </c>
    </row>
    <row r="2086" spans="2:3" x14ac:dyDescent="0.25">
      <c r="B2086" s="250">
        <v>2023</v>
      </c>
      <c r="C2086" s="249">
        <v>112.52409752386663</v>
      </c>
    </row>
    <row r="2087" spans="2:3" x14ac:dyDescent="0.25">
      <c r="B2087" s="250">
        <v>2024</v>
      </c>
      <c r="C2087" s="249">
        <v>112.22714415223003</v>
      </c>
    </row>
    <row r="2088" spans="2:3" x14ac:dyDescent="0.25">
      <c r="B2088" s="250">
        <v>2025</v>
      </c>
      <c r="C2088" s="249">
        <v>111.40376419851158</v>
      </c>
    </row>
    <row r="2089" spans="2:3" x14ac:dyDescent="0.25">
      <c r="B2089" s="250">
        <v>2026</v>
      </c>
      <c r="C2089" s="249">
        <v>96.347798616359341</v>
      </c>
    </row>
    <row r="2090" spans="2:3" x14ac:dyDescent="0.25">
      <c r="B2090" s="250">
        <v>2027</v>
      </c>
      <c r="C2090" s="249">
        <v>142.2806333593702</v>
      </c>
    </row>
    <row r="2091" spans="2:3" x14ac:dyDescent="0.25">
      <c r="B2091" s="250">
        <v>2028</v>
      </c>
      <c r="C2091" s="249">
        <v>113.58472524391419</v>
      </c>
    </row>
    <row r="2092" spans="2:3" x14ac:dyDescent="0.25">
      <c r="B2092" s="250">
        <v>2029</v>
      </c>
      <c r="C2092" s="249">
        <v>110.32972327468107</v>
      </c>
    </row>
    <row r="2093" spans="2:3" x14ac:dyDescent="0.25">
      <c r="B2093" s="250">
        <v>2030</v>
      </c>
      <c r="C2093" s="249">
        <v>148.89247532391948</v>
      </c>
    </row>
    <row r="2094" spans="2:3" x14ac:dyDescent="0.25">
      <c r="B2094" s="250">
        <v>2031</v>
      </c>
      <c r="C2094" s="249">
        <v>105.81536390952058</v>
      </c>
    </row>
    <row r="2095" spans="2:3" x14ac:dyDescent="0.25">
      <c r="B2095" s="250">
        <v>2032</v>
      </c>
      <c r="C2095" s="249">
        <v>100.427847761541</v>
      </c>
    </row>
    <row r="2096" spans="2:3" x14ac:dyDescent="0.25">
      <c r="B2096" s="250">
        <v>2033</v>
      </c>
      <c r="C2096" s="249">
        <v>96.858579319123649</v>
      </c>
    </row>
    <row r="2097" spans="2:3" x14ac:dyDescent="0.25">
      <c r="B2097" s="250">
        <v>2034</v>
      </c>
      <c r="C2097" s="249">
        <v>91.220104984398233</v>
      </c>
    </row>
    <row r="2098" spans="2:3" x14ac:dyDescent="0.25">
      <c r="B2098" s="250">
        <v>2035</v>
      </c>
      <c r="C2098" s="249">
        <v>132.51093707573318</v>
      </c>
    </row>
    <row r="2099" spans="2:3" x14ac:dyDescent="0.25">
      <c r="B2099" s="250">
        <v>2036</v>
      </c>
      <c r="C2099" s="249">
        <v>106.49777470803831</v>
      </c>
    </row>
    <row r="2100" spans="2:3" x14ac:dyDescent="0.25">
      <c r="B2100" s="250">
        <v>2037</v>
      </c>
      <c r="C2100" s="249">
        <v>148.11201931705091</v>
      </c>
    </row>
    <row r="2101" spans="2:3" x14ac:dyDescent="0.25">
      <c r="B2101" s="250">
        <v>2038</v>
      </c>
      <c r="C2101" s="249">
        <v>63.975978321946045</v>
      </c>
    </row>
    <row r="2102" spans="2:3" x14ac:dyDescent="0.25">
      <c r="B2102" s="250">
        <v>2039</v>
      </c>
      <c r="C2102" s="249">
        <v>135.9413407308968</v>
      </c>
    </row>
    <row r="2103" spans="2:3" x14ac:dyDescent="0.25">
      <c r="B2103" s="250">
        <v>2040</v>
      </c>
      <c r="C2103" s="249">
        <v>102.56713192397346</v>
      </c>
    </row>
    <row r="2104" spans="2:3" x14ac:dyDescent="0.25">
      <c r="B2104" s="250">
        <v>2041</v>
      </c>
      <c r="C2104" s="249">
        <v>107.83194495089369</v>
      </c>
    </row>
    <row r="2105" spans="2:3" x14ac:dyDescent="0.25">
      <c r="B2105" s="250">
        <v>2042</v>
      </c>
      <c r="C2105" s="249">
        <v>133.66519753237461</v>
      </c>
    </row>
    <row r="2106" spans="2:3" x14ac:dyDescent="0.25">
      <c r="B2106" s="250">
        <v>2043</v>
      </c>
      <c r="C2106" s="249">
        <v>112.50099398757612</v>
      </c>
    </row>
    <row r="2107" spans="2:3" x14ac:dyDescent="0.25">
      <c r="B2107" s="250">
        <v>2044</v>
      </c>
      <c r="C2107" s="249">
        <v>93.355674508968264</v>
      </c>
    </row>
    <row r="2108" spans="2:3" x14ac:dyDescent="0.25">
      <c r="B2108" s="250">
        <v>2045</v>
      </c>
      <c r="C2108" s="249">
        <v>148.79136791974699</v>
      </c>
    </row>
    <row r="2109" spans="2:3" x14ac:dyDescent="0.25">
      <c r="B2109" s="250">
        <v>2046</v>
      </c>
      <c r="C2109" s="249">
        <v>128.40653334669412</v>
      </c>
    </row>
    <row r="2110" spans="2:3" x14ac:dyDescent="0.25">
      <c r="B2110" s="250">
        <v>2047</v>
      </c>
      <c r="C2110" s="249">
        <v>127.4263537736025</v>
      </c>
    </row>
    <row r="2111" spans="2:3" x14ac:dyDescent="0.25">
      <c r="B2111" s="250">
        <v>2048</v>
      </c>
      <c r="C2111" s="249">
        <v>107.11197516147834</v>
      </c>
    </row>
    <row r="2112" spans="2:3" x14ac:dyDescent="0.25">
      <c r="B2112" s="250">
        <v>2049</v>
      </c>
      <c r="C2112" s="249">
        <v>86.15075211950473</v>
      </c>
    </row>
    <row r="2113" spans="2:3" x14ac:dyDescent="0.25">
      <c r="B2113" s="250">
        <v>2050</v>
      </c>
      <c r="C2113" s="249">
        <v>87.26195015783577</v>
      </c>
    </row>
    <row r="2114" spans="2:3" x14ac:dyDescent="0.25">
      <c r="B2114" s="250">
        <v>2051</v>
      </c>
      <c r="C2114" s="249">
        <v>89.848185247289905</v>
      </c>
    </row>
    <row r="2115" spans="2:3" x14ac:dyDescent="0.25">
      <c r="B2115" s="250">
        <v>2052</v>
      </c>
      <c r="C2115" s="249">
        <v>122.68379662572022</v>
      </c>
    </row>
    <row r="2116" spans="2:3" x14ac:dyDescent="0.25">
      <c r="B2116" s="250">
        <v>2053</v>
      </c>
      <c r="C2116" s="249">
        <v>137.99257348008041</v>
      </c>
    </row>
    <row r="2117" spans="2:3" x14ac:dyDescent="0.25">
      <c r="B2117" s="250">
        <v>2054</v>
      </c>
      <c r="C2117" s="249">
        <v>140.81867074090502</v>
      </c>
    </row>
    <row r="2118" spans="2:3" x14ac:dyDescent="0.25">
      <c r="B2118" s="250">
        <v>2055</v>
      </c>
      <c r="C2118" s="249">
        <v>119.15474776520395</v>
      </c>
    </row>
    <row r="2119" spans="2:3" x14ac:dyDescent="0.25">
      <c r="B2119" s="250">
        <v>2056</v>
      </c>
      <c r="C2119" s="249">
        <v>168.30211413316778</v>
      </c>
    </row>
    <row r="2120" spans="2:3" x14ac:dyDescent="0.25">
      <c r="B2120" s="250">
        <v>2057</v>
      </c>
      <c r="C2120" s="249">
        <v>92.225746148702555</v>
      </c>
    </row>
    <row r="2121" spans="2:3" x14ac:dyDescent="0.25">
      <c r="B2121" s="250">
        <v>2058</v>
      </c>
      <c r="C2121" s="249">
        <v>110.59511304896955</v>
      </c>
    </row>
    <row r="2122" spans="2:3" x14ac:dyDescent="0.25">
      <c r="B2122" s="250">
        <v>2059</v>
      </c>
      <c r="C2122" s="249">
        <v>91.799905987187046</v>
      </c>
    </row>
    <row r="2123" spans="2:3" x14ac:dyDescent="0.25">
      <c r="B2123" s="250">
        <v>2060</v>
      </c>
      <c r="C2123" s="249">
        <v>136.02015856049471</v>
      </c>
    </row>
    <row r="2124" spans="2:3" x14ac:dyDescent="0.25">
      <c r="B2124" s="250">
        <v>2061</v>
      </c>
      <c r="C2124" s="249">
        <v>115.15764498108641</v>
      </c>
    </row>
    <row r="2125" spans="2:3" x14ac:dyDescent="0.25">
      <c r="B2125" s="250">
        <v>2062</v>
      </c>
      <c r="C2125" s="249">
        <v>162.42807819101319</v>
      </c>
    </row>
    <row r="2126" spans="2:3" x14ac:dyDescent="0.25">
      <c r="B2126" s="250">
        <v>2063</v>
      </c>
      <c r="C2126" s="249">
        <v>121.33365737433071</v>
      </c>
    </row>
    <row r="2127" spans="2:3" x14ac:dyDescent="0.25">
      <c r="B2127" s="250">
        <v>2064</v>
      </c>
      <c r="C2127" s="249">
        <v>162.44833592028735</v>
      </c>
    </row>
    <row r="2128" spans="2:3" x14ac:dyDescent="0.25">
      <c r="B2128" s="250">
        <v>2065</v>
      </c>
      <c r="C2128" s="249">
        <v>96.556905131818013</v>
      </c>
    </row>
    <row r="2129" spans="2:3" x14ac:dyDescent="0.25">
      <c r="B2129" s="250">
        <v>2066</v>
      </c>
      <c r="C2129" s="249">
        <v>134.75637214384761</v>
      </c>
    </row>
    <row r="2130" spans="2:3" x14ac:dyDescent="0.25">
      <c r="B2130" s="250">
        <v>2067</v>
      </c>
      <c r="C2130" s="249">
        <v>125.56069622911136</v>
      </c>
    </row>
    <row r="2131" spans="2:3" x14ac:dyDescent="0.25">
      <c r="B2131" s="250">
        <v>2068</v>
      </c>
      <c r="C2131" s="249">
        <v>129.95638086445692</v>
      </c>
    </row>
    <row r="2132" spans="2:3" x14ac:dyDescent="0.25">
      <c r="B2132" s="250">
        <v>2069</v>
      </c>
      <c r="C2132" s="249">
        <v>127.30246831687917</v>
      </c>
    </row>
    <row r="2133" spans="2:3" x14ac:dyDescent="0.25">
      <c r="B2133" s="250">
        <v>2070</v>
      </c>
      <c r="C2133" s="249">
        <v>103.19458717155076</v>
      </c>
    </row>
    <row r="2134" spans="2:3" x14ac:dyDescent="0.25">
      <c r="B2134" s="250">
        <v>2071</v>
      </c>
      <c r="C2134" s="249">
        <v>156.57712114713891</v>
      </c>
    </row>
    <row r="2135" spans="2:3" x14ac:dyDescent="0.25">
      <c r="B2135" s="250">
        <v>2072</v>
      </c>
      <c r="C2135" s="249">
        <v>156.99782085969028</v>
      </c>
    </row>
    <row r="2136" spans="2:3" x14ac:dyDescent="0.25">
      <c r="B2136" s="250">
        <v>2073</v>
      </c>
      <c r="C2136" s="249">
        <v>127.3212374023408</v>
      </c>
    </row>
    <row r="2137" spans="2:3" x14ac:dyDescent="0.25">
      <c r="B2137" s="250">
        <v>2074</v>
      </c>
      <c r="C2137" s="249">
        <v>136.99071199091725</v>
      </c>
    </row>
    <row r="2138" spans="2:3" x14ac:dyDescent="0.25">
      <c r="B2138" s="250">
        <v>2075</v>
      </c>
      <c r="C2138" s="249">
        <v>105.48242711992064</v>
      </c>
    </row>
    <row r="2139" spans="2:3" x14ac:dyDescent="0.25">
      <c r="B2139" s="250">
        <v>2076</v>
      </c>
      <c r="C2139" s="249">
        <v>116.251969185386</v>
      </c>
    </row>
    <row r="2140" spans="2:3" x14ac:dyDescent="0.25">
      <c r="B2140" s="250">
        <v>2077</v>
      </c>
      <c r="C2140" s="249">
        <v>175.98806822904018</v>
      </c>
    </row>
    <row r="2141" spans="2:3" x14ac:dyDescent="0.25">
      <c r="B2141" s="250">
        <v>2078</v>
      </c>
      <c r="C2141" s="249">
        <v>140.94472964659593</v>
      </c>
    </row>
    <row r="2142" spans="2:3" x14ac:dyDescent="0.25">
      <c r="B2142" s="250">
        <v>2079</v>
      </c>
      <c r="C2142" s="249">
        <v>102.24947792941508</v>
      </c>
    </row>
    <row r="2143" spans="2:3" x14ac:dyDescent="0.25">
      <c r="B2143" s="250">
        <v>2080</v>
      </c>
      <c r="C2143" s="249">
        <v>86.561362785020819</v>
      </c>
    </row>
    <row r="2144" spans="2:3" x14ac:dyDescent="0.25">
      <c r="B2144" s="250">
        <v>2081</v>
      </c>
      <c r="C2144" s="249">
        <v>115.09444299850576</v>
      </c>
    </row>
    <row r="2145" spans="2:3" x14ac:dyDescent="0.25">
      <c r="B2145" s="250">
        <v>2082</v>
      </c>
      <c r="C2145" s="249">
        <v>159.08510509209566</v>
      </c>
    </row>
    <row r="2146" spans="2:3" x14ac:dyDescent="0.25">
      <c r="B2146" s="250">
        <v>2083</v>
      </c>
      <c r="C2146" s="249">
        <v>136.86410916913215</v>
      </c>
    </row>
    <row r="2147" spans="2:3" x14ac:dyDescent="0.25">
      <c r="B2147" s="250">
        <v>2084</v>
      </c>
      <c r="C2147" s="249">
        <v>109.23013201434384</v>
      </c>
    </row>
    <row r="2148" spans="2:3" x14ac:dyDescent="0.25">
      <c r="B2148" s="250">
        <v>2085</v>
      </c>
      <c r="C2148" s="249">
        <v>143.16178969822775</v>
      </c>
    </row>
    <row r="2149" spans="2:3" x14ac:dyDescent="0.25">
      <c r="B2149" s="250">
        <v>2086</v>
      </c>
      <c r="C2149" s="249">
        <v>114.00609395802182</v>
      </c>
    </row>
    <row r="2150" spans="2:3" x14ac:dyDescent="0.25">
      <c r="B2150" s="250">
        <v>2087</v>
      </c>
      <c r="C2150" s="249">
        <v>113.22214170021968</v>
      </c>
    </row>
    <row r="2151" spans="2:3" x14ac:dyDescent="0.25">
      <c r="B2151" s="250">
        <v>2088</v>
      </c>
      <c r="C2151" s="249">
        <v>121.8396480511221</v>
      </c>
    </row>
    <row r="2152" spans="2:3" x14ac:dyDescent="0.25">
      <c r="B2152" s="250">
        <v>2089</v>
      </c>
      <c r="C2152" s="249">
        <v>140.57941611426784</v>
      </c>
    </row>
    <row r="2153" spans="2:3" x14ac:dyDescent="0.25">
      <c r="B2153" s="250">
        <v>2090</v>
      </c>
      <c r="C2153" s="249">
        <v>149.49190188916057</v>
      </c>
    </row>
    <row r="2154" spans="2:3" x14ac:dyDescent="0.25">
      <c r="B2154" s="250">
        <v>2091</v>
      </c>
      <c r="C2154" s="249">
        <v>153.66961136795433</v>
      </c>
    </row>
    <row r="2155" spans="2:3" x14ac:dyDescent="0.25">
      <c r="B2155" s="250">
        <v>2092</v>
      </c>
      <c r="C2155" s="249">
        <v>141.8564194519889</v>
      </c>
    </row>
    <row r="2156" spans="2:3" x14ac:dyDescent="0.25">
      <c r="B2156" s="250">
        <v>2093</v>
      </c>
      <c r="C2156" s="249">
        <v>103.55082270572606</v>
      </c>
    </row>
    <row r="2157" spans="2:3" x14ac:dyDescent="0.25">
      <c r="B2157" s="250">
        <v>2094</v>
      </c>
      <c r="C2157" s="249">
        <v>135.43079156303108</v>
      </c>
    </row>
    <row r="2158" spans="2:3" x14ac:dyDescent="0.25">
      <c r="B2158" s="250">
        <v>2095</v>
      </c>
      <c r="C2158" s="249">
        <v>103.53912628874002</v>
      </c>
    </row>
    <row r="2159" spans="2:3" x14ac:dyDescent="0.25">
      <c r="B2159" s="250">
        <v>2096</v>
      </c>
      <c r="C2159" s="249">
        <v>94.75121830386027</v>
      </c>
    </row>
    <row r="2160" spans="2:3" x14ac:dyDescent="0.25">
      <c r="B2160" s="250">
        <v>2097</v>
      </c>
      <c r="C2160" s="249">
        <v>86.213912797747355</v>
      </c>
    </row>
    <row r="2161" spans="2:3" x14ac:dyDescent="0.25">
      <c r="B2161" s="250">
        <v>2098</v>
      </c>
      <c r="C2161" s="249">
        <v>131.18137815304524</v>
      </c>
    </row>
    <row r="2162" spans="2:3" x14ac:dyDescent="0.25">
      <c r="B2162" s="250">
        <v>2099</v>
      </c>
      <c r="C2162" s="249">
        <v>120.72933048455909</v>
      </c>
    </row>
    <row r="2163" spans="2:3" x14ac:dyDescent="0.25">
      <c r="B2163" s="250">
        <v>2100</v>
      </c>
      <c r="C2163" s="249">
        <v>151.04689278898923</v>
      </c>
    </row>
    <row r="2164" spans="2:3" x14ac:dyDescent="0.25">
      <c r="B2164" s="250">
        <v>2101</v>
      </c>
      <c r="C2164" s="249">
        <v>135.67598176378132</v>
      </c>
    </row>
    <row r="2165" spans="2:3" x14ac:dyDescent="0.25">
      <c r="B2165" s="250">
        <v>2102</v>
      </c>
      <c r="C2165" s="249">
        <v>116.44037148328135</v>
      </c>
    </row>
    <row r="2166" spans="2:3" x14ac:dyDescent="0.25">
      <c r="B2166" s="250">
        <v>2103</v>
      </c>
      <c r="C2166" s="249">
        <v>123.84926853388171</v>
      </c>
    </row>
    <row r="2167" spans="2:3" x14ac:dyDescent="0.25">
      <c r="B2167" s="250">
        <v>2104</v>
      </c>
      <c r="C2167" s="249">
        <v>150.12460891555864</v>
      </c>
    </row>
    <row r="2168" spans="2:3" x14ac:dyDescent="0.25">
      <c r="B2168" s="250">
        <v>2105</v>
      </c>
      <c r="C2168" s="249">
        <v>126.16507525781208</v>
      </c>
    </row>
    <row r="2169" spans="2:3" x14ac:dyDescent="0.25">
      <c r="B2169" s="250">
        <v>2106</v>
      </c>
      <c r="C2169" s="249">
        <v>84.966450420759926</v>
      </c>
    </row>
    <row r="2170" spans="2:3" x14ac:dyDescent="0.25">
      <c r="B2170" s="250">
        <v>2107</v>
      </c>
      <c r="C2170" s="249">
        <v>99.342606199062089</v>
      </c>
    </row>
    <row r="2171" spans="2:3" x14ac:dyDescent="0.25">
      <c r="B2171" s="250">
        <v>2108</v>
      </c>
      <c r="C2171" s="249">
        <v>99.518180421727237</v>
      </c>
    </row>
    <row r="2172" spans="2:3" x14ac:dyDescent="0.25">
      <c r="B2172" s="250">
        <v>2109</v>
      </c>
      <c r="C2172" s="249">
        <v>160.56489395701936</v>
      </c>
    </row>
    <row r="2173" spans="2:3" x14ac:dyDescent="0.25">
      <c r="B2173" s="250">
        <v>2110</v>
      </c>
      <c r="C2173" s="249">
        <v>153.51255167909611</v>
      </c>
    </row>
    <row r="2174" spans="2:3" x14ac:dyDescent="0.25">
      <c r="B2174" s="250">
        <v>2111</v>
      </c>
      <c r="C2174" s="249">
        <v>109.30041773404976</v>
      </c>
    </row>
    <row r="2175" spans="2:3" x14ac:dyDescent="0.25">
      <c r="B2175" s="250">
        <v>2112</v>
      </c>
      <c r="C2175" s="249">
        <v>149.12655932058479</v>
      </c>
    </row>
    <row r="2176" spans="2:3" x14ac:dyDescent="0.25">
      <c r="B2176" s="250">
        <v>2113</v>
      </c>
      <c r="C2176" s="249">
        <v>97.478973022472644</v>
      </c>
    </row>
    <row r="2177" spans="2:3" x14ac:dyDescent="0.25">
      <c r="B2177" s="250">
        <v>2114</v>
      </c>
      <c r="C2177" s="249">
        <v>176.73099162449756</v>
      </c>
    </row>
    <row r="2178" spans="2:3" x14ac:dyDescent="0.25">
      <c r="B2178" s="250">
        <v>2115</v>
      </c>
      <c r="C2178" s="249">
        <v>105.46962162918973</v>
      </c>
    </row>
    <row r="2179" spans="2:3" x14ac:dyDescent="0.25">
      <c r="B2179" s="250">
        <v>2116</v>
      </c>
      <c r="C2179" s="249">
        <v>119.3036480087907</v>
      </c>
    </row>
    <row r="2180" spans="2:3" x14ac:dyDescent="0.25">
      <c r="B2180" s="250">
        <v>2117</v>
      </c>
      <c r="C2180" s="249">
        <v>103.05923178376517</v>
      </c>
    </row>
    <row r="2181" spans="2:3" x14ac:dyDescent="0.25">
      <c r="B2181" s="250">
        <v>2118</v>
      </c>
      <c r="C2181" s="249">
        <v>121.44807513593202</v>
      </c>
    </row>
    <row r="2182" spans="2:3" x14ac:dyDescent="0.25">
      <c r="B2182" s="250">
        <v>2119</v>
      </c>
      <c r="C2182" s="249">
        <v>104.51142291438993</v>
      </c>
    </row>
    <row r="2183" spans="2:3" x14ac:dyDescent="0.25">
      <c r="B2183" s="250">
        <v>2120</v>
      </c>
      <c r="C2183" s="249">
        <v>174.42690286675736</v>
      </c>
    </row>
    <row r="2184" spans="2:3" x14ac:dyDescent="0.25">
      <c r="B2184" s="250">
        <v>2121</v>
      </c>
      <c r="C2184" s="249">
        <v>127.74429968636339</v>
      </c>
    </row>
    <row r="2185" spans="2:3" x14ac:dyDescent="0.25">
      <c r="B2185" s="250">
        <v>2122</v>
      </c>
      <c r="C2185" s="249">
        <v>76.486475154947044</v>
      </c>
    </row>
    <row r="2186" spans="2:3" x14ac:dyDescent="0.25">
      <c r="B2186" s="250">
        <v>2123</v>
      </c>
      <c r="C2186" s="249">
        <v>142.29774926595482</v>
      </c>
    </row>
    <row r="2187" spans="2:3" x14ac:dyDescent="0.25">
      <c r="B2187" s="250">
        <v>2124</v>
      </c>
      <c r="C2187" s="249">
        <v>118.73217928888985</v>
      </c>
    </row>
    <row r="2188" spans="2:3" x14ac:dyDescent="0.25">
      <c r="B2188" s="250">
        <v>2125</v>
      </c>
      <c r="C2188" s="249">
        <v>167.60868506332963</v>
      </c>
    </row>
    <row r="2189" spans="2:3" x14ac:dyDescent="0.25">
      <c r="B2189" s="250">
        <v>2126</v>
      </c>
      <c r="C2189" s="249">
        <v>93.812678014947736</v>
      </c>
    </row>
    <row r="2190" spans="2:3" x14ac:dyDescent="0.25">
      <c r="B2190" s="250">
        <v>2127</v>
      </c>
      <c r="C2190" s="249">
        <v>172.19561407460762</v>
      </c>
    </row>
    <row r="2191" spans="2:3" x14ac:dyDescent="0.25">
      <c r="B2191" s="250">
        <v>2128</v>
      </c>
      <c r="C2191" s="249">
        <v>161.46052492172711</v>
      </c>
    </row>
    <row r="2192" spans="2:3" x14ac:dyDescent="0.25">
      <c r="B2192" s="250">
        <v>2129</v>
      </c>
      <c r="C2192" s="249">
        <v>132.26045174567201</v>
      </c>
    </row>
    <row r="2193" spans="2:3" x14ac:dyDescent="0.25">
      <c r="B2193" s="250">
        <v>2130</v>
      </c>
      <c r="C2193" s="249">
        <v>125.96211388518464</v>
      </c>
    </row>
    <row r="2194" spans="2:3" x14ac:dyDescent="0.25">
      <c r="B2194" s="250">
        <v>2131</v>
      </c>
      <c r="C2194" s="249">
        <v>139.53896929702702</v>
      </c>
    </row>
    <row r="2195" spans="2:3" x14ac:dyDescent="0.25">
      <c r="B2195" s="250">
        <v>2132</v>
      </c>
      <c r="C2195" s="249">
        <v>106.41991006001638</v>
      </c>
    </row>
    <row r="2196" spans="2:3" x14ac:dyDescent="0.25">
      <c r="B2196" s="250">
        <v>2133</v>
      </c>
      <c r="C2196" s="249">
        <v>162.82794636912752</v>
      </c>
    </row>
    <row r="2197" spans="2:3" x14ac:dyDescent="0.25">
      <c r="B2197" s="250">
        <v>2134</v>
      </c>
      <c r="C2197" s="249">
        <v>73.843580175607286</v>
      </c>
    </row>
    <row r="2198" spans="2:3" x14ac:dyDescent="0.25">
      <c r="B2198" s="250">
        <v>2135</v>
      </c>
      <c r="C2198" s="249">
        <v>97.293214174033793</v>
      </c>
    </row>
    <row r="2199" spans="2:3" x14ac:dyDescent="0.25">
      <c r="B2199" s="250">
        <v>2136</v>
      </c>
      <c r="C2199" s="249">
        <v>122.75789076319768</v>
      </c>
    </row>
    <row r="2200" spans="2:3" x14ac:dyDescent="0.25">
      <c r="B2200" s="250">
        <v>2137</v>
      </c>
      <c r="C2200" s="249">
        <v>123.01043698964702</v>
      </c>
    </row>
    <row r="2201" spans="2:3" x14ac:dyDescent="0.25">
      <c r="B2201" s="250">
        <v>2138</v>
      </c>
      <c r="C2201" s="249">
        <v>93.277985929284299</v>
      </c>
    </row>
    <row r="2202" spans="2:3" x14ac:dyDescent="0.25">
      <c r="B2202" s="250">
        <v>2139</v>
      </c>
      <c r="C2202" s="249">
        <v>139.51201502981436</v>
      </c>
    </row>
    <row r="2203" spans="2:3" x14ac:dyDescent="0.25">
      <c r="B2203" s="250">
        <v>2140</v>
      </c>
      <c r="C2203" s="249">
        <v>118.57652285708427</v>
      </c>
    </row>
    <row r="2204" spans="2:3" x14ac:dyDescent="0.25">
      <c r="B2204" s="250">
        <v>2141</v>
      </c>
      <c r="C2204" s="249">
        <v>117.01807122241132</v>
      </c>
    </row>
    <row r="2205" spans="2:3" x14ac:dyDescent="0.25">
      <c r="B2205" s="250">
        <v>2142</v>
      </c>
      <c r="C2205" s="249">
        <v>139.48883519068983</v>
      </c>
    </row>
    <row r="2206" spans="2:3" x14ac:dyDescent="0.25">
      <c r="B2206" s="250">
        <v>2143</v>
      </c>
      <c r="C2206" s="249">
        <v>96.431000409082856</v>
      </c>
    </row>
    <row r="2207" spans="2:3" x14ac:dyDescent="0.25">
      <c r="B2207" s="250">
        <v>2144</v>
      </c>
      <c r="C2207" s="249">
        <v>117.49589612715371</v>
      </c>
    </row>
    <row r="2208" spans="2:3" x14ac:dyDescent="0.25">
      <c r="B2208" s="250">
        <v>2145</v>
      </c>
      <c r="C2208" s="249">
        <v>101.75443152229907</v>
      </c>
    </row>
    <row r="2209" spans="2:3" x14ac:dyDescent="0.25">
      <c r="B2209" s="250">
        <v>2146</v>
      </c>
      <c r="C2209" s="249">
        <v>140.10012658278237</v>
      </c>
    </row>
    <row r="2210" spans="2:3" x14ac:dyDescent="0.25">
      <c r="B2210" s="250">
        <v>2147</v>
      </c>
      <c r="C2210" s="249">
        <v>109.97297015890535</v>
      </c>
    </row>
    <row r="2211" spans="2:3" x14ac:dyDescent="0.25">
      <c r="B2211" s="250">
        <v>2148</v>
      </c>
      <c r="C2211" s="249">
        <v>109.00078120630144</v>
      </c>
    </row>
    <row r="2212" spans="2:3" x14ac:dyDescent="0.25">
      <c r="B2212" s="250">
        <v>2149</v>
      </c>
      <c r="C2212" s="249">
        <v>154.68361451373457</v>
      </c>
    </row>
    <row r="2213" spans="2:3" x14ac:dyDescent="0.25">
      <c r="B2213" s="250">
        <v>2150</v>
      </c>
      <c r="C2213" s="249">
        <v>88.494027354063164</v>
      </c>
    </row>
    <row r="2214" spans="2:3" x14ac:dyDescent="0.25">
      <c r="B2214" s="250">
        <v>2151</v>
      </c>
      <c r="C2214" s="249">
        <v>151.52070255052945</v>
      </c>
    </row>
    <row r="2215" spans="2:3" x14ac:dyDescent="0.25">
      <c r="B2215" s="250">
        <v>2152</v>
      </c>
      <c r="C2215" s="249">
        <v>103.65958776750352</v>
      </c>
    </row>
    <row r="2216" spans="2:3" x14ac:dyDescent="0.25">
      <c r="B2216" s="250">
        <v>2153</v>
      </c>
      <c r="C2216" s="249">
        <v>117.56330079859477</v>
      </c>
    </row>
    <row r="2217" spans="2:3" x14ac:dyDescent="0.25">
      <c r="B2217" s="250">
        <v>2154</v>
      </c>
      <c r="C2217" s="249">
        <v>122.78282885112165</v>
      </c>
    </row>
    <row r="2218" spans="2:3" x14ac:dyDescent="0.25">
      <c r="B2218" s="250">
        <v>2155</v>
      </c>
      <c r="C2218" s="249">
        <v>95.36672963343868</v>
      </c>
    </row>
    <row r="2219" spans="2:3" x14ac:dyDescent="0.25">
      <c r="B2219" s="250">
        <v>2156</v>
      </c>
      <c r="C2219" s="249">
        <v>125.88066713137515</v>
      </c>
    </row>
    <row r="2220" spans="2:3" x14ac:dyDescent="0.25">
      <c r="B2220" s="250">
        <v>2157</v>
      </c>
      <c r="C2220" s="249">
        <v>118.51460257945033</v>
      </c>
    </row>
    <row r="2221" spans="2:3" x14ac:dyDescent="0.25">
      <c r="B2221" s="250">
        <v>2158</v>
      </c>
      <c r="C2221" s="249">
        <v>132.07952318954844</v>
      </c>
    </row>
    <row r="2222" spans="2:3" x14ac:dyDescent="0.25">
      <c r="B2222" s="250">
        <v>2159</v>
      </c>
      <c r="C2222" s="249">
        <v>125.16331692974249</v>
      </c>
    </row>
    <row r="2223" spans="2:3" x14ac:dyDescent="0.25">
      <c r="B2223" s="250">
        <v>2160</v>
      </c>
      <c r="C2223" s="249">
        <v>110.31011158590547</v>
      </c>
    </row>
    <row r="2224" spans="2:3" x14ac:dyDescent="0.25">
      <c r="B2224" s="250">
        <v>2161</v>
      </c>
      <c r="C2224" s="249">
        <v>87.038257600176934</v>
      </c>
    </row>
    <row r="2225" spans="2:3" x14ac:dyDescent="0.25">
      <c r="B2225" s="250">
        <v>2162</v>
      </c>
      <c r="C2225" s="249">
        <v>137.16954871161059</v>
      </c>
    </row>
    <row r="2226" spans="2:3" x14ac:dyDescent="0.25">
      <c r="B2226" s="250">
        <v>2163</v>
      </c>
      <c r="C2226" s="249">
        <v>149.07672029582903</v>
      </c>
    </row>
    <row r="2227" spans="2:3" x14ac:dyDescent="0.25">
      <c r="B2227" s="250">
        <v>2164</v>
      </c>
      <c r="C2227" s="249">
        <v>123.71858080032854</v>
      </c>
    </row>
    <row r="2228" spans="2:3" x14ac:dyDescent="0.25">
      <c r="B2228" s="250">
        <v>2165</v>
      </c>
      <c r="C2228" s="249">
        <v>114.55911417102374</v>
      </c>
    </row>
    <row r="2229" spans="2:3" x14ac:dyDescent="0.25">
      <c r="B2229" s="250">
        <v>2166</v>
      </c>
      <c r="C2229" s="249">
        <v>82.621281635306133</v>
      </c>
    </row>
    <row r="2230" spans="2:3" x14ac:dyDescent="0.25">
      <c r="B2230" s="250">
        <v>2167</v>
      </c>
      <c r="C2230" s="249">
        <v>166.99935895253228</v>
      </c>
    </row>
    <row r="2231" spans="2:3" x14ac:dyDescent="0.25">
      <c r="B2231" s="250">
        <v>2168</v>
      </c>
      <c r="C2231" s="249">
        <v>122.4641801931118</v>
      </c>
    </row>
    <row r="2232" spans="2:3" x14ac:dyDescent="0.25">
      <c r="B2232" s="250">
        <v>2169</v>
      </c>
      <c r="C2232" s="249">
        <v>109.0466137773426</v>
      </c>
    </row>
    <row r="2233" spans="2:3" x14ac:dyDescent="0.25">
      <c r="B2233" s="250">
        <v>2170</v>
      </c>
      <c r="C2233" s="249">
        <v>87.33423940583917</v>
      </c>
    </row>
    <row r="2234" spans="2:3" x14ac:dyDescent="0.25">
      <c r="B2234" s="250">
        <v>2171</v>
      </c>
      <c r="C2234" s="249">
        <v>144.9496828738628</v>
      </c>
    </row>
    <row r="2235" spans="2:3" x14ac:dyDescent="0.25">
      <c r="B2235" s="250">
        <v>2172</v>
      </c>
      <c r="C2235" s="249">
        <v>138.13897082425223</v>
      </c>
    </row>
    <row r="2236" spans="2:3" x14ac:dyDescent="0.25">
      <c r="B2236" s="250">
        <v>2173</v>
      </c>
      <c r="C2236" s="249">
        <v>127.30807259672206</v>
      </c>
    </row>
    <row r="2237" spans="2:3" x14ac:dyDescent="0.25">
      <c r="B2237" s="250">
        <v>2174</v>
      </c>
      <c r="C2237" s="249">
        <v>115.25654600306196</v>
      </c>
    </row>
    <row r="2238" spans="2:3" x14ac:dyDescent="0.25">
      <c r="B2238" s="250">
        <v>2175</v>
      </c>
      <c r="C2238" s="249">
        <v>139.29431837729737</v>
      </c>
    </row>
    <row r="2239" spans="2:3" x14ac:dyDescent="0.25">
      <c r="B2239" s="250">
        <v>2176</v>
      </c>
      <c r="C2239" s="249">
        <v>158.94882192907301</v>
      </c>
    </row>
    <row r="2240" spans="2:3" x14ac:dyDescent="0.25">
      <c r="B2240" s="250">
        <v>2177</v>
      </c>
      <c r="C2240" s="249">
        <v>108.30504681295226</v>
      </c>
    </row>
    <row r="2241" spans="2:3" x14ac:dyDescent="0.25">
      <c r="B2241" s="250">
        <v>2178</v>
      </c>
      <c r="C2241" s="249">
        <v>124.19284318817596</v>
      </c>
    </row>
    <row r="2242" spans="2:3" x14ac:dyDescent="0.25">
      <c r="B2242" s="250">
        <v>2179</v>
      </c>
      <c r="C2242" s="249">
        <v>146.14854486944921</v>
      </c>
    </row>
    <row r="2243" spans="2:3" x14ac:dyDescent="0.25">
      <c r="B2243" s="250">
        <v>2180</v>
      </c>
      <c r="C2243" s="249">
        <v>121.32261328453004</v>
      </c>
    </row>
    <row r="2244" spans="2:3" x14ac:dyDescent="0.25">
      <c r="B2244" s="250">
        <v>2181</v>
      </c>
      <c r="C2244" s="249">
        <v>128.91393070888427</v>
      </c>
    </row>
    <row r="2245" spans="2:3" x14ac:dyDescent="0.25">
      <c r="B2245" s="250">
        <v>2182</v>
      </c>
      <c r="C2245" s="249">
        <v>145.55031380845696</v>
      </c>
    </row>
    <row r="2246" spans="2:3" x14ac:dyDescent="0.25">
      <c r="B2246" s="250">
        <v>2183</v>
      </c>
      <c r="C2246" s="249">
        <v>120.24477409783118</v>
      </c>
    </row>
    <row r="2247" spans="2:3" x14ac:dyDescent="0.25">
      <c r="B2247" s="250">
        <v>2184</v>
      </c>
      <c r="C2247" s="249">
        <v>112.90005805738272</v>
      </c>
    </row>
    <row r="2248" spans="2:3" x14ac:dyDescent="0.25">
      <c r="B2248" s="250">
        <v>2185</v>
      </c>
      <c r="C2248" s="249">
        <v>151.92816267050992</v>
      </c>
    </row>
    <row r="2249" spans="2:3" x14ac:dyDescent="0.25">
      <c r="B2249" s="250">
        <v>2186</v>
      </c>
      <c r="C2249" s="249">
        <v>134.59703544831004</v>
      </c>
    </row>
    <row r="2250" spans="2:3" x14ac:dyDescent="0.25">
      <c r="B2250" s="250">
        <v>2187</v>
      </c>
      <c r="C2250" s="249">
        <v>129.25043674352224</v>
      </c>
    </row>
    <row r="2251" spans="2:3" x14ac:dyDescent="0.25">
      <c r="B2251" s="250">
        <v>2188</v>
      </c>
      <c r="C2251" s="249">
        <v>162.30398407844854</v>
      </c>
    </row>
    <row r="2252" spans="2:3" x14ac:dyDescent="0.25">
      <c r="B2252" s="250">
        <v>2189</v>
      </c>
      <c r="C2252" s="249">
        <v>177.90418608413253</v>
      </c>
    </row>
    <row r="2253" spans="2:3" x14ac:dyDescent="0.25">
      <c r="B2253" s="250">
        <v>2190</v>
      </c>
      <c r="C2253" s="249">
        <v>127.09134545853733</v>
      </c>
    </row>
    <row r="2254" spans="2:3" x14ac:dyDescent="0.25">
      <c r="B2254" s="250">
        <v>2191</v>
      </c>
      <c r="C2254" s="249">
        <v>134.84390307858982</v>
      </c>
    </row>
    <row r="2255" spans="2:3" x14ac:dyDescent="0.25">
      <c r="B2255" s="250">
        <v>2192</v>
      </c>
      <c r="C2255" s="249">
        <v>132.30266950380158</v>
      </c>
    </row>
    <row r="2256" spans="2:3" x14ac:dyDescent="0.25">
      <c r="B2256" s="250">
        <v>2193</v>
      </c>
      <c r="C2256" s="249">
        <v>132.5206613848903</v>
      </c>
    </row>
    <row r="2257" spans="2:3" x14ac:dyDescent="0.25">
      <c r="B2257" s="250">
        <v>2194</v>
      </c>
      <c r="C2257" s="249">
        <v>72.898102311913249</v>
      </c>
    </row>
    <row r="2258" spans="2:3" x14ac:dyDescent="0.25">
      <c r="B2258" s="250">
        <v>2195</v>
      </c>
      <c r="C2258" s="249">
        <v>97.215051479935354</v>
      </c>
    </row>
    <row r="2259" spans="2:3" x14ac:dyDescent="0.25">
      <c r="B2259" s="250">
        <v>2196</v>
      </c>
      <c r="C2259" s="249">
        <v>121.24986069685204</v>
      </c>
    </row>
    <row r="2260" spans="2:3" x14ac:dyDescent="0.25">
      <c r="B2260" s="250">
        <v>2197</v>
      </c>
      <c r="C2260" s="249">
        <v>127.4031461508557</v>
      </c>
    </row>
    <row r="2261" spans="2:3" x14ac:dyDescent="0.25">
      <c r="B2261" s="250">
        <v>2198</v>
      </c>
      <c r="C2261" s="249">
        <v>143.5137709002243</v>
      </c>
    </row>
    <row r="2262" spans="2:3" x14ac:dyDescent="0.25">
      <c r="B2262" s="250">
        <v>2199</v>
      </c>
      <c r="C2262" s="249">
        <v>85.95354566369447</v>
      </c>
    </row>
    <row r="2263" spans="2:3" x14ac:dyDescent="0.25">
      <c r="B2263" s="250">
        <v>2200</v>
      </c>
      <c r="C2263" s="249">
        <v>177.87727241627852</v>
      </c>
    </row>
    <row r="2264" spans="2:3" x14ac:dyDescent="0.25">
      <c r="B2264" s="250">
        <v>2201</v>
      </c>
      <c r="C2264" s="249">
        <v>125.99165240334048</v>
      </c>
    </row>
    <row r="2265" spans="2:3" x14ac:dyDescent="0.25">
      <c r="B2265" s="250">
        <v>2202</v>
      </c>
      <c r="C2265" s="249">
        <v>140.32056346812161</v>
      </c>
    </row>
    <row r="2266" spans="2:3" x14ac:dyDescent="0.25">
      <c r="B2266" s="250">
        <v>2203</v>
      </c>
      <c r="C2266" s="249">
        <v>160.71965675085954</v>
      </c>
    </row>
    <row r="2267" spans="2:3" x14ac:dyDescent="0.25">
      <c r="B2267" s="250">
        <v>2204</v>
      </c>
      <c r="C2267" s="249">
        <v>149.54484941818339</v>
      </c>
    </row>
    <row r="2268" spans="2:3" x14ac:dyDescent="0.25">
      <c r="B2268" s="250">
        <v>2205</v>
      </c>
      <c r="C2268" s="249">
        <v>107.35096020869892</v>
      </c>
    </row>
    <row r="2269" spans="2:3" x14ac:dyDescent="0.25">
      <c r="B2269" s="250">
        <v>2206</v>
      </c>
      <c r="C2269" s="249">
        <v>113.39831942059092</v>
      </c>
    </row>
    <row r="2270" spans="2:3" x14ac:dyDescent="0.25">
      <c r="B2270" s="250">
        <v>2207</v>
      </c>
      <c r="C2270" s="249">
        <v>120.3807077697377</v>
      </c>
    </row>
    <row r="2271" spans="2:3" x14ac:dyDescent="0.25">
      <c r="B2271" s="250">
        <v>2208</v>
      </c>
      <c r="C2271" s="249">
        <v>148.042767143292</v>
      </c>
    </row>
    <row r="2272" spans="2:3" x14ac:dyDescent="0.25">
      <c r="B2272" s="250">
        <v>2209</v>
      </c>
      <c r="C2272" s="249">
        <v>140.58467931727321</v>
      </c>
    </row>
    <row r="2273" spans="2:3" x14ac:dyDescent="0.25">
      <c r="B2273" s="250">
        <v>2210</v>
      </c>
      <c r="C2273" s="249">
        <v>101.43501693028966</v>
      </c>
    </row>
    <row r="2274" spans="2:3" x14ac:dyDescent="0.25">
      <c r="B2274" s="250">
        <v>2211</v>
      </c>
      <c r="C2274" s="249">
        <v>104.20632166921474</v>
      </c>
    </row>
    <row r="2275" spans="2:3" x14ac:dyDescent="0.25">
      <c r="B2275" s="250">
        <v>2212</v>
      </c>
      <c r="C2275" s="249">
        <v>135.64743456919263</v>
      </c>
    </row>
    <row r="2276" spans="2:3" x14ac:dyDescent="0.25">
      <c r="B2276" s="250">
        <v>2213</v>
      </c>
      <c r="C2276" s="249">
        <v>174.28991881930824</v>
      </c>
    </row>
    <row r="2277" spans="2:3" x14ac:dyDescent="0.25">
      <c r="B2277" s="250">
        <v>2214</v>
      </c>
      <c r="C2277" s="249">
        <v>156.0434231573883</v>
      </c>
    </row>
    <row r="2278" spans="2:3" x14ac:dyDescent="0.25">
      <c r="B2278" s="250">
        <v>2215</v>
      </c>
      <c r="C2278" s="249">
        <v>87.258805645562916</v>
      </c>
    </row>
    <row r="2279" spans="2:3" x14ac:dyDescent="0.25">
      <c r="B2279" s="250">
        <v>2216</v>
      </c>
      <c r="C2279" s="249">
        <v>110.68690043874045</v>
      </c>
    </row>
    <row r="2280" spans="2:3" x14ac:dyDescent="0.25">
      <c r="B2280" s="250">
        <v>2217</v>
      </c>
      <c r="C2280" s="249">
        <v>98.39596037631118</v>
      </c>
    </row>
    <row r="2281" spans="2:3" x14ac:dyDescent="0.25">
      <c r="B2281" s="250">
        <v>2218</v>
      </c>
      <c r="C2281" s="249">
        <v>91.26566466441551</v>
      </c>
    </row>
    <row r="2282" spans="2:3" x14ac:dyDescent="0.25">
      <c r="B2282" s="250">
        <v>2219</v>
      </c>
      <c r="C2282" s="249">
        <v>121.99918104050234</v>
      </c>
    </row>
    <row r="2283" spans="2:3" x14ac:dyDescent="0.25">
      <c r="B2283" s="250">
        <v>2220</v>
      </c>
      <c r="C2283" s="249">
        <v>135.14533770058284</v>
      </c>
    </row>
    <row r="2284" spans="2:3" x14ac:dyDescent="0.25">
      <c r="B2284" s="250">
        <v>2221</v>
      </c>
      <c r="C2284" s="249">
        <v>108.82382859117351</v>
      </c>
    </row>
    <row r="2285" spans="2:3" x14ac:dyDescent="0.25">
      <c r="B2285" s="250">
        <v>2222</v>
      </c>
      <c r="C2285" s="249">
        <v>104.03635298025304</v>
      </c>
    </row>
    <row r="2286" spans="2:3" x14ac:dyDescent="0.25">
      <c r="B2286" s="250">
        <v>2223</v>
      </c>
      <c r="C2286" s="249">
        <v>147.94195785796509</v>
      </c>
    </row>
    <row r="2287" spans="2:3" x14ac:dyDescent="0.25">
      <c r="B2287" s="250">
        <v>2224</v>
      </c>
      <c r="C2287" s="249">
        <v>86.659593155641588</v>
      </c>
    </row>
    <row r="2288" spans="2:3" x14ac:dyDescent="0.25">
      <c r="B2288" s="250">
        <v>2225</v>
      </c>
      <c r="C2288" s="249">
        <v>112.59724017448141</v>
      </c>
    </row>
    <row r="2289" spans="2:3" x14ac:dyDescent="0.25">
      <c r="B2289" s="250">
        <v>2226</v>
      </c>
      <c r="C2289" s="249">
        <v>150.87914739770861</v>
      </c>
    </row>
    <row r="2290" spans="2:3" x14ac:dyDescent="0.25">
      <c r="B2290" s="250">
        <v>2227</v>
      </c>
      <c r="C2290" s="249">
        <v>104.56169472262299</v>
      </c>
    </row>
    <row r="2291" spans="2:3" x14ac:dyDescent="0.25">
      <c r="B2291" s="250">
        <v>2228</v>
      </c>
      <c r="C2291" s="249">
        <v>125.0636675186629</v>
      </c>
    </row>
    <row r="2292" spans="2:3" x14ac:dyDescent="0.25">
      <c r="B2292" s="250">
        <v>2229</v>
      </c>
      <c r="C2292" s="249">
        <v>187.68647608997031</v>
      </c>
    </row>
    <row r="2293" spans="2:3" x14ac:dyDescent="0.25">
      <c r="B2293" s="250">
        <v>2230</v>
      </c>
      <c r="C2293" s="249">
        <v>178.49008037493041</v>
      </c>
    </row>
    <row r="2294" spans="2:3" x14ac:dyDescent="0.25">
      <c r="B2294" s="250">
        <v>2231</v>
      </c>
      <c r="C2294" s="249">
        <v>111.7224843763443</v>
      </c>
    </row>
    <row r="2295" spans="2:3" x14ac:dyDescent="0.25">
      <c r="B2295" s="250">
        <v>2232</v>
      </c>
      <c r="C2295" s="249">
        <v>88.608151588094472</v>
      </c>
    </row>
    <row r="2296" spans="2:3" x14ac:dyDescent="0.25">
      <c r="B2296" s="250">
        <v>2233</v>
      </c>
      <c r="C2296" s="249">
        <v>126.78475462452559</v>
      </c>
    </row>
    <row r="2297" spans="2:3" x14ac:dyDescent="0.25">
      <c r="B2297" s="250">
        <v>2234</v>
      </c>
      <c r="C2297" s="249">
        <v>67.276850217678728</v>
      </c>
    </row>
    <row r="2298" spans="2:3" x14ac:dyDescent="0.25">
      <c r="B2298" s="250">
        <v>2235</v>
      </c>
      <c r="C2298" s="249">
        <v>130.38454899432946</v>
      </c>
    </row>
    <row r="2299" spans="2:3" x14ac:dyDescent="0.25">
      <c r="B2299" s="250">
        <v>2236</v>
      </c>
      <c r="C2299" s="249">
        <v>134.89427944167312</v>
      </c>
    </row>
    <row r="2300" spans="2:3" x14ac:dyDescent="0.25">
      <c r="B2300" s="250">
        <v>2237</v>
      </c>
      <c r="C2300" s="249">
        <v>132.16872265992538</v>
      </c>
    </row>
    <row r="2301" spans="2:3" x14ac:dyDescent="0.25">
      <c r="B2301" s="250">
        <v>2238</v>
      </c>
      <c r="C2301" s="249">
        <v>130.50019323551186</v>
      </c>
    </row>
    <row r="2302" spans="2:3" x14ac:dyDescent="0.25">
      <c r="B2302" s="250">
        <v>2239</v>
      </c>
      <c r="C2302" s="249">
        <v>152.34620283688574</v>
      </c>
    </row>
    <row r="2303" spans="2:3" x14ac:dyDescent="0.25">
      <c r="B2303" s="250">
        <v>2240</v>
      </c>
      <c r="C2303" s="249">
        <v>113.8337048832589</v>
      </c>
    </row>
    <row r="2304" spans="2:3" x14ac:dyDescent="0.25">
      <c r="B2304" s="250">
        <v>2241</v>
      </c>
      <c r="C2304" s="249">
        <v>109.58944077192747</v>
      </c>
    </row>
    <row r="2305" spans="2:3" x14ac:dyDescent="0.25">
      <c r="B2305" s="250">
        <v>2242</v>
      </c>
      <c r="C2305" s="249">
        <v>120.52144804305682</v>
      </c>
    </row>
    <row r="2306" spans="2:3" x14ac:dyDescent="0.25">
      <c r="B2306" s="250">
        <v>2243</v>
      </c>
      <c r="C2306" s="249">
        <v>95.775614108148858</v>
      </c>
    </row>
    <row r="2307" spans="2:3" x14ac:dyDescent="0.25">
      <c r="B2307" s="250">
        <v>2244</v>
      </c>
      <c r="C2307" s="249">
        <v>81.434881815555727</v>
      </c>
    </row>
    <row r="2308" spans="2:3" x14ac:dyDescent="0.25">
      <c r="B2308" s="250">
        <v>2245</v>
      </c>
      <c r="C2308" s="249">
        <v>152.98862925445476</v>
      </c>
    </row>
    <row r="2309" spans="2:3" x14ac:dyDescent="0.25">
      <c r="B2309" s="250">
        <v>2246</v>
      </c>
      <c r="C2309" s="249">
        <v>86.834092383782718</v>
      </c>
    </row>
    <row r="2310" spans="2:3" x14ac:dyDescent="0.25">
      <c r="B2310" s="250">
        <v>2247</v>
      </c>
      <c r="C2310" s="249">
        <v>130.3263678896345</v>
      </c>
    </row>
    <row r="2311" spans="2:3" x14ac:dyDescent="0.25">
      <c r="B2311" s="250">
        <v>2248</v>
      </c>
      <c r="C2311" s="249">
        <v>147.05027301654229</v>
      </c>
    </row>
    <row r="2312" spans="2:3" x14ac:dyDescent="0.25">
      <c r="B2312" s="250">
        <v>2249</v>
      </c>
      <c r="C2312" s="249">
        <v>140.24349019113828</v>
      </c>
    </row>
    <row r="2313" spans="2:3" x14ac:dyDescent="0.25">
      <c r="B2313" s="250">
        <v>2250</v>
      </c>
      <c r="C2313" s="249">
        <v>87.063052381558066</v>
      </c>
    </row>
    <row r="2314" spans="2:3" x14ac:dyDescent="0.25">
      <c r="B2314" s="250">
        <v>2251</v>
      </c>
      <c r="C2314" s="249">
        <v>120.16460783528937</v>
      </c>
    </row>
    <row r="2315" spans="2:3" x14ac:dyDescent="0.25">
      <c r="B2315" s="250">
        <v>2252</v>
      </c>
      <c r="C2315" s="249">
        <v>137.78134073613359</v>
      </c>
    </row>
    <row r="2316" spans="2:3" x14ac:dyDescent="0.25">
      <c r="B2316" s="250">
        <v>2253</v>
      </c>
      <c r="C2316" s="249">
        <v>88.870698158392941</v>
      </c>
    </row>
    <row r="2317" spans="2:3" x14ac:dyDescent="0.25">
      <c r="B2317" s="250">
        <v>2254</v>
      </c>
      <c r="C2317" s="249">
        <v>154.79635946195125</v>
      </c>
    </row>
    <row r="2318" spans="2:3" x14ac:dyDescent="0.25">
      <c r="B2318" s="250">
        <v>2255</v>
      </c>
      <c r="C2318" s="249">
        <v>104.19306355427747</v>
      </c>
    </row>
    <row r="2319" spans="2:3" x14ac:dyDescent="0.25">
      <c r="B2319" s="250">
        <v>2256</v>
      </c>
      <c r="C2319" s="249">
        <v>126.65753274984542</v>
      </c>
    </row>
    <row r="2320" spans="2:3" x14ac:dyDescent="0.25">
      <c r="B2320" s="250">
        <v>2257</v>
      </c>
      <c r="C2320" s="249">
        <v>107.58402672099523</v>
      </c>
    </row>
    <row r="2321" spans="2:3" x14ac:dyDescent="0.25">
      <c r="B2321" s="250">
        <v>2258</v>
      </c>
      <c r="C2321" s="249">
        <v>143.22645280769592</v>
      </c>
    </row>
    <row r="2322" spans="2:3" x14ac:dyDescent="0.25">
      <c r="B2322" s="250">
        <v>2259</v>
      </c>
      <c r="C2322" s="249">
        <v>118.80204857408502</v>
      </c>
    </row>
    <row r="2323" spans="2:3" x14ac:dyDescent="0.25">
      <c r="B2323" s="250">
        <v>2260</v>
      </c>
      <c r="C2323" s="249">
        <v>95.4781996859369</v>
      </c>
    </row>
    <row r="2324" spans="2:3" x14ac:dyDescent="0.25">
      <c r="B2324" s="250">
        <v>2261</v>
      </c>
      <c r="C2324" s="249">
        <v>67.821866411555916</v>
      </c>
    </row>
    <row r="2325" spans="2:3" x14ac:dyDescent="0.25">
      <c r="B2325" s="250">
        <v>2262</v>
      </c>
      <c r="C2325" s="249">
        <v>122.27242670792917</v>
      </c>
    </row>
    <row r="2326" spans="2:3" x14ac:dyDescent="0.25">
      <c r="B2326" s="250">
        <v>2263</v>
      </c>
      <c r="C2326" s="249">
        <v>63.661079490431774</v>
      </c>
    </row>
    <row r="2327" spans="2:3" x14ac:dyDescent="0.25">
      <c r="B2327" s="250">
        <v>2264</v>
      </c>
      <c r="C2327" s="249">
        <v>110.0579225564273</v>
      </c>
    </row>
    <row r="2328" spans="2:3" x14ac:dyDescent="0.25">
      <c r="B2328" s="250">
        <v>2265</v>
      </c>
      <c r="C2328" s="249">
        <v>108.53451281299994</v>
      </c>
    </row>
    <row r="2329" spans="2:3" x14ac:dyDescent="0.25">
      <c r="B2329" s="250">
        <v>2266</v>
      </c>
      <c r="C2329" s="249">
        <v>136.92730316053803</v>
      </c>
    </row>
    <row r="2330" spans="2:3" x14ac:dyDescent="0.25">
      <c r="B2330" s="250">
        <v>2267</v>
      </c>
      <c r="C2330" s="249">
        <v>111.51427802179231</v>
      </c>
    </row>
    <row r="2331" spans="2:3" x14ac:dyDescent="0.25">
      <c r="B2331" s="250">
        <v>2268</v>
      </c>
      <c r="C2331" s="249">
        <v>144.11856199862578</v>
      </c>
    </row>
    <row r="2332" spans="2:3" x14ac:dyDescent="0.25">
      <c r="B2332" s="250">
        <v>2269</v>
      </c>
      <c r="C2332" s="249">
        <v>116.32837487278432</v>
      </c>
    </row>
    <row r="2333" spans="2:3" x14ac:dyDescent="0.25">
      <c r="B2333" s="250">
        <v>2270</v>
      </c>
      <c r="C2333" s="249">
        <v>114.44450676378023</v>
      </c>
    </row>
    <row r="2334" spans="2:3" x14ac:dyDescent="0.25">
      <c r="B2334" s="250">
        <v>2271</v>
      </c>
      <c r="C2334" s="249">
        <v>132.56241029546686</v>
      </c>
    </row>
    <row r="2335" spans="2:3" x14ac:dyDescent="0.25">
      <c r="B2335" s="250">
        <v>2272</v>
      </c>
      <c r="C2335" s="249">
        <v>150.49177882583294</v>
      </c>
    </row>
    <row r="2336" spans="2:3" x14ac:dyDescent="0.25">
      <c r="B2336" s="250">
        <v>2273</v>
      </c>
      <c r="C2336" s="249">
        <v>108.84910186087072</v>
      </c>
    </row>
    <row r="2337" spans="2:3" x14ac:dyDescent="0.25">
      <c r="B2337" s="250">
        <v>2274</v>
      </c>
      <c r="C2337" s="249">
        <v>96.367849728628556</v>
      </c>
    </row>
    <row r="2338" spans="2:3" x14ac:dyDescent="0.25">
      <c r="B2338" s="250">
        <v>2275</v>
      </c>
      <c r="C2338" s="249">
        <v>165.18552763164956</v>
      </c>
    </row>
    <row r="2339" spans="2:3" x14ac:dyDescent="0.25">
      <c r="B2339" s="250">
        <v>2276</v>
      </c>
      <c r="C2339" s="249">
        <v>136.65532210587583</v>
      </c>
    </row>
    <row r="2340" spans="2:3" x14ac:dyDescent="0.25">
      <c r="B2340" s="250">
        <v>2277</v>
      </c>
      <c r="C2340" s="249">
        <v>92.576985381969479</v>
      </c>
    </row>
    <row r="2341" spans="2:3" x14ac:dyDescent="0.25">
      <c r="B2341" s="250">
        <v>2278</v>
      </c>
      <c r="C2341" s="249">
        <v>121.95482712178897</v>
      </c>
    </row>
    <row r="2342" spans="2:3" x14ac:dyDescent="0.25">
      <c r="B2342" s="250">
        <v>2279</v>
      </c>
      <c r="C2342" s="249">
        <v>108.00928852894691</v>
      </c>
    </row>
    <row r="2343" spans="2:3" x14ac:dyDescent="0.25">
      <c r="B2343" s="250">
        <v>2280</v>
      </c>
      <c r="C2343" s="249">
        <v>94.448422373199435</v>
      </c>
    </row>
    <row r="2344" spans="2:3" x14ac:dyDescent="0.25">
      <c r="B2344" s="250">
        <v>2281</v>
      </c>
      <c r="C2344" s="249">
        <v>154.82334068846771</v>
      </c>
    </row>
    <row r="2345" spans="2:3" x14ac:dyDescent="0.25">
      <c r="B2345" s="250">
        <v>2282</v>
      </c>
      <c r="C2345" s="249">
        <v>137.31318308917884</v>
      </c>
    </row>
    <row r="2346" spans="2:3" x14ac:dyDescent="0.25">
      <c r="B2346" s="250">
        <v>2283</v>
      </c>
      <c r="C2346" s="249">
        <v>123.13983078332559</v>
      </c>
    </row>
    <row r="2347" spans="2:3" x14ac:dyDescent="0.25">
      <c r="B2347" s="250">
        <v>2284</v>
      </c>
      <c r="C2347" s="249">
        <v>141.61009433660701</v>
      </c>
    </row>
    <row r="2348" spans="2:3" x14ac:dyDescent="0.25">
      <c r="B2348" s="250">
        <v>2285</v>
      </c>
      <c r="C2348" s="249">
        <v>117.05829338972451</v>
      </c>
    </row>
    <row r="2349" spans="2:3" x14ac:dyDescent="0.25">
      <c r="B2349" s="250">
        <v>2286</v>
      </c>
      <c r="C2349" s="249">
        <v>127.83676213667917</v>
      </c>
    </row>
    <row r="2350" spans="2:3" x14ac:dyDescent="0.25">
      <c r="B2350" s="250">
        <v>2287</v>
      </c>
      <c r="C2350" s="249">
        <v>138.20544340281617</v>
      </c>
    </row>
    <row r="2351" spans="2:3" x14ac:dyDescent="0.25">
      <c r="B2351" s="250">
        <v>2288</v>
      </c>
      <c r="C2351" s="249">
        <v>99.394415268052825</v>
      </c>
    </row>
    <row r="2352" spans="2:3" x14ac:dyDescent="0.25">
      <c r="B2352" s="250">
        <v>2289</v>
      </c>
      <c r="C2352" s="249">
        <v>120.3276713029171</v>
      </c>
    </row>
    <row r="2353" spans="2:3" x14ac:dyDescent="0.25">
      <c r="B2353" s="250">
        <v>2290</v>
      </c>
      <c r="C2353" s="249">
        <v>128.62728826774645</v>
      </c>
    </row>
    <row r="2354" spans="2:3" x14ac:dyDescent="0.25">
      <c r="B2354" s="250">
        <v>2291</v>
      </c>
      <c r="C2354" s="249">
        <v>108.10835045206299</v>
      </c>
    </row>
    <row r="2355" spans="2:3" x14ac:dyDescent="0.25">
      <c r="B2355" s="250">
        <v>2292</v>
      </c>
      <c r="C2355" s="249">
        <v>124.03331208653988</v>
      </c>
    </row>
    <row r="2356" spans="2:3" x14ac:dyDescent="0.25">
      <c r="B2356" s="250">
        <v>2293</v>
      </c>
      <c r="C2356" s="249">
        <v>93.385048845115392</v>
      </c>
    </row>
    <row r="2357" spans="2:3" x14ac:dyDescent="0.25">
      <c r="B2357" s="250">
        <v>2294</v>
      </c>
      <c r="C2357" s="249">
        <v>140.52008071515371</v>
      </c>
    </row>
    <row r="2358" spans="2:3" x14ac:dyDescent="0.25">
      <c r="B2358" s="250">
        <v>2295</v>
      </c>
      <c r="C2358" s="249">
        <v>186.82061375867605</v>
      </c>
    </row>
    <row r="2359" spans="2:3" x14ac:dyDescent="0.25">
      <c r="B2359" s="250">
        <v>2296</v>
      </c>
      <c r="C2359" s="249">
        <v>128.67176228754764</v>
      </c>
    </row>
    <row r="2360" spans="2:3" x14ac:dyDescent="0.25">
      <c r="B2360" s="250">
        <v>2297</v>
      </c>
      <c r="C2360" s="249">
        <v>134.20651199685148</v>
      </c>
    </row>
    <row r="2361" spans="2:3" x14ac:dyDescent="0.25">
      <c r="B2361" s="250">
        <v>2298</v>
      </c>
      <c r="C2361" s="249">
        <v>109.23645560774946</v>
      </c>
    </row>
    <row r="2362" spans="2:3" x14ac:dyDescent="0.25">
      <c r="B2362" s="250">
        <v>2299</v>
      </c>
      <c r="C2362" s="249">
        <v>93.147731433273776</v>
      </c>
    </row>
    <row r="2363" spans="2:3" x14ac:dyDescent="0.25">
      <c r="B2363" s="250">
        <v>2300</v>
      </c>
      <c r="C2363" s="249">
        <v>121.75443659063596</v>
      </c>
    </row>
    <row r="2364" spans="2:3" x14ac:dyDescent="0.25">
      <c r="B2364" s="250">
        <v>2301</v>
      </c>
      <c r="C2364" s="249">
        <v>122.1478214906376</v>
      </c>
    </row>
    <row r="2365" spans="2:3" x14ac:dyDescent="0.25">
      <c r="B2365" s="250">
        <v>2302</v>
      </c>
      <c r="C2365" s="249">
        <v>93.365686568057541</v>
      </c>
    </row>
    <row r="2366" spans="2:3" x14ac:dyDescent="0.25">
      <c r="B2366" s="250">
        <v>2303</v>
      </c>
      <c r="C2366" s="249">
        <v>91.37521275073783</v>
      </c>
    </row>
    <row r="2367" spans="2:3" x14ac:dyDescent="0.25">
      <c r="B2367" s="250">
        <v>2304</v>
      </c>
      <c r="C2367" s="249">
        <v>110.23311398047599</v>
      </c>
    </row>
    <row r="2368" spans="2:3" x14ac:dyDescent="0.25">
      <c r="B2368" s="250">
        <v>2305</v>
      </c>
      <c r="C2368" s="249">
        <v>157.14592879939573</v>
      </c>
    </row>
    <row r="2369" spans="2:3" x14ac:dyDescent="0.25">
      <c r="B2369" s="250">
        <v>2306</v>
      </c>
      <c r="C2369" s="249">
        <v>89.384196078481793</v>
      </c>
    </row>
    <row r="2370" spans="2:3" x14ac:dyDescent="0.25">
      <c r="B2370" s="250">
        <v>2307</v>
      </c>
      <c r="C2370" s="249">
        <v>92.80655575831554</v>
      </c>
    </row>
    <row r="2371" spans="2:3" x14ac:dyDescent="0.25">
      <c r="B2371" s="250">
        <v>2308</v>
      </c>
      <c r="C2371" s="249">
        <v>110.99287038937855</v>
      </c>
    </row>
    <row r="2372" spans="2:3" x14ac:dyDescent="0.25">
      <c r="B2372" s="250">
        <v>2309</v>
      </c>
      <c r="C2372" s="249">
        <v>118.77044740453324</v>
      </c>
    </row>
    <row r="2373" spans="2:3" x14ac:dyDescent="0.25">
      <c r="B2373" s="250">
        <v>2310</v>
      </c>
      <c r="C2373" s="249">
        <v>100.22642882081269</v>
      </c>
    </row>
    <row r="2374" spans="2:3" x14ac:dyDescent="0.25">
      <c r="B2374" s="250">
        <v>2311</v>
      </c>
      <c r="C2374" s="249">
        <v>147.22800310947756</v>
      </c>
    </row>
    <row r="2375" spans="2:3" x14ac:dyDescent="0.25">
      <c r="B2375" s="250">
        <v>2312</v>
      </c>
      <c r="C2375" s="249">
        <v>156.25553545052449</v>
      </c>
    </row>
    <row r="2376" spans="2:3" x14ac:dyDescent="0.25">
      <c r="B2376" s="250">
        <v>2313</v>
      </c>
      <c r="C2376" s="249">
        <v>123.09973588560899</v>
      </c>
    </row>
    <row r="2377" spans="2:3" x14ac:dyDescent="0.25">
      <c r="B2377" s="250">
        <v>2314</v>
      </c>
      <c r="C2377" s="249">
        <v>122.53373960584067</v>
      </c>
    </row>
    <row r="2378" spans="2:3" x14ac:dyDescent="0.25">
      <c r="B2378" s="250">
        <v>2315</v>
      </c>
      <c r="C2378" s="249">
        <v>122.92432542833906</v>
      </c>
    </row>
    <row r="2379" spans="2:3" x14ac:dyDescent="0.25">
      <c r="B2379" s="250">
        <v>2316</v>
      </c>
      <c r="C2379" s="249">
        <v>172.12072567858681</v>
      </c>
    </row>
    <row r="2380" spans="2:3" x14ac:dyDescent="0.25">
      <c r="B2380" s="250">
        <v>2317</v>
      </c>
      <c r="C2380" s="249">
        <v>125.48227685684397</v>
      </c>
    </row>
    <row r="2381" spans="2:3" x14ac:dyDescent="0.25">
      <c r="B2381" s="250">
        <v>2318</v>
      </c>
      <c r="C2381" s="249">
        <v>165.58060332104452</v>
      </c>
    </row>
    <row r="2382" spans="2:3" x14ac:dyDescent="0.25">
      <c r="B2382" s="250">
        <v>2319</v>
      </c>
      <c r="C2382" s="249">
        <v>110.01230049440628</v>
      </c>
    </row>
    <row r="2383" spans="2:3" x14ac:dyDescent="0.25">
      <c r="B2383" s="250">
        <v>2320</v>
      </c>
      <c r="C2383" s="249">
        <v>143.63989844070068</v>
      </c>
    </row>
    <row r="2384" spans="2:3" x14ac:dyDescent="0.25">
      <c r="B2384" s="250">
        <v>2321</v>
      </c>
      <c r="C2384" s="249">
        <v>115.89009485715546</v>
      </c>
    </row>
    <row r="2385" spans="2:3" x14ac:dyDescent="0.25">
      <c r="B2385" s="250">
        <v>2322</v>
      </c>
      <c r="C2385" s="249">
        <v>129.07451041762718</v>
      </c>
    </row>
    <row r="2386" spans="2:3" x14ac:dyDescent="0.25">
      <c r="B2386" s="250">
        <v>2323</v>
      </c>
      <c r="C2386" s="249">
        <v>143.53185568071211</v>
      </c>
    </row>
    <row r="2387" spans="2:3" x14ac:dyDescent="0.25">
      <c r="B2387" s="250">
        <v>2324</v>
      </c>
      <c r="C2387" s="249">
        <v>124.92723352817758</v>
      </c>
    </row>
    <row r="2388" spans="2:3" x14ac:dyDescent="0.25">
      <c r="B2388" s="250">
        <v>2325</v>
      </c>
      <c r="C2388" s="249">
        <v>140.74842387330079</v>
      </c>
    </row>
    <row r="2389" spans="2:3" x14ac:dyDescent="0.25">
      <c r="B2389" s="250">
        <v>2326</v>
      </c>
      <c r="C2389" s="249">
        <v>118.05198747912596</v>
      </c>
    </row>
    <row r="2390" spans="2:3" x14ac:dyDescent="0.25">
      <c r="B2390" s="250">
        <v>2327</v>
      </c>
      <c r="C2390" s="249">
        <v>110.55259767033439</v>
      </c>
    </row>
    <row r="2391" spans="2:3" x14ac:dyDescent="0.25">
      <c r="B2391" s="250">
        <v>2328</v>
      </c>
      <c r="C2391" s="249">
        <v>123.384593706187</v>
      </c>
    </row>
    <row r="2392" spans="2:3" x14ac:dyDescent="0.25">
      <c r="B2392" s="250">
        <v>2329</v>
      </c>
      <c r="C2392" s="249">
        <v>86.404075748027367</v>
      </c>
    </row>
    <row r="2393" spans="2:3" x14ac:dyDescent="0.25">
      <c r="B2393" s="250">
        <v>2330</v>
      </c>
      <c r="C2393" s="249">
        <v>138.60856766182636</v>
      </c>
    </row>
    <row r="2394" spans="2:3" x14ac:dyDescent="0.25">
      <c r="B2394" s="250">
        <v>2331</v>
      </c>
      <c r="C2394" s="249">
        <v>134.02179603118026</v>
      </c>
    </row>
    <row r="2395" spans="2:3" x14ac:dyDescent="0.25">
      <c r="B2395" s="250">
        <v>2332</v>
      </c>
      <c r="C2395" s="249">
        <v>101.7890637353987</v>
      </c>
    </row>
    <row r="2396" spans="2:3" x14ac:dyDescent="0.25">
      <c r="B2396" s="250">
        <v>2333</v>
      </c>
      <c r="C2396" s="249">
        <v>115.61780963083054</v>
      </c>
    </row>
    <row r="2397" spans="2:3" x14ac:dyDescent="0.25">
      <c r="B2397" s="250">
        <v>2334</v>
      </c>
      <c r="C2397" s="249">
        <v>135.36121799538358</v>
      </c>
    </row>
    <row r="2398" spans="2:3" x14ac:dyDescent="0.25">
      <c r="B2398" s="250">
        <v>2335</v>
      </c>
      <c r="C2398" s="249">
        <v>155.68521726278814</v>
      </c>
    </row>
    <row r="2399" spans="2:3" x14ac:dyDescent="0.25">
      <c r="B2399" s="250">
        <v>2336</v>
      </c>
      <c r="C2399" s="249">
        <v>127.23374782359444</v>
      </c>
    </row>
    <row r="2400" spans="2:3" x14ac:dyDescent="0.25">
      <c r="B2400" s="250">
        <v>2337</v>
      </c>
      <c r="C2400" s="249">
        <v>123.76464244182549</v>
      </c>
    </row>
    <row r="2401" spans="2:3" x14ac:dyDescent="0.25">
      <c r="B2401" s="250">
        <v>2338</v>
      </c>
      <c r="C2401" s="249">
        <v>165.35660565472472</v>
      </c>
    </row>
    <row r="2402" spans="2:3" x14ac:dyDescent="0.25">
      <c r="B2402" s="250">
        <v>2339</v>
      </c>
      <c r="C2402" s="249">
        <v>160.86065303439401</v>
      </c>
    </row>
    <row r="2403" spans="2:3" x14ac:dyDescent="0.25">
      <c r="B2403" s="250">
        <v>2340</v>
      </c>
      <c r="C2403" s="249">
        <v>99.513432335918068</v>
      </c>
    </row>
    <row r="2404" spans="2:3" x14ac:dyDescent="0.25">
      <c r="B2404" s="250">
        <v>2341</v>
      </c>
      <c r="C2404" s="249">
        <v>146.33531832013472</v>
      </c>
    </row>
    <row r="2405" spans="2:3" x14ac:dyDescent="0.25">
      <c r="B2405" s="250">
        <v>2342</v>
      </c>
      <c r="C2405" s="249">
        <v>93.18752827537547</v>
      </c>
    </row>
    <row r="2406" spans="2:3" x14ac:dyDescent="0.25">
      <c r="B2406" s="250">
        <v>2343</v>
      </c>
      <c r="C2406" s="249">
        <v>142.24390387122577</v>
      </c>
    </row>
    <row r="2407" spans="2:3" x14ac:dyDescent="0.25">
      <c r="B2407" s="250">
        <v>2344</v>
      </c>
      <c r="C2407" s="249">
        <v>132.34886185940309</v>
      </c>
    </row>
    <row r="2408" spans="2:3" x14ac:dyDescent="0.25">
      <c r="B2408" s="250">
        <v>2345</v>
      </c>
      <c r="C2408" s="249">
        <v>129.64093714169582</v>
      </c>
    </row>
    <row r="2409" spans="2:3" x14ac:dyDescent="0.25">
      <c r="B2409" s="250">
        <v>2346</v>
      </c>
      <c r="C2409" s="249">
        <v>80.439012430018479</v>
      </c>
    </row>
    <row r="2410" spans="2:3" x14ac:dyDescent="0.25">
      <c r="B2410" s="250">
        <v>2347</v>
      </c>
      <c r="C2410" s="249">
        <v>88.310897308263876</v>
      </c>
    </row>
    <row r="2411" spans="2:3" x14ac:dyDescent="0.25">
      <c r="B2411" s="250">
        <v>2348</v>
      </c>
      <c r="C2411" s="249">
        <v>125.67102149741315</v>
      </c>
    </row>
    <row r="2412" spans="2:3" x14ac:dyDescent="0.25">
      <c r="B2412" s="250">
        <v>2349</v>
      </c>
      <c r="C2412" s="249">
        <v>124.92523112622075</v>
      </c>
    </row>
    <row r="2413" spans="2:3" x14ac:dyDescent="0.25">
      <c r="B2413" s="250">
        <v>2350</v>
      </c>
      <c r="C2413" s="249">
        <v>121.95895414762408</v>
      </c>
    </row>
    <row r="2414" spans="2:3" x14ac:dyDescent="0.25">
      <c r="B2414" s="250">
        <v>2351</v>
      </c>
      <c r="C2414" s="249">
        <v>146.01749120012195</v>
      </c>
    </row>
    <row r="2415" spans="2:3" x14ac:dyDescent="0.25">
      <c r="B2415" s="250">
        <v>2352</v>
      </c>
      <c r="C2415" s="249">
        <v>133.82411238916112</v>
      </c>
    </row>
    <row r="2416" spans="2:3" x14ac:dyDescent="0.25">
      <c r="B2416" s="250">
        <v>2353</v>
      </c>
      <c r="C2416" s="249">
        <v>133.48519785723988</v>
      </c>
    </row>
    <row r="2417" spans="2:3" x14ac:dyDescent="0.25">
      <c r="B2417" s="250">
        <v>2354</v>
      </c>
      <c r="C2417" s="249">
        <v>93.70741915013636</v>
      </c>
    </row>
    <row r="2418" spans="2:3" x14ac:dyDescent="0.25">
      <c r="B2418" s="250">
        <v>2355</v>
      </c>
      <c r="C2418" s="249">
        <v>108.19495922384438</v>
      </c>
    </row>
    <row r="2419" spans="2:3" x14ac:dyDescent="0.25">
      <c r="B2419" s="250">
        <v>2356</v>
      </c>
      <c r="C2419" s="249">
        <v>142.10058529150351</v>
      </c>
    </row>
    <row r="2420" spans="2:3" x14ac:dyDescent="0.25">
      <c r="B2420" s="250">
        <v>2357</v>
      </c>
      <c r="C2420" s="249">
        <v>97.931741793329167</v>
      </c>
    </row>
    <row r="2421" spans="2:3" x14ac:dyDescent="0.25">
      <c r="B2421" s="250">
        <v>2358</v>
      </c>
      <c r="C2421" s="249">
        <v>120.46805012161097</v>
      </c>
    </row>
    <row r="2422" spans="2:3" x14ac:dyDescent="0.25">
      <c r="B2422" s="250">
        <v>2359</v>
      </c>
      <c r="C2422" s="249">
        <v>160.86825149356281</v>
      </c>
    </row>
    <row r="2423" spans="2:3" x14ac:dyDescent="0.25">
      <c r="B2423" s="250">
        <v>2360</v>
      </c>
      <c r="C2423" s="249">
        <v>141.06928751319728</v>
      </c>
    </row>
    <row r="2424" spans="2:3" x14ac:dyDescent="0.25">
      <c r="B2424" s="250">
        <v>2361</v>
      </c>
      <c r="C2424" s="249">
        <v>127.59481768486361</v>
      </c>
    </row>
    <row r="2425" spans="2:3" x14ac:dyDescent="0.25">
      <c r="B2425" s="250">
        <v>2362</v>
      </c>
      <c r="C2425" s="249">
        <v>89.18808833704972</v>
      </c>
    </row>
    <row r="2426" spans="2:3" x14ac:dyDescent="0.25">
      <c r="B2426" s="250">
        <v>2363</v>
      </c>
      <c r="C2426" s="249">
        <v>126.18754991375089</v>
      </c>
    </row>
    <row r="2427" spans="2:3" x14ac:dyDescent="0.25">
      <c r="B2427" s="250">
        <v>2364</v>
      </c>
      <c r="C2427" s="249">
        <v>115.97907920715463</v>
      </c>
    </row>
    <row r="2428" spans="2:3" x14ac:dyDescent="0.25">
      <c r="B2428" s="250">
        <v>2365</v>
      </c>
      <c r="C2428" s="249">
        <v>88.376557350490188</v>
      </c>
    </row>
    <row r="2429" spans="2:3" x14ac:dyDescent="0.25">
      <c r="B2429" s="250">
        <v>2366</v>
      </c>
      <c r="C2429" s="249">
        <v>117.15514852088928</v>
      </c>
    </row>
    <row r="2430" spans="2:3" x14ac:dyDescent="0.25">
      <c r="B2430" s="250">
        <v>2367</v>
      </c>
      <c r="C2430" s="249">
        <v>102.42780637309335</v>
      </c>
    </row>
    <row r="2431" spans="2:3" x14ac:dyDescent="0.25">
      <c r="B2431" s="250">
        <v>2368</v>
      </c>
      <c r="C2431" s="249">
        <v>138.83724949106991</v>
      </c>
    </row>
    <row r="2432" spans="2:3" x14ac:dyDescent="0.25">
      <c r="B2432" s="250">
        <v>2369</v>
      </c>
      <c r="C2432" s="249">
        <v>101.95509617873739</v>
      </c>
    </row>
    <row r="2433" spans="2:3" x14ac:dyDescent="0.25">
      <c r="B2433" s="250">
        <v>2370</v>
      </c>
      <c r="C2433" s="249">
        <v>123.53588291385235</v>
      </c>
    </row>
    <row r="2434" spans="2:3" x14ac:dyDescent="0.25">
      <c r="B2434" s="250">
        <v>2371</v>
      </c>
      <c r="C2434" s="249">
        <v>118.15297064961541</v>
      </c>
    </row>
    <row r="2435" spans="2:3" x14ac:dyDescent="0.25">
      <c r="B2435" s="250">
        <v>2372</v>
      </c>
      <c r="C2435" s="249">
        <v>75.923990615638033</v>
      </c>
    </row>
    <row r="2436" spans="2:3" x14ac:dyDescent="0.25">
      <c r="B2436" s="250">
        <v>2373</v>
      </c>
      <c r="C2436" s="249">
        <v>102.27904789060042</v>
      </c>
    </row>
    <row r="2437" spans="2:3" x14ac:dyDescent="0.25">
      <c r="B2437" s="250">
        <v>2374</v>
      </c>
      <c r="C2437" s="249">
        <v>115.89626772420073</v>
      </c>
    </row>
    <row r="2438" spans="2:3" x14ac:dyDescent="0.25">
      <c r="B2438" s="250">
        <v>2375</v>
      </c>
      <c r="C2438" s="249">
        <v>100.05216108003974</v>
      </c>
    </row>
    <row r="2439" spans="2:3" x14ac:dyDescent="0.25">
      <c r="B2439" s="250">
        <v>2376</v>
      </c>
      <c r="C2439" s="249">
        <v>83.160451928376347</v>
      </c>
    </row>
    <row r="2440" spans="2:3" x14ac:dyDescent="0.25">
      <c r="B2440" s="250">
        <v>2377</v>
      </c>
      <c r="C2440" s="249">
        <v>119.73263719744664</v>
      </c>
    </row>
    <row r="2441" spans="2:3" x14ac:dyDescent="0.25">
      <c r="B2441" s="250">
        <v>2378</v>
      </c>
      <c r="C2441" s="249">
        <v>121.46900608562282</v>
      </c>
    </row>
    <row r="2442" spans="2:3" x14ac:dyDescent="0.25">
      <c r="B2442" s="250">
        <v>2379</v>
      </c>
      <c r="C2442" s="249">
        <v>98.831405234767743</v>
      </c>
    </row>
    <row r="2443" spans="2:3" x14ac:dyDescent="0.25">
      <c r="B2443" s="250">
        <v>2380</v>
      </c>
      <c r="C2443" s="249">
        <v>127.0980185364956</v>
      </c>
    </row>
    <row r="2444" spans="2:3" x14ac:dyDescent="0.25">
      <c r="B2444" s="250">
        <v>2381</v>
      </c>
      <c r="C2444" s="249">
        <v>152.064845972878</v>
      </c>
    </row>
    <row r="2445" spans="2:3" x14ac:dyDescent="0.25">
      <c r="B2445" s="250">
        <v>2382</v>
      </c>
      <c r="C2445" s="249">
        <v>142.44201068460453</v>
      </c>
    </row>
    <row r="2446" spans="2:3" x14ac:dyDescent="0.25">
      <c r="B2446" s="250">
        <v>2383</v>
      </c>
      <c r="C2446" s="249">
        <v>118.10470451034017</v>
      </c>
    </row>
    <row r="2447" spans="2:3" x14ac:dyDescent="0.25">
      <c r="B2447" s="250">
        <v>2384</v>
      </c>
      <c r="C2447" s="249">
        <v>118.13472798852824</v>
      </c>
    </row>
    <row r="2448" spans="2:3" x14ac:dyDescent="0.25">
      <c r="B2448" s="250">
        <v>2385</v>
      </c>
      <c r="C2448" s="249">
        <v>145.08868581494397</v>
      </c>
    </row>
    <row r="2449" spans="2:3" x14ac:dyDescent="0.25">
      <c r="B2449" s="250">
        <v>2386</v>
      </c>
      <c r="C2449" s="249">
        <v>98.568165159455646</v>
      </c>
    </row>
    <row r="2450" spans="2:3" x14ac:dyDescent="0.25">
      <c r="B2450" s="250">
        <v>2387</v>
      </c>
      <c r="C2450" s="249">
        <v>100.53204511341492</v>
      </c>
    </row>
    <row r="2451" spans="2:3" x14ac:dyDescent="0.25">
      <c r="B2451" s="250">
        <v>2388</v>
      </c>
      <c r="C2451" s="249">
        <v>93.605542607019117</v>
      </c>
    </row>
    <row r="2452" spans="2:3" x14ac:dyDescent="0.25">
      <c r="B2452" s="250">
        <v>2389</v>
      </c>
      <c r="C2452" s="249">
        <v>145.38936267466022</v>
      </c>
    </row>
    <row r="2453" spans="2:3" x14ac:dyDescent="0.25">
      <c r="B2453" s="250">
        <v>2390</v>
      </c>
      <c r="C2453" s="249">
        <v>102.83450784142995</v>
      </c>
    </row>
    <row r="2454" spans="2:3" x14ac:dyDescent="0.25">
      <c r="B2454" s="250">
        <v>2391</v>
      </c>
      <c r="C2454" s="249">
        <v>122.34653134892686</v>
      </c>
    </row>
    <row r="2455" spans="2:3" x14ac:dyDescent="0.25">
      <c r="B2455" s="250">
        <v>2392</v>
      </c>
      <c r="C2455" s="249">
        <v>98.540215728240852</v>
      </c>
    </row>
    <row r="2456" spans="2:3" x14ac:dyDescent="0.25">
      <c r="B2456" s="250">
        <v>2393</v>
      </c>
      <c r="C2456" s="249">
        <v>131.39142563697786</v>
      </c>
    </row>
    <row r="2457" spans="2:3" x14ac:dyDescent="0.25">
      <c r="B2457" s="250">
        <v>2394</v>
      </c>
      <c r="C2457" s="249">
        <v>106.03691846385703</v>
      </c>
    </row>
    <row r="2458" spans="2:3" x14ac:dyDescent="0.25">
      <c r="B2458" s="250">
        <v>2395</v>
      </c>
      <c r="C2458" s="249">
        <v>96.462444272641946</v>
      </c>
    </row>
    <row r="2459" spans="2:3" x14ac:dyDescent="0.25">
      <c r="B2459" s="250">
        <v>2396</v>
      </c>
      <c r="C2459" s="249">
        <v>121.63882517477448</v>
      </c>
    </row>
    <row r="2460" spans="2:3" x14ac:dyDescent="0.25">
      <c r="B2460" s="250">
        <v>2397</v>
      </c>
      <c r="C2460" s="249">
        <v>110.21405773104129</v>
      </c>
    </row>
    <row r="2461" spans="2:3" x14ac:dyDescent="0.25">
      <c r="B2461" s="250">
        <v>2398</v>
      </c>
      <c r="C2461" s="249">
        <v>151.87957669300081</v>
      </c>
    </row>
    <row r="2462" spans="2:3" x14ac:dyDescent="0.25">
      <c r="B2462" s="250">
        <v>2399</v>
      </c>
      <c r="C2462" s="249">
        <v>105.00261329314587</v>
      </c>
    </row>
    <row r="2463" spans="2:3" x14ac:dyDescent="0.25">
      <c r="B2463" s="250">
        <v>2400</v>
      </c>
      <c r="C2463" s="249">
        <v>125.25201841531691</v>
      </c>
    </row>
    <row r="2464" spans="2:3" x14ac:dyDescent="0.25">
      <c r="B2464" s="250">
        <v>2401</v>
      </c>
      <c r="C2464" s="249">
        <v>89.451813564185429</v>
      </c>
    </row>
    <row r="2465" spans="2:3" x14ac:dyDescent="0.25">
      <c r="B2465" s="250">
        <v>2402</v>
      </c>
      <c r="C2465" s="249">
        <v>156.96772773739468</v>
      </c>
    </row>
    <row r="2466" spans="2:3" x14ac:dyDescent="0.25">
      <c r="B2466" s="250">
        <v>2403</v>
      </c>
      <c r="C2466" s="249">
        <v>102.61501313684138</v>
      </c>
    </row>
    <row r="2467" spans="2:3" x14ac:dyDescent="0.25">
      <c r="B2467" s="250">
        <v>2404</v>
      </c>
      <c r="C2467" s="249">
        <v>133.03773142679589</v>
      </c>
    </row>
    <row r="2468" spans="2:3" x14ac:dyDescent="0.25">
      <c r="B2468" s="250">
        <v>2405</v>
      </c>
      <c r="C2468" s="249">
        <v>107.82451574617916</v>
      </c>
    </row>
    <row r="2469" spans="2:3" x14ac:dyDescent="0.25">
      <c r="B2469" s="250">
        <v>2406</v>
      </c>
      <c r="C2469" s="249">
        <v>113.67107219883427</v>
      </c>
    </row>
    <row r="2470" spans="2:3" x14ac:dyDescent="0.25">
      <c r="B2470" s="250">
        <v>2407</v>
      </c>
      <c r="C2470" s="249">
        <v>130.00074854764893</v>
      </c>
    </row>
    <row r="2471" spans="2:3" x14ac:dyDescent="0.25">
      <c r="B2471" s="250">
        <v>2408</v>
      </c>
      <c r="C2471" s="249">
        <v>166.55624262011736</v>
      </c>
    </row>
    <row r="2472" spans="2:3" x14ac:dyDescent="0.25">
      <c r="B2472" s="250">
        <v>2409</v>
      </c>
      <c r="C2472" s="249">
        <v>138.12909313731296</v>
      </c>
    </row>
    <row r="2473" spans="2:3" x14ac:dyDescent="0.25">
      <c r="B2473" s="250">
        <v>2410</v>
      </c>
      <c r="C2473" s="249">
        <v>118.46660694896421</v>
      </c>
    </row>
    <row r="2474" spans="2:3" x14ac:dyDescent="0.25">
      <c r="B2474" s="250">
        <v>2411</v>
      </c>
      <c r="C2474" s="249">
        <v>93.251049949437885</v>
      </c>
    </row>
    <row r="2475" spans="2:3" x14ac:dyDescent="0.25">
      <c r="B2475" s="250">
        <v>2412</v>
      </c>
      <c r="C2475" s="249">
        <v>135.06614652327372</v>
      </c>
    </row>
    <row r="2476" spans="2:3" x14ac:dyDescent="0.25">
      <c r="B2476" s="250">
        <v>2413</v>
      </c>
      <c r="C2476" s="249">
        <v>109.48763559021501</v>
      </c>
    </row>
    <row r="2477" spans="2:3" x14ac:dyDescent="0.25">
      <c r="B2477" s="250">
        <v>2414</v>
      </c>
      <c r="C2477" s="249">
        <v>119.59038848841233</v>
      </c>
    </row>
    <row r="2478" spans="2:3" x14ac:dyDescent="0.25">
      <c r="B2478" s="250">
        <v>2415</v>
      </c>
      <c r="C2478" s="249">
        <v>126.4018706241108</v>
      </c>
    </row>
    <row r="2479" spans="2:3" x14ac:dyDescent="0.25">
      <c r="B2479" s="250">
        <v>2416</v>
      </c>
      <c r="C2479" s="249">
        <v>176.77975228301028</v>
      </c>
    </row>
    <row r="2480" spans="2:3" x14ac:dyDescent="0.25">
      <c r="B2480" s="250">
        <v>2417</v>
      </c>
      <c r="C2480" s="249">
        <v>103.09150490766218</v>
      </c>
    </row>
    <row r="2481" spans="2:3" x14ac:dyDescent="0.25">
      <c r="B2481" s="250">
        <v>2418</v>
      </c>
      <c r="C2481" s="249">
        <v>115.39846004535204</v>
      </c>
    </row>
    <row r="2482" spans="2:3" x14ac:dyDescent="0.25">
      <c r="B2482" s="250">
        <v>2419</v>
      </c>
      <c r="C2482" s="249">
        <v>150.74399219958156</v>
      </c>
    </row>
    <row r="2483" spans="2:3" x14ac:dyDescent="0.25">
      <c r="B2483" s="250">
        <v>2420</v>
      </c>
      <c r="C2483" s="249">
        <v>116.91582548001564</v>
      </c>
    </row>
    <row r="2484" spans="2:3" x14ac:dyDescent="0.25">
      <c r="B2484" s="250">
        <v>2421</v>
      </c>
      <c r="C2484" s="249">
        <v>93.275538750873878</v>
      </c>
    </row>
    <row r="2485" spans="2:3" x14ac:dyDescent="0.25">
      <c r="B2485" s="250">
        <v>2422</v>
      </c>
      <c r="C2485" s="249">
        <v>111.05314787756032</v>
      </c>
    </row>
    <row r="2486" spans="2:3" x14ac:dyDescent="0.25">
      <c r="B2486" s="250">
        <v>2423</v>
      </c>
      <c r="C2486" s="249">
        <v>117.07546234204101</v>
      </c>
    </row>
    <row r="2487" spans="2:3" x14ac:dyDescent="0.25">
      <c r="B2487" s="250">
        <v>2424</v>
      </c>
      <c r="C2487" s="249">
        <v>151.54049665424355</v>
      </c>
    </row>
    <row r="2488" spans="2:3" x14ac:dyDescent="0.25">
      <c r="B2488" s="250">
        <v>2425</v>
      </c>
      <c r="C2488" s="249">
        <v>152.92445019204504</v>
      </c>
    </row>
    <row r="2489" spans="2:3" x14ac:dyDescent="0.25">
      <c r="B2489" s="250">
        <v>2426</v>
      </c>
      <c r="C2489" s="249">
        <v>105.9773386578789</v>
      </c>
    </row>
    <row r="2490" spans="2:3" x14ac:dyDescent="0.25">
      <c r="B2490" s="250">
        <v>2427</v>
      </c>
      <c r="C2490" s="249">
        <v>127.66060883024969</v>
      </c>
    </row>
    <row r="2491" spans="2:3" x14ac:dyDescent="0.25">
      <c r="B2491" s="250">
        <v>2428</v>
      </c>
      <c r="C2491" s="249">
        <v>101.55575998244655</v>
      </c>
    </row>
    <row r="2492" spans="2:3" x14ac:dyDescent="0.25">
      <c r="B2492" s="250">
        <v>2429</v>
      </c>
      <c r="C2492" s="249">
        <v>105.26126986705771</v>
      </c>
    </row>
    <row r="2493" spans="2:3" x14ac:dyDescent="0.25">
      <c r="B2493" s="250">
        <v>2430</v>
      </c>
      <c r="C2493" s="249">
        <v>124.61435731673063</v>
      </c>
    </row>
    <row r="2494" spans="2:3" x14ac:dyDescent="0.25">
      <c r="B2494" s="250">
        <v>2431</v>
      </c>
      <c r="C2494" s="249">
        <v>90.694234864575776</v>
      </c>
    </row>
    <row r="2495" spans="2:3" x14ac:dyDescent="0.25">
      <c r="B2495" s="250">
        <v>2432</v>
      </c>
      <c r="C2495" s="249">
        <v>123.43373492723698</v>
      </c>
    </row>
    <row r="2496" spans="2:3" x14ac:dyDescent="0.25">
      <c r="B2496" s="250">
        <v>2433</v>
      </c>
      <c r="C2496" s="249">
        <v>84.044822212241954</v>
      </c>
    </row>
    <row r="2497" spans="2:3" x14ac:dyDescent="0.25">
      <c r="B2497" s="250">
        <v>2434</v>
      </c>
      <c r="C2497" s="249">
        <v>147.73052861270205</v>
      </c>
    </row>
    <row r="2498" spans="2:3" x14ac:dyDescent="0.25">
      <c r="B2498" s="250">
        <v>2435</v>
      </c>
      <c r="C2498" s="249">
        <v>141.66815389331225</v>
      </c>
    </row>
    <row r="2499" spans="2:3" x14ac:dyDescent="0.25">
      <c r="B2499" s="250">
        <v>2436</v>
      </c>
      <c r="C2499" s="249">
        <v>140.63128379173023</v>
      </c>
    </row>
    <row r="2500" spans="2:3" x14ac:dyDescent="0.25">
      <c r="B2500" s="250">
        <v>2437</v>
      </c>
      <c r="C2500" s="249">
        <v>96.528076026433098</v>
      </c>
    </row>
    <row r="2501" spans="2:3" x14ac:dyDescent="0.25">
      <c r="B2501" s="250">
        <v>2438</v>
      </c>
      <c r="C2501" s="249">
        <v>102.21404311269465</v>
      </c>
    </row>
    <row r="2502" spans="2:3" x14ac:dyDescent="0.25">
      <c r="B2502" s="250">
        <v>2439</v>
      </c>
      <c r="C2502" s="249">
        <v>96.463156111118394</v>
      </c>
    </row>
    <row r="2503" spans="2:3" x14ac:dyDescent="0.25">
      <c r="B2503" s="250">
        <v>2440</v>
      </c>
      <c r="C2503" s="249">
        <v>118.21951985587808</v>
      </c>
    </row>
    <row r="2504" spans="2:3" x14ac:dyDescent="0.25">
      <c r="B2504" s="250">
        <v>2441</v>
      </c>
      <c r="C2504" s="249">
        <v>87.556870527503293</v>
      </c>
    </row>
    <row r="2505" spans="2:3" x14ac:dyDescent="0.25">
      <c r="B2505" s="250">
        <v>2442</v>
      </c>
      <c r="C2505" s="249">
        <v>105.47493377694077</v>
      </c>
    </row>
    <row r="2506" spans="2:3" x14ac:dyDescent="0.25">
      <c r="B2506" s="250">
        <v>2443</v>
      </c>
      <c r="C2506" s="249">
        <v>106.98330726409964</v>
      </c>
    </row>
    <row r="2507" spans="2:3" x14ac:dyDescent="0.25">
      <c r="B2507" s="250">
        <v>2444</v>
      </c>
      <c r="C2507" s="249">
        <v>116.80415738430879</v>
      </c>
    </row>
    <row r="2508" spans="2:3" x14ac:dyDescent="0.25">
      <c r="B2508" s="250">
        <v>2445</v>
      </c>
      <c r="C2508" s="249">
        <v>132.04647580932206</v>
      </c>
    </row>
    <row r="2509" spans="2:3" x14ac:dyDescent="0.25">
      <c r="B2509" s="250">
        <v>2446</v>
      </c>
      <c r="C2509" s="249">
        <v>153.7026769493898</v>
      </c>
    </row>
    <row r="2510" spans="2:3" x14ac:dyDescent="0.25">
      <c r="B2510" s="250">
        <v>2447</v>
      </c>
      <c r="C2510" s="249">
        <v>114.8063306163822</v>
      </c>
    </row>
    <row r="2511" spans="2:3" x14ac:dyDescent="0.25">
      <c r="B2511" s="250">
        <v>2448</v>
      </c>
      <c r="C2511" s="249">
        <v>173.89217911054277</v>
      </c>
    </row>
    <row r="2512" spans="2:3" x14ac:dyDescent="0.25">
      <c r="B2512" s="250">
        <v>2449</v>
      </c>
      <c r="C2512" s="249">
        <v>42.298310036122459</v>
      </c>
    </row>
    <row r="2513" spans="2:3" x14ac:dyDescent="0.25">
      <c r="B2513" s="250">
        <v>2450</v>
      </c>
      <c r="C2513" s="249">
        <v>109.09416946733575</v>
      </c>
    </row>
    <row r="2514" spans="2:3" x14ac:dyDescent="0.25">
      <c r="B2514" s="250">
        <v>2451</v>
      </c>
      <c r="C2514" s="249">
        <v>145.23667492522472</v>
      </c>
    </row>
    <row r="2515" spans="2:3" x14ac:dyDescent="0.25">
      <c r="B2515" s="250">
        <v>2452</v>
      </c>
      <c r="C2515" s="249">
        <v>127.90523214817898</v>
      </c>
    </row>
    <row r="2516" spans="2:3" x14ac:dyDescent="0.25">
      <c r="B2516" s="250">
        <v>2453</v>
      </c>
      <c r="C2516" s="249">
        <v>123.58380228883561</v>
      </c>
    </row>
    <row r="2517" spans="2:3" x14ac:dyDescent="0.25">
      <c r="B2517" s="250">
        <v>2454</v>
      </c>
      <c r="C2517" s="249">
        <v>145.798441281408</v>
      </c>
    </row>
    <row r="2518" spans="2:3" x14ac:dyDescent="0.25">
      <c r="B2518" s="250">
        <v>2455</v>
      </c>
      <c r="C2518" s="249">
        <v>94.052854614350224</v>
      </c>
    </row>
    <row r="2519" spans="2:3" x14ac:dyDescent="0.25">
      <c r="B2519" s="250">
        <v>2456</v>
      </c>
      <c r="C2519" s="249">
        <v>110.87558424778179</v>
      </c>
    </row>
    <row r="2520" spans="2:3" x14ac:dyDescent="0.25">
      <c r="B2520" s="250">
        <v>2457</v>
      </c>
      <c r="C2520" s="249">
        <v>148.89829763753031</v>
      </c>
    </row>
    <row r="2521" spans="2:3" x14ac:dyDescent="0.25">
      <c r="B2521" s="250">
        <v>2458</v>
      </c>
      <c r="C2521" s="249">
        <v>118.81352984974149</v>
      </c>
    </row>
    <row r="2522" spans="2:3" x14ac:dyDescent="0.25">
      <c r="B2522" s="250">
        <v>2459</v>
      </c>
      <c r="C2522" s="249">
        <v>125.67391626407057</v>
      </c>
    </row>
    <row r="2523" spans="2:3" x14ac:dyDescent="0.25">
      <c r="B2523" s="250">
        <v>2460</v>
      </c>
      <c r="C2523" s="249">
        <v>136.01769646703758</v>
      </c>
    </row>
    <row r="2524" spans="2:3" x14ac:dyDescent="0.25">
      <c r="B2524" s="250">
        <v>2461</v>
      </c>
      <c r="C2524" s="249">
        <v>96.223441220702753</v>
      </c>
    </row>
    <row r="2525" spans="2:3" x14ac:dyDescent="0.25">
      <c r="B2525" s="250">
        <v>2462</v>
      </c>
      <c r="C2525" s="249">
        <v>165.42758467296031</v>
      </c>
    </row>
    <row r="2526" spans="2:3" x14ac:dyDescent="0.25">
      <c r="B2526" s="250">
        <v>2463</v>
      </c>
      <c r="C2526" s="249">
        <v>121.75600704930676</v>
      </c>
    </row>
    <row r="2527" spans="2:3" x14ac:dyDescent="0.25">
      <c r="B2527" s="250">
        <v>2464</v>
      </c>
      <c r="C2527" s="249">
        <v>144.07498068729439</v>
      </c>
    </row>
    <row r="2528" spans="2:3" x14ac:dyDescent="0.25">
      <c r="B2528" s="250">
        <v>2465</v>
      </c>
      <c r="C2528" s="249">
        <v>108.82734541522539</v>
      </c>
    </row>
    <row r="2529" spans="2:3" x14ac:dyDescent="0.25">
      <c r="B2529" s="250">
        <v>2466</v>
      </c>
      <c r="C2529" s="249">
        <v>142.62668795458785</v>
      </c>
    </row>
    <row r="2530" spans="2:3" x14ac:dyDescent="0.25">
      <c r="B2530" s="250">
        <v>2467</v>
      </c>
      <c r="C2530" s="249">
        <v>127.75452782583133</v>
      </c>
    </row>
    <row r="2531" spans="2:3" x14ac:dyDescent="0.25">
      <c r="B2531" s="250">
        <v>2468</v>
      </c>
      <c r="C2531" s="249">
        <v>125.24980045704453</v>
      </c>
    </row>
    <row r="2532" spans="2:3" x14ac:dyDescent="0.25">
      <c r="B2532" s="250">
        <v>2469</v>
      </c>
      <c r="C2532" s="249">
        <v>137.71755523261913</v>
      </c>
    </row>
    <row r="2533" spans="2:3" x14ac:dyDescent="0.25">
      <c r="B2533" s="250">
        <v>2470</v>
      </c>
      <c r="C2533" s="249">
        <v>128.62579330939857</v>
      </c>
    </row>
    <row r="2534" spans="2:3" x14ac:dyDescent="0.25">
      <c r="B2534" s="250">
        <v>2471</v>
      </c>
      <c r="C2534" s="249">
        <v>112.97891087840868</v>
      </c>
    </row>
    <row r="2535" spans="2:3" x14ac:dyDescent="0.25">
      <c r="B2535" s="250">
        <v>2472</v>
      </c>
      <c r="C2535" s="249">
        <v>156.23801061137618</v>
      </c>
    </row>
    <row r="2536" spans="2:3" x14ac:dyDescent="0.25">
      <c r="B2536" s="250">
        <v>2473</v>
      </c>
      <c r="C2536" s="249">
        <v>72.029471920391103</v>
      </c>
    </row>
    <row r="2537" spans="2:3" x14ac:dyDescent="0.25">
      <c r="B2537" s="250">
        <v>2474</v>
      </c>
      <c r="C2537" s="249">
        <v>127.33452537868092</v>
      </c>
    </row>
    <row r="2538" spans="2:3" x14ac:dyDescent="0.25">
      <c r="B2538" s="250">
        <v>2475</v>
      </c>
      <c r="C2538" s="249">
        <v>130.49150494557594</v>
      </c>
    </row>
    <row r="2539" spans="2:3" x14ac:dyDescent="0.25">
      <c r="B2539" s="250">
        <v>2476</v>
      </c>
      <c r="C2539" s="249">
        <v>112.45991853179166</v>
      </c>
    </row>
    <row r="2540" spans="2:3" x14ac:dyDescent="0.25">
      <c r="B2540" s="250">
        <v>2477</v>
      </c>
      <c r="C2540" s="249">
        <v>59.876802636939189</v>
      </c>
    </row>
    <row r="2541" spans="2:3" x14ac:dyDescent="0.25">
      <c r="B2541" s="250">
        <v>2478</v>
      </c>
      <c r="C2541" s="249">
        <v>128.46200814366333</v>
      </c>
    </row>
    <row r="2542" spans="2:3" x14ac:dyDescent="0.25">
      <c r="B2542" s="250">
        <v>2479</v>
      </c>
      <c r="C2542" s="249">
        <v>103.40357515158628</v>
      </c>
    </row>
    <row r="2543" spans="2:3" x14ac:dyDescent="0.25">
      <c r="B2543" s="250">
        <v>2480</v>
      </c>
      <c r="C2543" s="249">
        <v>116.80601436971567</v>
      </c>
    </row>
    <row r="2544" spans="2:3" x14ac:dyDescent="0.25">
      <c r="B2544" s="250">
        <v>2481</v>
      </c>
      <c r="C2544" s="249">
        <v>127.98046282643014</v>
      </c>
    </row>
    <row r="2545" spans="2:3" x14ac:dyDescent="0.25">
      <c r="B2545" s="250">
        <v>2482</v>
      </c>
      <c r="C2545" s="249">
        <v>65.099509053015936</v>
      </c>
    </row>
    <row r="2546" spans="2:3" x14ac:dyDescent="0.25">
      <c r="B2546" s="250">
        <v>2483</v>
      </c>
      <c r="C2546" s="249">
        <v>122.42634401926301</v>
      </c>
    </row>
    <row r="2547" spans="2:3" x14ac:dyDescent="0.25">
      <c r="B2547" s="250">
        <v>2484</v>
      </c>
      <c r="C2547" s="249">
        <v>98.82583051267288</v>
      </c>
    </row>
    <row r="2548" spans="2:3" x14ac:dyDescent="0.25">
      <c r="B2548" s="250">
        <v>2485</v>
      </c>
      <c r="C2548" s="249">
        <v>99.125593714957574</v>
      </c>
    </row>
    <row r="2549" spans="2:3" x14ac:dyDescent="0.25">
      <c r="B2549" s="250">
        <v>2486</v>
      </c>
      <c r="C2549" s="249">
        <v>100.69964200232033</v>
      </c>
    </row>
    <row r="2550" spans="2:3" x14ac:dyDescent="0.25">
      <c r="B2550" s="250">
        <v>2487</v>
      </c>
      <c r="C2550" s="249">
        <v>154.40254188436771</v>
      </c>
    </row>
    <row r="2551" spans="2:3" x14ac:dyDescent="0.25">
      <c r="B2551" s="250">
        <v>2488</v>
      </c>
      <c r="C2551" s="249">
        <v>107.47881744635428</v>
      </c>
    </row>
    <row r="2552" spans="2:3" x14ac:dyDescent="0.25">
      <c r="B2552" s="250">
        <v>2489</v>
      </c>
      <c r="C2552" s="249">
        <v>132.28835324883852</v>
      </c>
    </row>
    <row r="2553" spans="2:3" x14ac:dyDescent="0.25">
      <c r="B2553" s="250">
        <v>2490</v>
      </c>
      <c r="C2553" s="249">
        <v>103.77958894172275</v>
      </c>
    </row>
    <row r="2554" spans="2:3" x14ac:dyDescent="0.25">
      <c r="B2554" s="250">
        <v>2491</v>
      </c>
      <c r="C2554" s="249">
        <v>113.88412610480638</v>
      </c>
    </row>
    <row r="2555" spans="2:3" x14ac:dyDescent="0.25">
      <c r="B2555" s="250">
        <v>2492</v>
      </c>
      <c r="C2555" s="249">
        <v>97.242444779320948</v>
      </c>
    </row>
    <row r="2556" spans="2:3" x14ac:dyDescent="0.25">
      <c r="B2556" s="250">
        <v>2493</v>
      </c>
      <c r="C2556" s="249">
        <v>159.57009983194939</v>
      </c>
    </row>
    <row r="2557" spans="2:3" x14ac:dyDescent="0.25">
      <c r="B2557" s="250">
        <v>2494</v>
      </c>
      <c r="C2557" s="249">
        <v>148.44911790869614</v>
      </c>
    </row>
    <row r="2558" spans="2:3" x14ac:dyDescent="0.25">
      <c r="B2558" s="250">
        <v>2495</v>
      </c>
      <c r="C2558" s="249">
        <v>112.47904093345352</v>
      </c>
    </row>
    <row r="2559" spans="2:3" x14ac:dyDescent="0.25">
      <c r="B2559" s="250">
        <v>2496</v>
      </c>
      <c r="C2559" s="249">
        <v>100.64065385623202</v>
      </c>
    </row>
    <row r="2560" spans="2:3" x14ac:dyDescent="0.25">
      <c r="B2560" s="250">
        <v>2497</v>
      </c>
      <c r="C2560" s="249">
        <v>108.59496568083352</v>
      </c>
    </row>
    <row r="2561" spans="2:3" x14ac:dyDescent="0.25">
      <c r="B2561" s="250">
        <v>2498</v>
      </c>
      <c r="C2561" s="249">
        <v>123.60966169542617</v>
      </c>
    </row>
    <row r="2562" spans="2:3" x14ac:dyDescent="0.25">
      <c r="B2562" s="250">
        <v>2499</v>
      </c>
      <c r="C2562" s="249">
        <v>111.64833753967736</v>
      </c>
    </row>
    <row r="2563" spans="2:3" x14ac:dyDescent="0.25">
      <c r="B2563" s="250">
        <v>2500</v>
      </c>
      <c r="C2563" s="249">
        <v>105.23140601946683</v>
      </c>
    </row>
    <row r="2564" spans="2:3" x14ac:dyDescent="0.25">
      <c r="B2564" s="250">
        <v>2501</v>
      </c>
      <c r="C2564" s="249">
        <v>138.1801932680502</v>
      </c>
    </row>
    <row r="2565" spans="2:3" x14ac:dyDescent="0.25">
      <c r="B2565" s="250">
        <v>2502</v>
      </c>
      <c r="C2565" s="249">
        <v>142.49776728044989</v>
      </c>
    </row>
    <row r="2566" spans="2:3" x14ac:dyDescent="0.25">
      <c r="B2566" s="250">
        <v>2503</v>
      </c>
      <c r="C2566" s="249">
        <v>88.229157115144773</v>
      </c>
    </row>
    <row r="2567" spans="2:3" x14ac:dyDescent="0.25">
      <c r="B2567" s="250">
        <v>2504</v>
      </c>
      <c r="C2567" s="249">
        <v>119.65061427592276</v>
      </c>
    </row>
    <row r="2568" spans="2:3" x14ac:dyDescent="0.25">
      <c r="B2568" s="250">
        <v>2505</v>
      </c>
      <c r="C2568" s="249">
        <v>131.57093666708826</v>
      </c>
    </row>
    <row r="2569" spans="2:3" x14ac:dyDescent="0.25">
      <c r="B2569" s="250">
        <v>2506</v>
      </c>
      <c r="C2569" s="249">
        <v>107.32757960864865</v>
      </c>
    </row>
    <row r="2570" spans="2:3" x14ac:dyDescent="0.25">
      <c r="B2570" s="250">
        <v>2507</v>
      </c>
      <c r="C2570" s="249">
        <v>137.8145520291616</v>
      </c>
    </row>
    <row r="2571" spans="2:3" x14ac:dyDescent="0.25">
      <c r="B2571" s="250">
        <v>2508</v>
      </c>
      <c r="C2571" s="249">
        <v>132.75697206734637</v>
      </c>
    </row>
    <row r="2572" spans="2:3" x14ac:dyDescent="0.25">
      <c r="B2572" s="250">
        <v>2509</v>
      </c>
      <c r="C2572" s="249">
        <v>103.03323822749384</v>
      </c>
    </row>
    <row r="2573" spans="2:3" x14ac:dyDescent="0.25">
      <c r="B2573" s="250">
        <v>2510</v>
      </c>
      <c r="C2573" s="249">
        <v>139.06222772711837</v>
      </c>
    </row>
    <row r="2574" spans="2:3" x14ac:dyDescent="0.25">
      <c r="B2574" s="250">
        <v>2511</v>
      </c>
      <c r="C2574" s="249">
        <v>116.16394220519764</v>
      </c>
    </row>
    <row r="2575" spans="2:3" x14ac:dyDescent="0.25">
      <c r="B2575" s="250">
        <v>2512</v>
      </c>
      <c r="C2575" s="249">
        <v>109.6890514763485</v>
      </c>
    </row>
    <row r="2576" spans="2:3" x14ac:dyDescent="0.25">
      <c r="B2576" s="250">
        <v>2513</v>
      </c>
      <c r="C2576" s="249">
        <v>146.02335400310201</v>
      </c>
    </row>
    <row r="2577" spans="2:3" x14ac:dyDescent="0.25">
      <c r="B2577" s="250">
        <v>2514</v>
      </c>
      <c r="C2577" s="249">
        <v>134.49426791032519</v>
      </c>
    </row>
    <row r="2578" spans="2:3" x14ac:dyDescent="0.25">
      <c r="B2578" s="250">
        <v>2515</v>
      </c>
      <c r="C2578" s="249">
        <v>118.16154489973196</v>
      </c>
    </row>
    <row r="2579" spans="2:3" x14ac:dyDescent="0.25">
      <c r="B2579" s="250">
        <v>2516</v>
      </c>
      <c r="C2579" s="249">
        <v>141.90165287672932</v>
      </c>
    </row>
    <row r="2580" spans="2:3" x14ac:dyDescent="0.25">
      <c r="B2580" s="250">
        <v>2517</v>
      </c>
      <c r="C2580" s="249">
        <v>137.26233616053241</v>
      </c>
    </row>
    <row r="2581" spans="2:3" x14ac:dyDescent="0.25">
      <c r="B2581" s="250">
        <v>2518</v>
      </c>
      <c r="C2581" s="249">
        <v>155.13826238884587</v>
      </c>
    </row>
    <row r="2582" spans="2:3" x14ac:dyDescent="0.25">
      <c r="B2582" s="250">
        <v>2519</v>
      </c>
      <c r="C2582" s="249">
        <v>83.712408943058676</v>
      </c>
    </row>
    <row r="2583" spans="2:3" x14ac:dyDescent="0.25">
      <c r="B2583" s="250">
        <v>2520</v>
      </c>
      <c r="C2583" s="249">
        <v>117.52460974985549</v>
      </c>
    </row>
    <row r="2584" spans="2:3" x14ac:dyDescent="0.25">
      <c r="B2584" s="250">
        <v>2521</v>
      </c>
      <c r="C2584" s="249">
        <v>131.14706982935172</v>
      </c>
    </row>
    <row r="2585" spans="2:3" x14ac:dyDescent="0.25">
      <c r="B2585" s="250">
        <v>2522</v>
      </c>
      <c r="C2585" s="249">
        <v>49.855401416243268</v>
      </c>
    </row>
    <row r="2586" spans="2:3" x14ac:dyDescent="0.25">
      <c r="B2586" s="250">
        <v>2523</v>
      </c>
      <c r="C2586" s="249">
        <v>136.46582240163582</v>
      </c>
    </row>
    <row r="2587" spans="2:3" x14ac:dyDescent="0.25">
      <c r="B2587" s="250">
        <v>2524</v>
      </c>
      <c r="C2587" s="249">
        <v>172.48294613207622</v>
      </c>
    </row>
    <row r="2588" spans="2:3" x14ac:dyDescent="0.25">
      <c r="B2588" s="250">
        <v>2525</v>
      </c>
      <c r="C2588" s="249">
        <v>119.45745226974319</v>
      </c>
    </row>
    <row r="2589" spans="2:3" x14ac:dyDescent="0.25">
      <c r="B2589" s="250">
        <v>2526</v>
      </c>
      <c r="C2589" s="249">
        <v>69.731223112136902</v>
      </c>
    </row>
    <row r="2590" spans="2:3" x14ac:dyDescent="0.25">
      <c r="B2590" s="250">
        <v>2527</v>
      </c>
      <c r="C2590" s="249">
        <v>89.774640071097977</v>
      </c>
    </row>
    <row r="2591" spans="2:3" x14ac:dyDescent="0.25">
      <c r="B2591" s="250">
        <v>2528</v>
      </c>
      <c r="C2591" s="249">
        <v>104.51578614836779</v>
      </c>
    </row>
    <row r="2592" spans="2:3" x14ac:dyDescent="0.25">
      <c r="B2592" s="250">
        <v>2529</v>
      </c>
      <c r="C2592" s="249">
        <v>132.54219438524325</v>
      </c>
    </row>
    <row r="2593" spans="2:3" x14ac:dyDescent="0.25">
      <c r="B2593" s="250">
        <v>2530</v>
      </c>
      <c r="C2593" s="249">
        <v>114.11278927419383</v>
      </c>
    </row>
    <row r="2594" spans="2:3" x14ac:dyDescent="0.25">
      <c r="B2594" s="250">
        <v>2531</v>
      </c>
      <c r="C2594" s="249">
        <v>143.4563545905801</v>
      </c>
    </row>
    <row r="2595" spans="2:3" x14ac:dyDescent="0.25">
      <c r="B2595" s="250">
        <v>2532</v>
      </c>
      <c r="C2595" s="249">
        <v>143.40174398339127</v>
      </c>
    </row>
    <row r="2596" spans="2:3" x14ac:dyDescent="0.25">
      <c r="B2596" s="250">
        <v>2533</v>
      </c>
      <c r="C2596" s="249">
        <v>94.772467049854015</v>
      </c>
    </row>
    <row r="2597" spans="2:3" x14ac:dyDescent="0.25">
      <c r="B2597" s="250">
        <v>2534</v>
      </c>
      <c r="C2597" s="249">
        <v>116.62185669707119</v>
      </c>
    </row>
    <row r="2598" spans="2:3" x14ac:dyDescent="0.25">
      <c r="B2598" s="250">
        <v>2535</v>
      </c>
      <c r="C2598" s="249">
        <v>100.86752991876605</v>
      </c>
    </row>
    <row r="2599" spans="2:3" x14ac:dyDescent="0.25">
      <c r="B2599" s="250">
        <v>2536</v>
      </c>
      <c r="C2599" s="249">
        <v>92.15827554949837</v>
      </c>
    </row>
    <row r="2600" spans="2:3" x14ac:dyDescent="0.25">
      <c r="B2600" s="250">
        <v>2537</v>
      </c>
      <c r="C2600" s="249">
        <v>143.53713526773757</v>
      </c>
    </row>
    <row r="2601" spans="2:3" x14ac:dyDescent="0.25">
      <c r="B2601" s="250">
        <v>2538</v>
      </c>
      <c r="C2601" s="249">
        <v>127.52660232554211</v>
      </c>
    </row>
    <row r="2602" spans="2:3" x14ac:dyDescent="0.25">
      <c r="B2602" s="250">
        <v>2539</v>
      </c>
      <c r="C2602" s="249">
        <v>109.63404512338077</v>
      </c>
    </row>
    <row r="2603" spans="2:3" x14ac:dyDescent="0.25">
      <c r="B2603" s="250">
        <v>2540</v>
      </c>
      <c r="C2603" s="249">
        <v>74.255196157666916</v>
      </c>
    </row>
    <row r="2604" spans="2:3" x14ac:dyDescent="0.25">
      <c r="B2604" s="250">
        <v>2541</v>
      </c>
      <c r="C2604" s="249">
        <v>127.54696046796238</v>
      </c>
    </row>
    <row r="2605" spans="2:3" x14ac:dyDescent="0.25">
      <c r="B2605" s="250">
        <v>2542</v>
      </c>
      <c r="C2605" s="249">
        <v>68.23385231844901</v>
      </c>
    </row>
    <row r="2606" spans="2:3" x14ac:dyDescent="0.25">
      <c r="B2606" s="250">
        <v>2543</v>
      </c>
      <c r="C2606" s="249">
        <v>124.62082681819933</v>
      </c>
    </row>
    <row r="2607" spans="2:3" x14ac:dyDescent="0.25">
      <c r="B2607" s="250">
        <v>2544</v>
      </c>
      <c r="C2607" s="249">
        <v>109.93850909308026</v>
      </c>
    </row>
    <row r="2608" spans="2:3" x14ac:dyDescent="0.25">
      <c r="B2608" s="250">
        <v>2545</v>
      </c>
      <c r="C2608" s="249">
        <v>130.58096328170399</v>
      </c>
    </row>
    <row r="2609" spans="2:3" x14ac:dyDescent="0.25">
      <c r="B2609" s="250">
        <v>2546</v>
      </c>
      <c r="C2609" s="249">
        <v>114.31139582771237</v>
      </c>
    </row>
    <row r="2610" spans="2:3" x14ac:dyDescent="0.25">
      <c r="B2610" s="250">
        <v>2547</v>
      </c>
      <c r="C2610" s="249">
        <v>133.398323285267</v>
      </c>
    </row>
    <row r="2611" spans="2:3" x14ac:dyDescent="0.25">
      <c r="B2611" s="250">
        <v>2548</v>
      </c>
      <c r="C2611" s="249">
        <v>156.35341348504238</v>
      </c>
    </row>
    <row r="2612" spans="2:3" x14ac:dyDescent="0.25">
      <c r="B2612" s="250">
        <v>2549</v>
      </c>
      <c r="C2612" s="249">
        <v>167.37192576380713</v>
      </c>
    </row>
    <row r="2613" spans="2:3" x14ac:dyDescent="0.25">
      <c r="B2613" s="250">
        <v>2550</v>
      </c>
      <c r="C2613" s="249">
        <v>118.56117328153474</v>
      </c>
    </row>
    <row r="2614" spans="2:3" x14ac:dyDescent="0.25">
      <c r="B2614" s="250">
        <v>2551</v>
      </c>
      <c r="C2614" s="249">
        <v>129.85829341548254</v>
      </c>
    </row>
    <row r="2615" spans="2:3" x14ac:dyDescent="0.25">
      <c r="B2615" s="250">
        <v>2552</v>
      </c>
      <c r="C2615" s="249">
        <v>87.826226335187357</v>
      </c>
    </row>
    <row r="2616" spans="2:3" x14ac:dyDescent="0.25">
      <c r="B2616" s="250">
        <v>2553</v>
      </c>
      <c r="C2616" s="249">
        <v>121.39637093294</v>
      </c>
    </row>
    <row r="2617" spans="2:3" x14ac:dyDescent="0.25">
      <c r="B2617" s="250">
        <v>2554</v>
      </c>
      <c r="C2617" s="249">
        <v>116.19770732736326</v>
      </c>
    </row>
    <row r="2618" spans="2:3" x14ac:dyDescent="0.25">
      <c r="B2618" s="250">
        <v>2555</v>
      </c>
      <c r="C2618" s="249">
        <v>126.86482462454961</v>
      </c>
    </row>
    <row r="2619" spans="2:3" x14ac:dyDescent="0.25">
      <c r="B2619" s="250">
        <v>2556</v>
      </c>
      <c r="C2619" s="249">
        <v>130.86450901066564</v>
      </c>
    </row>
    <row r="2620" spans="2:3" x14ac:dyDescent="0.25">
      <c r="B2620" s="250">
        <v>2557</v>
      </c>
      <c r="C2620" s="249">
        <v>122.05446537796865</v>
      </c>
    </row>
    <row r="2621" spans="2:3" x14ac:dyDescent="0.25">
      <c r="B2621" s="250">
        <v>2558</v>
      </c>
      <c r="C2621" s="249">
        <v>126.43351398036459</v>
      </c>
    </row>
    <row r="2622" spans="2:3" x14ac:dyDescent="0.25">
      <c r="B2622" s="250">
        <v>2559</v>
      </c>
      <c r="C2622" s="249">
        <v>87.847312475692789</v>
      </c>
    </row>
    <row r="2623" spans="2:3" x14ac:dyDescent="0.25">
      <c r="B2623" s="250">
        <v>2560</v>
      </c>
      <c r="C2623" s="249">
        <v>135.60005995304482</v>
      </c>
    </row>
    <row r="2624" spans="2:3" x14ac:dyDescent="0.25">
      <c r="B2624" s="250">
        <v>2561</v>
      </c>
      <c r="C2624" s="249">
        <v>99.422626607640794</v>
      </c>
    </row>
    <row r="2625" spans="2:3" x14ac:dyDescent="0.25">
      <c r="B2625" s="250">
        <v>2562</v>
      </c>
      <c r="C2625" s="249">
        <v>117.45313944852255</v>
      </c>
    </row>
    <row r="2626" spans="2:3" x14ac:dyDescent="0.25">
      <c r="B2626" s="250">
        <v>2563</v>
      </c>
      <c r="C2626" s="249">
        <v>92.492063481944797</v>
      </c>
    </row>
    <row r="2627" spans="2:3" x14ac:dyDescent="0.25">
      <c r="B2627" s="250">
        <v>2564</v>
      </c>
      <c r="C2627" s="249">
        <v>103.17545656940995</v>
      </c>
    </row>
    <row r="2628" spans="2:3" x14ac:dyDescent="0.25">
      <c r="B2628" s="250">
        <v>2565</v>
      </c>
      <c r="C2628" s="249">
        <v>145.47023228279195</v>
      </c>
    </row>
    <row r="2629" spans="2:3" x14ac:dyDescent="0.25">
      <c r="B2629" s="250">
        <v>2566</v>
      </c>
      <c r="C2629" s="249">
        <v>155.05887145691742</v>
      </c>
    </row>
    <row r="2630" spans="2:3" x14ac:dyDescent="0.25">
      <c r="B2630" s="250">
        <v>2567</v>
      </c>
      <c r="C2630" s="249">
        <v>117.62720415377932</v>
      </c>
    </row>
    <row r="2631" spans="2:3" x14ac:dyDescent="0.25">
      <c r="B2631" s="250">
        <v>2568</v>
      </c>
      <c r="C2631" s="249">
        <v>100.64300303810893</v>
      </c>
    </row>
    <row r="2632" spans="2:3" x14ac:dyDescent="0.25">
      <c r="B2632" s="250">
        <v>2569</v>
      </c>
      <c r="C2632" s="249">
        <v>132.63654995655955</v>
      </c>
    </row>
    <row r="2633" spans="2:3" x14ac:dyDescent="0.25">
      <c r="B2633" s="250">
        <v>2570</v>
      </c>
      <c r="C2633" s="249">
        <v>156.60233007779038</v>
      </c>
    </row>
    <row r="2634" spans="2:3" x14ac:dyDescent="0.25">
      <c r="B2634" s="250">
        <v>2571</v>
      </c>
      <c r="C2634" s="249">
        <v>104.1998557087896</v>
      </c>
    </row>
    <row r="2635" spans="2:3" x14ac:dyDescent="0.25">
      <c r="B2635" s="250">
        <v>2572</v>
      </c>
      <c r="C2635" s="249">
        <v>85.653253966682044</v>
      </c>
    </row>
    <row r="2636" spans="2:3" x14ac:dyDescent="0.25">
      <c r="B2636" s="250">
        <v>2573</v>
      </c>
      <c r="C2636" s="249">
        <v>83.322042777168861</v>
      </c>
    </row>
    <row r="2637" spans="2:3" x14ac:dyDescent="0.25">
      <c r="B2637" s="250">
        <v>2574</v>
      </c>
      <c r="C2637" s="249">
        <v>117.28574831044094</v>
      </c>
    </row>
    <row r="2638" spans="2:3" x14ac:dyDescent="0.25">
      <c r="B2638" s="250">
        <v>2575</v>
      </c>
      <c r="C2638" s="249">
        <v>134.03246877271363</v>
      </c>
    </row>
    <row r="2639" spans="2:3" x14ac:dyDescent="0.25">
      <c r="B2639" s="250">
        <v>2576</v>
      </c>
      <c r="C2639" s="249">
        <v>122.17425979413945</v>
      </c>
    </row>
    <row r="2640" spans="2:3" x14ac:dyDescent="0.25">
      <c r="B2640" s="250">
        <v>2577</v>
      </c>
      <c r="C2640" s="249">
        <v>111.35490211706103</v>
      </c>
    </row>
    <row r="2641" spans="2:3" x14ac:dyDescent="0.25">
      <c r="B2641" s="250">
        <v>2578</v>
      </c>
      <c r="C2641" s="249">
        <v>97.782458301036456</v>
      </c>
    </row>
    <row r="2642" spans="2:3" x14ac:dyDescent="0.25">
      <c r="B2642" s="250">
        <v>2579</v>
      </c>
      <c r="C2642" s="249">
        <v>107.84440552084274</v>
      </c>
    </row>
    <row r="2643" spans="2:3" x14ac:dyDescent="0.25">
      <c r="B2643" s="250">
        <v>2580</v>
      </c>
      <c r="C2643" s="249">
        <v>119.91897471904264</v>
      </c>
    </row>
    <row r="2644" spans="2:3" x14ac:dyDescent="0.25">
      <c r="B2644" s="250">
        <v>2581</v>
      </c>
      <c r="C2644" s="249">
        <v>165.4484861076171</v>
      </c>
    </row>
    <row r="2645" spans="2:3" x14ac:dyDescent="0.25">
      <c r="B2645" s="250">
        <v>2582</v>
      </c>
      <c r="C2645" s="249">
        <v>144.0092025696641</v>
      </c>
    </row>
    <row r="2646" spans="2:3" x14ac:dyDescent="0.25">
      <c r="B2646" s="250">
        <v>2583</v>
      </c>
      <c r="C2646" s="249">
        <v>94.792116479226593</v>
      </c>
    </row>
    <row r="2647" spans="2:3" x14ac:dyDescent="0.25">
      <c r="B2647" s="250">
        <v>2584</v>
      </c>
      <c r="C2647" s="249">
        <v>130.27428400252103</v>
      </c>
    </row>
    <row r="2648" spans="2:3" x14ac:dyDescent="0.25">
      <c r="B2648" s="250">
        <v>2585</v>
      </c>
      <c r="C2648" s="249">
        <v>106.2282817553664</v>
      </c>
    </row>
    <row r="2649" spans="2:3" x14ac:dyDescent="0.25">
      <c r="B2649" s="250">
        <v>2586</v>
      </c>
      <c r="C2649" s="249">
        <v>136.8035226008696</v>
      </c>
    </row>
    <row r="2650" spans="2:3" x14ac:dyDescent="0.25">
      <c r="B2650" s="250">
        <v>2587</v>
      </c>
      <c r="C2650" s="249">
        <v>148.74468383871147</v>
      </c>
    </row>
    <row r="2651" spans="2:3" x14ac:dyDescent="0.25">
      <c r="B2651" s="250">
        <v>2588</v>
      </c>
      <c r="C2651" s="249">
        <v>147.9913772429318</v>
      </c>
    </row>
    <row r="2652" spans="2:3" x14ac:dyDescent="0.25">
      <c r="B2652" s="250">
        <v>2589</v>
      </c>
      <c r="C2652" s="249">
        <v>130.95566652613124</v>
      </c>
    </row>
    <row r="2653" spans="2:3" x14ac:dyDescent="0.25">
      <c r="B2653" s="250">
        <v>2590</v>
      </c>
      <c r="C2653" s="249">
        <v>118.33036237559115</v>
      </c>
    </row>
    <row r="2654" spans="2:3" x14ac:dyDescent="0.25">
      <c r="B2654" s="250">
        <v>2591</v>
      </c>
      <c r="C2654" s="249">
        <v>113.18407410053581</v>
      </c>
    </row>
    <row r="2655" spans="2:3" x14ac:dyDescent="0.25">
      <c r="B2655" s="250">
        <v>2592</v>
      </c>
      <c r="C2655" s="249">
        <v>95.38805165621207</v>
      </c>
    </row>
    <row r="2656" spans="2:3" x14ac:dyDescent="0.25">
      <c r="B2656" s="250">
        <v>2593</v>
      </c>
      <c r="C2656" s="249">
        <v>131.26699616420757</v>
      </c>
    </row>
    <row r="2657" spans="2:3" x14ac:dyDescent="0.25">
      <c r="B2657" s="250">
        <v>2594</v>
      </c>
      <c r="C2657" s="249">
        <v>125.70362583195804</v>
      </c>
    </row>
    <row r="2658" spans="2:3" x14ac:dyDescent="0.25">
      <c r="B2658" s="250">
        <v>2595</v>
      </c>
      <c r="C2658" s="249">
        <v>108.17735110754158</v>
      </c>
    </row>
    <row r="2659" spans="2:3" x14ac:dyDescent="0.25">
      <c r="B2659" s="250">
        <v>2596</v>
      </c>
      <c r="C2659" s="249">
        <v>81.074571743266006</v>
      </c>
    </row>
    <row r="2660" spans="2:3" x14ac:dyDescent="0.25">
      <c r="B2660" s="250">
        <v>2597</v>
      </c>
      <c r="C2660" s="249">
        <v>137.91324745555755</v>
      </c>
    </row>
    <row r="2661" spans="2:3" x14ac:dyDescent="0.25">
      <c r="B2661" s="250">
        <v>2598</v>
      </c>
      <c r="C2661" s="249">
        <v>151.23767526274202</v>
      </c>
    </row>
    <row r="2662" spans="2:3" x14ac:dyDescent="0.25">
      <c r="B2662" s="250">
        <v>2599</v>
      </c>
      <c r="C2662" s="249">
        <v>179.96341921167843</v>
      </c>
    </row>
    <row r="2663" spans="2:3" x14ac:dyDescent="0.25">
      <c r="B2663" s="250">
        <v>2600</v>
      </c>
      <c r="C2663" s="249">
        <v>93.15527901746421</v>
      </c>
    </row>
    <row r="2664" spans="2:3" x14ac:dyDescent="0.25">
      <c r="B2664" s="250">
        <v>2601</v>
      </c>
      <c r="C2664" s="249">
        <v>129.34276246121678</v>
      </c>
    </row>
    <row r="2665" spans="2:3" x14ac:dyDescent="0.25">
      <c r="B2665" s="250">
        <v>2602</v>
      </c>
      <c r="C2665" s="249">
        <v>113.82525863646488</v>
      </c>
    </row>
    <row r="2666" spans="2:3" x14ac:dyDescent="0.25">
      <c r="B2666" s="250">
        <v>2603</v>
      </c>
      <c r="C2666" s="249">
        <v>136.3728241966225</v>
      </c>
    </row>
    <row r="2667" spans="2:3" x14ac:dyDescent="0.25">
      <c r="B2667" s="250">
        <v>2604</v>
      </c>
      <c r="C2667" s="249">
        <v>130.50820628382394</v>
      </c>
    </row>
    <row r="2668" spans="2:3" x14ac:dyDescent="0.25">
      <c r="B2668" s="250">
        <v>2605</v>
      </c>
      <c r="C2668" s="249">
        <v>145.56109497770916</v>
      </c>
    </row>
    <row r="2669" spans="2:3" x14ac:dyDescent="0.25">
      <c r="B2669" s="250">
        <v>2606</v>
      </c>
      <c r="C2669" s="249">
        <v>106.04065032934439</v>
      </c>
    </row>
    <row r="2670" spans="2:3" x14ac:dyDescent="0.25">
      <c r="B2670" s="250">
        <v>2607</v>
      </c>
      <c r="C2670" s="249">
        <v>92.582308726352949</v>
      </c>
    </row>
    <row r="2671" spans="2:3" x14ac:dyDescent="0.25">
      <c r="B2671" s="250">
        <v>2608</v>
      </c>
      <c r="C2671" s="249">
        <v>124.4142819243593</v>
      </c>
    </row>
    <row r="2672" spans="2:3" x14ac:dyDescent="0.25">
      <c r="B2672" s="250">
        <v>2609</v>
      </c>
      <c r="C2672" s="249">
        <v>77.696363831491681</v>
      </c>
    </row>
    <row r="2673" spans="2:3" x14ac:dyDescent="0.25">
      <c r="B2673" s="250">
        <v>2610</v>
      </c>
      <c r="C2673" s="249">
        <v>83.704394673890107</v>
      </c>
    </row>
    <row r="2674" spans="2:3" x14ac:dyDescent="0.25">
      <c r="B2674" s="250">
        <v>2611</v>
      </c>
      <c r="C2674" s="249">
        <v>114.06696607286396</v>
      </c>
    </row>
    <row r="2675" spans="2:3" x14ac:dyDescent="0.25">
      <c r="B2675" s="250">
        <v>2612</v>
      </c>
      <c r="C2675" s="249">
        <v>104.9713041716617</v>
      </c>
    </row>
    <row r="2676" spans="2:3" x14ac:dyDescent="0.25">
      <c r="B2676" s="250">
        <v>2613</v>
      </c>
      <c r="C2676" s="249">
        <v>115.21126471846176</v>
      </c>
    </row>
    <row r="2677" spans="2:3" x14ac:dyDescent="0.25">
      <c r="B2677" s="250">
        <v>2614</v>
      </c>
      <c r="C2677" s="249">
        <v>75.661283007006915</v>
      </c>
    </row>
    <row r="2678" spans="2:3" x14ac:dyDescent="0.25">
      <c r="B2678" s="250">
        <v>2615</v>
      </c>
      <c r="C2678" s="249">
        <v>131.29433846624039</v>
      </c>
    </row>
    <row r="2679" spans="2:3" x14ac:dyDescent="0.25">
      <c r="B2679" s="250">
        <v>2616</v>
      </c>
      <c r="C2679" s="249">
        <v>119.35347618141007</v>
      </c>
    </row>
    <row r="2680" spans="2:3" x14ac:dyDescent="0.25">
      <c r="B2680" s="250">
        <v>2617</v>
      </c>
      <c r="C2680" s="249">
        <v>65.511953997987064</v>
      </c>
    </row>
    <row r="2681" spans="2:3" x14ac:dyDescent="0.25">
      <c r="B2681" s="250">
        <v>2618</v>
      </c>
      <c r="C2681" s="249">
        <v>73.542818483116349</v>
      </c>
    </row>
    <row r="2682" spans="2:3" x14ac:dyDescent="0.25">
      <c r="B2682" s="250">
        <v>2619</v>
      </c>
      <c r="C2682" s="249">
        <v>129.44884410152625</v>
      </c>
    </row>
    <row r="2683" spans="2:3" x14ac:dyDescent="0.25">
      <c r="B2683" s="250">
        <v>2620</v>
      </c>
      <c r="C2683" s="249">
        <v>108.41965059407423</v>
      </c>
    </row>
    <row r="2684" spans="2:3" x14ac:dyDescent="0.25">
      <c r="B2684" s="250">
        <v>2621</v>
      </c>
      <c r="C2684" s="249">
        <v>112.58185535265429</v>
      </c>
    </row>
    <row r="2685" spans="2:3" x14ac:dyDescent="0.25">
      <c r="B2685" s="250">
        <v>2622</v>
      </c>
      <c r="C2685" s="249">
        <v>67.663416050342903</v>
      </c>
    </row>
    <row r="2686" spans="2:3" x14ac:dyDescent="0.25">
      <c r="B2686" s="250">
        <v>2623</v>
      </c>
      <c r="C2686" s="249">
        <v>128.97934047582697</v>
      </c>
    </row>
    <row r="2687" spans="2:3" x14ac:dyDescent="0.25">
      <c r="B2687" s="250">
        <v>2624</v>
      </c>
      <c r="C2687" s="249">
        <v>91.251432144216864</v>
      </c>
    </row>
    <row r="2688" spans="2:3" x14ac:dyDescent="0.25">
      <c r="B2688" s="250">
        <v>2625</v>
      </c>
      <c r="C2688" s="249">
        <v>121.72801281480987</v>
      </c>
    </row>
    <row r="2689" spans="2:3" x14ac:dyDescent="0.25">
      <c r="B2689" s="250">
        <v>2626</v>
      </c>
      <c r="C2689" s="249">
        <v>138.96793183028026</v>
      </c>
    </row>
    <row r="2690" spans="2:3" x14ac:dyDescent="0.25">
      <c r="B2690" s="250">
        <v>2627</v>
      </c>
      <c r="C2690" s="249">
        <v>124.47427055033408</v>
      </c>
    </row>
    <row r="2691" spans="2:3" x14ac:dyDescent="0.25">
      <c r="B2691" s="250">
        <v>2628</v>
      </c>
      <c r="C2691" s="249">
        <v>96.094351645614381</v>
      </c>
    </row>
    <row r="2692" spans="2:3" x14ac:dyDescent="0.25">
      <c r="B2692" s="250">
        <v>2629</v>
      </c>
      <c r="C2692" s="249">
        <v>132.92188159403736</v>
      </c>
    </row>
    <row r="2693" spans="2:3" x14ac:dyDescent="0.25">
      <c r="B2693" s="250">
        <v>2630</v>
      </c>
      <c r="C2693" s="249">
        <v>145.42643413558653</v>
      </c>
    </row>
    <row r="2694" spans="2:3" x14ac:dyDescent="0.25">
      <c r="B2694" s="250">
        <v>2631</v>
      </c>
      <c r="C2694" s="249">
        <v>96.925196491714729</v>
      </c>
    </row>
    <row r="2695" spans="2:3" x14ac:dyDescent="0.25">
      <c r="B2695" s="250">
        <v>2632</v>
      </c>
      <c r="C2695" s="249">
        <v>114.88733999892955</v>
      </c>
    </row>
    <row r="2696" spans="2:3" x14ac:dyDescent="0.25">
      <c r="B2696" s="250">
        <v>2633</v>
      </c>
      <c r="C2696" s="249">
        <v>165.25198981807981</v>
      </c>
    </row>
    <row r="2697" spans="2:3" x14ac:dyDescent="0.25">
      <c r="B2697" s="250">
        <v>2634</v>
      </c>
      <c r="C2697" s="249">
        <v>99.312367346267493</v>
      </c>
    </row>
    <row r="2698" spans="2:3" x14ac:dyDescent="0.25">
      <c r="B2698" s="250">
        <v>2635</v>
      </c>
      <c r="C2698" s="249">
        <v>125.73553713012156</v>
      </c>
    </row>
    <row r="2699" spans="2:3" x14ac:dyDescent="0.25">
      <c r="B2699" s="250">
        <v>2636</v>
      </c>
      <c r="C2699" s="249">
        <v>160.80437139615339</v>
      </c>
    </row>
    <row r="2700" spans="2:3" x14ac:dyDescent="0.25">
      <c r="B2700" s="250">
        <v>2637</v>
      </c>
      <c r="C2700" s="249">
        <v>94.970993592887254</v>
      </c>
    </row>
    <row r="2701" spans="2:3" x14ac:dyDescent="0.25">
      <c r="B2701" s="250">
        <v>2638</v>
      </c>
      <c r="C2701" s="249">
        <v>125.82131593714676</v>
      </c>
    </row>
    <row r="2702" spans="2:3" x14ac:dyDescent="0.25">
      <c r="B2702" s="250">
        <v>2639</v>
      </c>
      <c r="C2702" s="249">
        <v>115.32448458664716</v>
      </c>
    </row>
    <row r="2703" spans="2:3" x14ac:dyDescent="0.25">
      <c r="B2703" s="250">
        <v>2640</v>
      </c>
      <c r="C2703" s="249">
        <v>114.43118650248624</v>
      </c>
    </row>
    <row r="2704" spans="2:3" x14ac:dyDescent="0.25">
      <c r="B2704" s="250">
        <v>2641</v>
      </c>
      <c r="C2704" s="249">
        <v>115.20444713875369</v>
      </c>
    </row>
    <row r="2705" spans="2:3" x14ac:dyDescent="0.25">
      <c r="B2705" s="250">
        <v>2642</v>
      </c>
      <c r="C2705" s="249">
        <v>95.383141459269993</v>
      </c>
    </row>
    <row r="2706" spans="2:3" x14ac:dyDescent="0.25">
      <c r="B2706" s="250">
        <v>2643</v>
      </c>
      <c r="C2706" s="249">
        <v>82.760916449126</v>
      </c>
    </row>
    <row r="2707" spans="2:3" x14ac:dyDescent="0.25">
      <c r="B2707" s="250">
        <v>2644</v>
      </c>
      <c r="C2707" s="249">
        <v>90.460677349496962</v>
      </c>
    </row>
    <row r="2708" spans="2:3" x14ac:dyDescent="0.25">
      <c r="B2708" s="250">
        <v>2645</v>
      </c>
      <c r="C2708" s="249">
        <v>166.88940974606953</v>
      </c>
    </row>
    <row r="2709" spans="2:3" x14ac:dyDescent="0.25">
      <c r="B2709" s="250">
        <v>2646</v>
      </c>
      <c r="C2709" s="249">
        <v>105.9635751243689</v>
      </c>
    </row>
    <row r="2710" spans="2:3" x14ac:dyDescent="0.25">
      <c r="B2710" s="250">
        <v>2647</v>
      </c>
      <c r="C2710" s="249">
        <v>92.124032434495149</v>
      </c>
    </row>
    <row r="2711" spans="2:3" x14ac:dyDescent="0.25">
      <c r="B2711" s="250">
        <v>2648</v>
      </c>
      <c r="C2711" s="249">
        <v>95.071930399614018</v>
      </c>
    </row>
    <row r="2712" spans="2:3" x14ac:dyDescent="0.25">
      <c r="B2712" s="250">
        <v>2649</v>
      </c>
      <c r="C2712" s="249">
        <v>95.135637506425084</v>
      </c>
    </row>
    <row r="2713" spans="2:3" x14ac:dyDescent="0.25">
      <c r="B2713" s="250">
        <v>2650</v>
      </c>
      <c r="C2713" s="249">
        <v>115.31480102551899</v>
      </c>
    </row>
    <row r="2714" spans="2:3" x14ac:dyDescent="0.25">
      <c r="B2714" s="250">
        <v>2651</v>
      </c>
      <c r="C2714" s="249">
        <v>102.96733931886824</v>
      </c>
    </row>
    <row r="2715" spans="2:3" x14ac:dyDescent="0.25">
      <c r="B2715" s="250">
        <v>2652</v>
      </c>
      <c r="C2715" s="249">
        <v>132.14721391918334</v>
      </c>
    </row>
    <row r="2716" spans="2:3" x14ac:dyDescent="0.25">
      <c r="B2716" s="250">
        <v>2653</v>
      </c>
      <c r="C2716" s="249">
        <v>120.75127689583917</v>
      </c>
    </row>
    <row r="2717" spans="2:3" x14ac:dyDescent="0.25">
      <c r="B2717" s="250">
        <v>2654</v>
      </c>
      <c r="C2717" s="249">
        <v>87.271448086073732</v>
      </c>
    </row>
    <row r="2718" spans="2:3" x14ac:dyDescent="0.25">
      <c r="B2718" s="250">
        <v>2655</v>
      </c>
      <c r="C2718" s="249">
        <v>129.6528823601974</v>
      </c>
    </row>
    <row r="2719" spans="2:3" x14ac:dyDescent="0.25">
      <c r="B2719" s="250">
        <v>2656</v>
      </c>
      <c r="C2719" s="249">
        <v>102.59528786132663</v>
      </c>
    </row>
    <row r="2720" spans="2:3" x14ac:dyDescent="0.25">
      <c r="B2720" s="250">
        <v>2657</v>
      </c>
      <c r="C2720" s="249">
        <v>97.014719436663796</v>
      </c>
    </row>
    <row r="2721" spans="2:3" x14ac:dyDescent="0.25">
      <c r="B2721" s="250">
        <v>2658</v>
      </c>
      <c r="C2721" s="249">
        <v>39.884993628377259</v>
      </c>
    </row>
    <row r="2722" spans="2:3" x14ac:dyDescent="0.25">
      <c r="B2722" s="250">
        <v>2659</v>
      </c>
      <c r="C2722" s="249">
        <v>79.817097366695904</v>
      </c>
    </row>
    <row r="2723" spans="2:3" x14ac:dyDescent="0.25">
      <c r="B2723" s="250">
        <v>2660</v>
      </c>
      <c r="C2723" s="249">
        <v>126.25601144177173</v>
      </c>
    </row>
    <row r="2724" spans="2:3" x14ac:dyDescent="0.25">
      <c r="B2724" s="250">
        <v>2661</v>
      </c>
      <c r="C2724" s="249">
        <v>104.58605383578029</v>
      </c>
    </row>
    <row r="2725" spans="2:3" x14ac:dyDescent="0.25">
      <c r="B2725" s="250">
        <v>2662</v>
      </c>
      <c r="C2725" s="249">
        <v>74.806586774043126</v>
      </c>
    </row>
    <row r="2726" spans="2:3" x14ac:dyDescent="0.25">
      <c r="B2726" s="250">
        <v>2663</v>
      </c>
      <c r="C2726" s="249">
        <v>73.429995624478778</v>
      </c>
    </row>
    <row r="2727" spans="2:3" x14ac:dyDescent="0.25">
      <c r="B2727" s="250">
        <v>2664</v>
      </c>
      <c r="C2727" s="249">
        <v>62.825465943616628</v>
      </c>
    </row>
    <row r="2728" spans="2:3" x14ac:dyDescent="0.25">
      <c r="B2728" s="250">
        <v>2665</v>
      </c>
      <c r="C2728" s="249">
        <v>144.18643587383298</v>
      </c>
    </row>
    <row r="2729" spans="2:3" x14ac:dyDescent="0.25">
      <c r="B2729" s="250">
        <v>2666</v>
      </c>
      <c r="C2729" s="249">
        <v>105.5215916899449</v>
      </c>
    </row>
    <row r="2730" spans="2:3" x14ac:dyDescent="0.25">
      <c r="B2730" s="250">
        <v>2667</v>
      </c>
      <c r="C2730" s="249">
        <v>118.88565154122151</v>
      </c>
    </row>
    <row r="2731" spans="2:3" x14ac:dyDescent="0.25">
      <c r="B2731" s="250">
        <v>2668</v>
      </c>
      <c r="C2731" s="249">
        <v>132.13696457621219</v>
      </c>
    </row>
    <row r="2732" spans="2:3" x14ac:dyDescent="0.25">
      <c r="B2732" s="250">
        <v>2669</v>
      </c>
      <c r="C2732" s="249">
        <v>40.465794868339344</v>
      </c>
    </row>
    <row r="2733" spans="2:3" x14ac:dyDescent="0.25">
      <c r="B2733" s="250">
        <v>2670</v>
      </c>
      <c r="C2733" s="249">
        <v>107.81501049590176</v>
      </c>
    </row>
    <row r="2734" spans="2:3" x14ac:dyDescent="0.25">
      <c r="B2734" s="250">
        <v>2671</v>
      </c>
      <c r="C2734" s="249">
        <v>134.92514057749557</v>
      </c>
    </row>
    <row r="2735" spans="2:3" x14ac:dyDescent="0.25">
      <c r="B2735" s="250">
        <v>2672</v>
      </c>
      <c r="C2735" s="249">
        <v>68.636755225467212</v>
      </c>
    </row>
    <row r="2736" spans="2:3" x14ac:dyDescent="0.25">
      <c r="B2736" s="250">
        <v>2673</v>
      </c>
      <c r="C2736" s="249">
        <v>114.56809370555693</v>
      </c>
    </row>
    <row r="2737" spans="2:3" x14ac:dyDescent="0.25">
      <c r="B2737" s="250">
        <v>2674</v>
      </c>
      <c r="C2737" s="249">
        <v>134.86087430193422</v>
      </c>
    </row>
    <row r="2738" spans="2:3" x14ac:dyDescent="0.25">
      <c r="B2738" s="250">
        <v>2675</v>
      </c>
      <c r="C2738" s="249">
        <v>114.20852029552512</v>
      </c>
    </row>
    <row r="2739" spans="2:3" x14ac:dyDescent="0.25">
      <c r="B2739" s="250">
        <v>2676</v>
      </c>
      <c r="C2739" s="249">
        <v>105.20045734584997</v>
      </c>
    </row>
    <row r="2740" spans="2:3" x14ac:dyDescent="0.25">
      <c r="B2740" s="250">
        <v>2677</v>
      </c>
      <c r="C2740" s="249">
        <v>146.66763116066031</v>
      </c>
    </row>
    <row r="2741" spans="2:3" x14ac:dyDescent="0.25">
      <c r="B2741" s="250">
        <v>2678</v>
      </c>
      <c r="C2741" s="249">
        <v>121.16360898373119</v>
      </c>
    </row>
    <row r="2742" spans="2:3" x14ac:dyDescent="0.25">
      <c r="B2742" s="250">
        <v>2679</v>
      </c>
      <c r="C2742" s="249">
        <v>103.3164380219673</v>
      </c>
    </row>
    <row r="2743" spans="2:3" x14ac:dyDescent="0.25">
      <c r="B2743" s="250">
        <v>2680</v>
      </c>
      <c r="C2743" s="249">
        <v>68.061727587796014</v>
      </c>
    </row>
    <row r="2744" spans="2:3" x14ac:dyDescent="0.25">
      <c r="B2744" s="250">
        <v>2681</v>
      </c>
      <c r="C2744" s="249">
        <v>147.98509258340704</v>
      </c>
    </row>
    <row r="2745" spans="2:3" x14ac:dyDescent="0.25">
      <c r="B2745" s="250">
        <v>2682</v>
      </c>
      <c r="C2745" s="249">
        <v>138.14723529373092</v>
      </c>
    </row>
    <row r="2746" spans="2:3" x14ac:dyDescent="0.25">
      <c r="B2746" s="250">
        <v>2683</v>
      </c>
      <c r="C2746" s="249">
        <v>139.66096404261668</v>
      </c>
    </row>
    <row r="2747" spans="2:3" x14ac:dyDescent="0.25">
      <c r="B2747" s="250">
        <v>2684</v>
      </c>
      <c r="C2747" s="249">
        <v>91.123347113053001</v>
      </c>
    </row>
    <row r="2748" spans="2:3" x14ac:dyDescent="0.25">
      <c r="B2748" s="250">
        <v>2685</v>
      </c>
      <c r="C2748" s="249">
        <v>112.35690853728519</v>
      </c>
    </row>
    <row r="2749" spans="2:3" x14ac:dyDescent="0.25">
      <c r="B2749" s="250">
        <v>2686</v>
      </c>
      <c r="C2749" s="249">
        <v>163.98264476929614</v>
      </c>
    </row>
    <row r="2750" spans="2:3" x14ac:dyDescent="0.25">
      <c r="B2750" s="250">
        <v>2687</v>
      </c>
      <c r="C2750" s="249">
        <v>137.74358586999085</v>
      </c>
    </row>
    <row r="2751" spans="2:3" x14ac:dyDescent="0.25">
      <c r="B2751" s="250">
        <v>2688</v>
      </c>
      <c r="C2751" s="249">
        <v>130.23598129632907</v>
      </c>
    </row>
    <row r="2752" spans="2:3" x14ac:dyDescent="0.25">
      <c r="B2752" s="250">
        <v>2689</v>
      </c>
      <c r="C2752" s="249">
        <v>104.53455445240425</v>
      </c>
    </row>
    <row r="2753" spans="2:3" x14ac:dyDescent="0.25">
      <c r="B2753" s="250">
        <v>2690</v>
      </c>
      <c r="C2753" s="249">
        <v>131.39573701365188</v>
      </c>
    </row>
    <row r="2754" spans="2:3" x14ac:dyDescent="0.25">
      <c r="B2754" s="250">
        <v>2691</v>
      </c>
      <c r="C2754" s="249">
        <v>103.07937441781456</v>
      </c>
    </row>
    <row r="2755" spans="2:3" x14ac:dyDescent="0.25">
      <c r="B2755" s="250">
        <v>2692</v>
      </c>
      <c r="C2755" s="249">
        <v>91.341617433155307</v>
      </c>
    </row>
    <row r="2756" spans="2:3" x14ac:dyDescent="0.25">
      <c r="B2756" s="250">
        <v>2693</v>
      </c>
      <c r="C2756" s="249">
        <v>112.697249713227</v>
      </c>
    </row>
    <row r="2757" spans="2:3" x14ac:dyDescent="0.25">
      <c r="B2757" s="250">
        <v>2694</v>
      </c>
      <c r="C2757" s="249">
        <v>81.080655082452992</v>
      </c>
    </row>
    <row r="2758" spans="2:3" x14ac:dyDescent="0.25">
      <c r="B2758" s="250">
        <v>2695</v>
      </c>
      <c r="C2758" s="249">
        <v>89.691548081498752</v>
      </c>
    </row>
    <row r="2759" spans="2:3" x14ac:dyDescent="0.25">
      <c r="B2759" s="250">
        <v>2696</v>
      </c>
      <c r="C2759" s="249">
        <v>97.596042133664724</v>
      </c>
    </row>
    <row r="2760" spans="2:3" x14ac:dyDescent="0.25">
      <c r="B2760" s="250">
        <v>2697</v>
      </c>
      <c r="C2760" s="249">
        <v>113.36420793140518</v>
      </c>
    </row>
    <row r="2761" spans="2:3" x14ac:dyDescent="0.25">
      <c r="B2761" s="250">
        <v>2698</v>
      </c>
      <c r="C2761" s="249">
        <v>128.00237667128044</v>
      </c>
    </row>
    <row r="2762" spans="2:3" x14ac:dyDescent="0.25">
      <c r="B2762" s="250">
        <v>2699</v>
      </c>
      <c r="C2762" s="249">
        <v>124.22682419427608</v>
      </c>
    </row>
    <row r="2763" spans="2:3" x14ac:dyDescent="0.25">
      <c r="B2763" s="250">
        <v>2700</v>
      </c>
      <c r="C2763" s="249">
        <v>114.9991981712509</v>
      </c>
    </row>
    <row r="2764" spans="2:3" x14ac:dyDescent="0.25">
      <c r="B2764" s="250">
        <v>2701</v>
      </c>
      <c r="C2764" s="249">
        <v>131.2228260485652</v>
      </c>
    </row>
    <row r="2765" spans="2:3" x14ac:dyDescent="0.25">
      <c r="B2765" s="250">
        <v>2702</v>
      </c>
      <c r="C2765" s="249">
        <v>108.25556993068959</v>
      </c>
    </row>
    <row r="2766" spans="2:3" x14ac:dyDescent="0.25">
      <c r="B2766" s="250">
        <v>2703</v>
      </c>
      <c r="C2766" s="249">
        <v>144.3634070702185</v>
      </c>
    </row>
    <row r="2767" spans="2:3" x14ac:dyDescent="0.25">
      <c r="B2767" s="250">
        <v>2704</v>
      </c>
      <c r="C2767" s="249">
        <v>97.734856501402732</v>
      </c>
    </row>
    <row r="2768" spans="2:3" x14ac:dyDescent="0.25">
      <c r="B2768" s="250">
        <v>2705</v>
      </c>
      <c r="C2768" s="249">
        <v>122.96204638551538</v>
      </c>
    </row>
    <row r="2769" spans="2:3" x14ac:dyDescent="0.25">
      <c r="B2769" s="250">
        <v>2706</v>
      </c>
      <c r="C2769" s="249">
        <v>144.8474746037476</v>
      </c>
    </row>
    <row r="2770" spans="2:3" x14ac:dyDescent="0.25">
      <c r="B2770" s="250">
        <v>2707</v>
      </c>
      <c r="C2770" s="249">
        <v>108.73363400403915</v>
      </c>
    </row>
    <row r="2771" spans="2:3" x14ac:dyDescent="0.25">
      <c r="B2771" s="250">
        <v>2708</v>
      </c>
      <c r="C2771" s="249">
        <v>74.711290544543928</v>
      </c>
    </row>
    <row r="2772" spans="2:3" x14ac:dyDescent="0.25">
      <c r="B2772" s="250">
        <v>2709</v>
      </c>
      <c r="C2772" s="249">
        <v>117.96681324596203</v>
      </c>
    </row>
    <row r="2773" spans="2:3" x14ac:dyDescent="0.25">
      <c r="B2773" s="250">
        <v>2710</v>
      </c>
      <c r="C2773" s="249">
        <v>106.46917879876491</v>
      </c>
    </row>
    <row r="2774" spans="2:3" x14ac:dyDescent="0.25">
      <c r="B2774" s="250">
        <v>2711</v>
      </c>
      <c r="C2774" s="249">
        <v>162.19796428969184</v>
      </c>
    </row>
    <row r="2775" spans="2:3" x14ac:dyDescent="0.25">
      <c r="B2775" s="250">
        <v>2712</v>
      </c>
      <c r="C2775" s="249">
        <v>146.74252546959039</v>
      </c>
    </row>
    <row r="2776" spans="2:3" x14ac:dyDescent="0.25">
      <c r="B2776" s="250">
        <v>2713</v>
      </c>
      <c r="C2776" s="249">
        <v>113.3534575535972</v>
      </c>
    </row>
    <row r="2777" spans="2:3" x14ac:dyDescent="0.25">
      <c r="B2777" s="250">
        <v>2714</v>
      </c>
      <c r="C2777" s="249">
        <v>164.55834436587861</v>
      </c>
    </row>
    <row r="2778" spans="2:3" x14ac:dyDescent="0.25">
      <c r="B2778" s="250">
        <v>2715</v>
      </c>
      <c r="C2778" s="249">
        <v>129.77275384668451</v>
      </c>
    </row>
    <row r="2779" spans="2:3" x14ac:dyDescent="0.25">
      <c r="B2779" s="250">
        <v>2716</v>
      </c>
      <c r="C2779" s="249">
        <v>128.57075965152123</v>
      </c>
    </row>
    <row r="2780" spans="2:3" x14ac:dyDescent="0.25">
      <c r="B2780" s="250">
        <v>2717</v>
      </c>
      <c r="C2780" s="249">
        <v>118.40196444178818</v>
      </c>
    </row>
    <row r="2781" spans="2:3" x14ac:dyDescent="0.25">
      <c r="B2781" s="250">
        <v>2718</v>
      </c>
      <c r="C2781" s="249">
        <v>131.23328581000229</v>
      </c>
    </row>
    <row r="2782" spans="2:3" x14ac:dyDescent="0.25">
      <c r="B2782" s="250">
        <v>2719</v>
      </c>
      <c r="C2782" s="249">
        <v>112.10860289292533</v>
      </c>
    </row>
    <row r="2783" spans="2:3" x14ac:dyDescent="0.25">
      <c r="B2783" s="250">
        <v>2720</v>
      </c>
      <c r="C2783" s="249">
        <v>81.676291013539668</v>
      </c>
    </row>
    <row r="2784" spans="2:3" x14ac:dyDescent="0.25">
      <c r="B2784" s="250">
        <v>2721</v>
      </c>
      <c r="C2784" s="249">
        <v>93.483369206067323</v>
      </c>
    </row>
    <row r="2785" spans="2:3" x14ac:dyDescent="0.25">
      <c r="B2785" s="250">
        <v>2722</v>
      </c>
      <c r="C2785" s="249">
        <v>77.521777700431016</v>
      </c>
    </row>
    <row r="2786" spans="2:3" x14ac:dyDescent="0.25">
      <c r="B2786" s="250">
        <v>2723</v>
      </c>
      <c r="C2786" s="249">
        <v>110.88622575947375</v>
      </c>
    </row>
    <row r="2787" spans="2:3" x14ac:dyDescent="0.25">
      <c r="B2787" s="250">
        <v>2724</v>
      </c>
      <c r="C2787" s="249">
        <v>97.548053562912102</v>
      </c>
    </row>
    <row r="2788" spans="2:3" x14ac:dyDescent="0.25">
      <c r="B2788" s="250">
        <v>2725</v>
      </c>
      <c r="C2788" s="249">
        <v>163.28607409016902</v>
      </c>
    </row>
    <row r="2789" spans="2:3" x14ac:dyDescent="0.25">
      <c r="B2789" s="250">
        <v>2726</v>
      </c>
      <c r="C2789" s="249">
        <v>130.1979089361547</v>
      </c>
    </row>
    <row r="2790" spans="2:3" x14ac:dyDescent="0.25">
      <c r="B2790" s="250">
        <v>2727</v>
      </c>
      <c r="C2790" s="249">
        <v>133.08541315909491</v>
      </c>
    </row>
    <row r="2791" spans="2:3" x14ac:dyDescent="0.25">
      <c r="B2791" s="250">
        <v>2728</v>
      </c>
      <c r="C2791" s="249">
        <v>124.58491947439883</v>
      </c>
    </row>
    <row r="2792" spans="2:3" x14ac:dyDescent="0.25">
      <c r="B2792" s="250">
        <v>2729</v>
      </c>
      <c r="C2792" s="249">
        <v>78.438566707112997</v>
      </c>
    </row>
    <row r="2793" spans="2:3" x14ac:dyDescent="0.25">
      <c r="B2793" s="250">
        <v>2730</v>
      </c>
      <c r="C2793" s="249">
        <v>111.88314379196069</v>
      </c>
    </row>
    <row r="2794" spans="2:3" x14ac:dyDescent="0.25">
      <c r="B2794" s="250">
        <v>2731</v>
      </c>
      <c r="C2794" s="249">
        <v>84.832991715844869</v>
      </c>
    </row>
    <row r="2795" spans="2:3" x14ac:dyDescent="0.25">
      <c r="B2795" s="250">
        <v>2732</v>
      </c>
      <c r="C2795" s="249">
        <v>178.20609415168965</v>
      </c>
    </row>
    <row r="2796" spans="2:3" x14ac:dyDescent="0.25">
      <c r="B2796" s="250">
        <v>2733</v>
      </c>
      <c r="C2796" s="249">
        <v>134.25955016393581</v>
      </c>
    </row>
    <row r="2797" spans="2:3" x14ac:dyDescent="0.25">
      <c r="B2797" s="250">
        <v>2734</v>
      </c>
      <c r="C2797" s="249">
        <v>141.70344369825619</v>
      </c>
    </row>
    <row r="2798" spans="2:3" x14ac:dyDescent="0.25">
      <c r="B2798" s="250">
        <v>2735</v>
      </c>
      <c r="C2798" s="249">
        <v>132.03013679795595</v>
      </c>
    </row>
    <row r="2799" spans="2:3" x14ac:dyDescent="0.25">
      <c r="B2799" s="250">
        <v>2736</v>
      </c>
      <c r="C2799" s="249">
        <v>139.42938643091821</v>
      </c>
    </row>
    <row r="2800" spans="2:3" x14ac:dyDescent="0.25">
      <c r="B2800" s="250">
        <v>2737</v>
      </c>
      <c r="C2800" s="249">
        <v>116.02335165275593</v>
      </c>
    </row>
    <row r="2801" spans="2:3" x14ac:dyDescent="0.25">
      <c r="B2801" s="250">
        <v>2738</v>
      </c>
      <c r="C2801" s="249">
        <v>126.13643203719529</v>
      </c>
    </row>
    <row r="2802" spans="2:3" x14ac:dyDescent="0.25">
      <c r="B2802" s="250">
        <v>2739</v>
      </c>
      <c r="C2802" s="249">
        <v>133.59677862355596</v>
      </c>
    </row>
    <row r="2803" spans="2:3" x14ac:dyDescent="0.25">
      <c r="B2803" s="250">
        <v>2740</v>
      </c>
      <c r="C2803" s="249">
        <v>139.1010375542981</v>
      </c>
    </row>
    <row r="2804" spans="2:3" x14ac:dyDescent="0.25">
      <c r="B2804" s="250">
        <v>2741</v>
      </c>
      <c r="C2804" s="249">
        <v>78.04088725383194</v>
      </c>
    </row>
    <row r="2805" spans="2:3" x14ac:dyDescent="0.25">
      <c r="B2805" s="250">
        <v>2742</v>
      </c>
      <c r="C2805" s="249">
        <v>123.15986607904628</v>
      </c>
    </row>
    <row r="2806" spans="2:3" x14ac:dyDescent="0.25">
      <c r="B2806" s="250">
        <v>2743</v>
      </c>
      <c r="C2806" s="249">
        <v>153.33354073940438</v>
      </c>
    </row>
    <row r="2807" spans="2:3" x14ac:dyDescent="0.25">
      <c r="B2807" s="250">
        <v>2744</v>
      </c>
      <c r="C2807" s="249">
        <v>98.358774512411173</v>
      </c>
    </row>
    <row r="2808" spans="2:3" x14ac:dyDescent="0.25">
      <c r="B2808" s="250">
        <v>2745</v>
      </c>
      <c r="C2808" s="249">
        <v>134.9172844251178</v>
      </c>
    </row>
    <row r="2809" spans="2:3" x14ac:dyDescent="0.25">
      <c r="B2809" s="250">
        <v>2746</v>
      </c>
      <c r="C2809" s="249">
        <v>121.22145058499297</v>
      </c>
    </row>
    <row r="2810" spans="2:3" x14ac:dyDescent="0.25">
      <c r="B2810" s="250">
        <v>2747</v>
      </c>
      <c r="C2810" s="249">
        <v>137.27647983440795</v>
      </c>
    </row>
    <row r="2811" spans="2:3" x14ac:dyDescent="0.25">
      <c r="B2811" s="250">
        <v>2748</v>
      </c>
      <c r="C2811" s="249">
        <v>130.20823215239693</v>
      </c>
    </row>
    <row r="2812" spans="2:3" x14ac:dyDescent="0.25">
      <c r="B2812" s="250">
        <v>2749</v>
      </c>
      <c r="C2812" s="249">
        <v>95.163746562042263</v>
      </c>
    </row>
    <row r="2813" spans="2:3" x14ac:dyDescent="0.25">
      <c r="B2813" s="250">
        <v>2750</v>
      </c>
      <c r="C2813" s="249">
        <v>141.31049943350916</v>
      </c>
    </row>
    <row r="2814" spans="2:3" x14ac:dyDescent="0.25">
      <c r="B2814" s="250">
        <v>2751</v>
      </c>
      <c r="C2814" s="249">
        <v>88.603185267885252</v>
      </c>
    </row>
    <row r="2815" spans="2:3" x14ac:dyDescent="0.25">
      <c r="B2815" s="250">
        <v>2752</v>
      </c>
      <c r="C2815" s="249">
        <v>105.91799266085272</v>
      </c>
    </row>
    <row r="2816" spans="2:3" x14ac:dyDescent="0.25">
      <c r="B2816" s="250">
        <v>2753</v>
      </c>
      <c r="C2816" s="249">
        <v>94.907046711885243</v>
      </c>
    </row>
    <row r="2817" spans="2:3" x14ac:dyDescent="0.25">
      <c r="B2817" s="250">
        <v>2754</v>
      </c>
      <c r="C2817" s="249">
        <v>103.97893379075074</v>
      </c>
    </row>
    <row r="2818" spans="2:3" x14ac:dyDescent="0.25">
      <c r="B2818" s="250">
        <v>2755</v>
      </c>
      <c r="C2818" s="249">
        <v>146.52209714156055</v>
      </c>
    </row>
    <row r="2819" spans="2:3" x14ac:dyDescent="0.25">
      <c r="B2819" s="250">
        <v>2756</v>
      </c>
      <c r="C2819" s="249">
        <v>141.58218617541561</v>
      </c>
    </row>
    <row r="2820" spans="2:3" x14ac:dyDescent="0.25">
      <c r="B2820" s="250">
        <v>2757</v>
      </c>
      <c r="C2820" s="249">
        <v>85.578302825255605</v>
      </c>
    </row>
    <row r="2821" spans="2:3" x14ac:dyDescent="0.25">
      <c r="B2821" s="250">
        <v>2758</v>
      </c>
      <c r="C2821" s="249">
        <v>143.980236126249</v>
      </c>
    </row>
    <row r="2822" spans="2:3" x14ac:dyDescent="0.25">
      <c r="B2822" s="250">
        <v>2759</v>
      </c>
      <c r="C2822" s="249">
        <v>102.9220102859372</v>
      </c>
    </row>
    <row r="2823" spans="2:3" x14ac:dyDescent="0.25">
      <c r="B2823" s="250">
        <v>2760</v>
      </c>
      <c r="C2823" s="249">
        <v>120.07061192153402</v>
      </c>
    </row>
    <row r="2824" spans="2:3" x14ac:dyDescent="0.25">
      <c r="B2824" s="250">
        <v>2761</v>
      </c>
      <c r="C2824" s="249">
        <v>62.821284522446987</v>
      </c>
    </row>
    <row r="2825" spans="2:3" x14ac:dyDescent="0.25">
      <c r="B2825" s="250">
        <v>2762</v>
      </c>
      <c r="C2825" s="249">
        <v>124.25203069797959</v>
      </c>
    </row>
    <row r="2826" spans="2:3" x14ac:dyDescent="0.25">
      <c r="B2826" s="250">
        <v>2763</v>
      </c>
      <c r="C2826" s="249">
        <v>158.23048485925514</v>
      </c>
    </row>
    <row r="2827" spans="2:3" x14ac:dyDescent="0.25">
      <c r="B2827" s="250">
        <v>2764</v>
      </c>
      <c r="C2827" s="249">
        <v>107.84621809811439</v>
      </c>
    </row>
    <row r="2828" spans="2:3" x14ac:dyDescent="0.25">
      <c r="B2828" s="250">
        <v>2765</v>
      </c>
      <c r="C2828" s="249">
        <v>129.16196492284493</v>
      </c>
    </row>
    <row r="2829" spans="2:3" x14ac:dyDescent="0.25">
      <c r="B2829" s="250">
        <v>2766</v>
      </c>
      <c r="C2829" s="249">
        <v>152.83628418802908</v>
      </c>
    </row>
    <row r="2830" spans="2:3" x14ac:dyDescent="0.25">
      <c r="B2830" s="250">
        <v>2767</v>
      </c>
      <c r="C2830" s="249">
        <v>95.794576755543403</v>
      </c>
    </row>
    <row r="2831" spans="2:3" x14ac:dyDescent="0.25">
      <c r="B2831" s="250">
        <v>2768</v>
      </c>
      <c r="C2831" s="249">
        <v>101.99525931105288</v>
      </c>
    </row>
    <row r="2832" spans="2:3" x14ac:dyDescent="0.25">
      <c r="B2832" s="250">
        <v>2769</v>
      </c>
      <c r="C2832" s="249">
        <v>134.98141889206846</v>
      </c>
    </row>
    <row r="2833" spans="2:3" x14ac:dyDescent="0.25">
      <c r="B2833" s="250">
        <v>2770</v>
      </c>
      <c r="C2833" s="249">
        <v>90.263712727367505</v>
      </c>
    </row>
    <row r="2834" spans="2:3" x14ac:dyDescent="0.25">
      <c r="B2834" s="250">
        <v>2771</v>
      </c>
      <c r="C2834" s="249">
        <v>102.18345040342858</v>
      </c>
    </row>
    <row r="2835" spans="2:3" x14ac:dyDescent="0.25">
      <c r="B2835" s="250">
        <v>2772</v>
      </c>
      <c r="C2835" s="249">
        <v>123.25054476100813</v>
      </c>
    </row>
    <row r="2836" spans="2:3" x14ac:dyDescent="0.25">
      <c r="B2836" s="250">
        <v>2773</v>
      </c>
      <c r="C2836" s="249">
        <v>106.74906082692435</v>
      </c>
    </row>
    <row r="2837" spans="2:3" x14ac:dyDescent="0.25">
      <c r="B2837" s="250">
        <v>2774</v>
      </c>
      <c r="C2837" s="249">
        <v>155.55301719626269</v>
      </c>
    </row>
    <row r="2838" spans="2:3" x14ac:dyDescent="0.25">
      <c r="B2838" s="250">
        <v>2775</v>
      </c>
      <c r="C2838" s="249">
        <v>127.01196713637627</v>
      </c>
    </row>
    <row r="2839" spans="2:3" x14ac:dyDescent="0.25">
      <c r="B2839" s="250">
        <v>2776</v>
      </c>
      <c r="C2839" s="249">
        <v>98.882932216245166</v>
      </c>
    </row>
    <row r="2840" spans="2:3" x14ac:dyDescent="0.25">
      <c r="B2840" s="250">
        <v>2777</v>
      </c>
      <c r="C2840" s="249">
        <v>99.096528523713346</v>
      </c>
    </row>
    <row r="2841" spans="2:3" x14ac:dyDescent="0.25">
      <c r="B2841" s="250">
        <v>2778</v>
      </c>
      <c r="C2841" s="249">
        <v>148.6654180326463</v>
      </c>
    </row>
    <row r="2842" spans="2:3" x14ac:dyDescent="0.25">
      <c r="B2842" s="250">
        <v>2779</v>
      </c>
      <c r="C2842" s="249">
        <v>132.44113056296905</v>
      </c>
    </row>
    <row r="2843" spans="2:3" x14ac:dyDescent="0.25">
      <c r="B2843" s="250">
        <v>2780</v>
      </c>
      <c r="C2843" s="249">
        <v>85.874455556440481</v>
      </c>
    </row>
    <row r="2844" spans="2:3" x14ac:dyDescent="0.25">
      <c r="B2844" s="250">
        <v>2781</v>
      </c>
      <c r="C2844" s="249">
        <v>95.196203439786728</v>
      </c>
    </row>
    <row r="2845" spans="2:3" x14ac:dyDescent="0.25">
      <c r="B2845" s="250">
        <v>2782</v>
      </c>
      <c r="C2845" s="249">
        <v>128.13314737953348</v>
      </c>
    </row>
    <row r="2846" spans="2:3" x14ac:dyDescent="0.25">
      <c r="B2846" s="250">
        <v>2783</v>
      </c>
      <c r="C2846" s="249">
        <v>156.32140691462118</v>
      </c>
    </row>
    <row r="2847" spans="2:3" x14ac:dyDescent="0.25">
      <c r="B2847" s="250">
        <v>2784</v>
      </c>
      <c r="C2847" s="249">
        <v>106.47503271865867</v>
      </c>
    </row>
    <row r="2848" spans="2:3" x14ac:dyDescent="0.25">
      <c r="B2848" s="250">
        <v>2785</v>
      </c>
      <c r="C2848" s="249">
        <v>81.293065909974672</v>
      </c>
    </row>
    <row r="2849" spans="2:3" x14ac:dyDescent="0.25">
      <c r="B2849" s="250">
        <v>2786</v>
      </c>
      <c r="C2849" s="249">
        <v>81.340212697426537</v>
      </c>
    </row>
    <row r="2850" spans="2:3" x14ac:dyDescent="0.25">
      <c r="B2850" s="250">
        <v>2787</v>
      </c>
      <c r="C2850" s="249">
        <v>141.5800182682114</v>
      </c>
    </row>
    <row r="2851" spans="2:3" x14ac:dyDescent="0.25">
      <c r="B2851" s="250">
        <v>2788</v>
      </c>
      <c r="C2851" s="249">
        <v>148.41477725804125</v>
      </c>
    </row>
    <row r="2852" spans="2:3" x14ac:dyDescent="0.25">
      <c r="B2852" s="250">
        <v>2789</v>
      </c>
      <c r="C2852" s="249">
        <v>149.93900076652335</v>
      </c>
    </row>
    <row r="2853" spans="2:3" x14ac:dyDescent="0.25">
      <c r="B2853" s="250">
        <v>2790</v>
      </c>
      <c r="C2853" s="249">
        <v>139.57032191631745</v>
      </c>
    </row>
    <row r="2854" spans="2:3" x14ac:dyDescent="0.25">
      <c r="B2854" s="250">
        <v>2791</v>
      </c>
      <c r="C2854" s="249">
        <v>155.53058514312119</v>
      </c>
    </row>
    <row r="2855" spans="2:3" x14ac:dyDescent="0.25">
      <c r="B2855" s="250">
        <v>2792</v>
      </c>
      <c r="C2855" s="249">
        <v>120.05866051270807</v>
      </c>
    </row>
    <row r="2856" spans="2:3" x14ac:dyDescent="0.25">
      <c r="B2856" s="250">
        <v>2793</v>
      </c>
      <c r="C2856" s="249">
        <v>188.45499923518958</v>
      </c>
    </row>
    <row r="2857" spans="2:3" x14ac:dyDescent="0.25">
      <c r="B2857" s="250">
        <v>2794</v>
      </c>
      <c r="C2857" s="249">
        <v>138.43888315618585</v>
      </c>
    </row>
    <row r="2858" spans="2:3" x14ac:dyDescent="0.25">
      <c r="B2858" s="250">
        <v>2795</v>
      </c>
      <c r="C2858" s="249">
        <v>126.7269991193579</v>
      </c>
    </row>
    <row r="2859" spans="2:3" x14ac:dyDescent="0.25">
      <c r="B2859" s="250">
        <v>2796</v>
      </c>
      <c r="C2859" s="249">
        <v>155.47325153571776</v>
      </c>
    </row>
    <row r="2860" spans="2:3" x14ac:dyDescent="0.25">
      <c r="B2860" s="250">
        <v>2797</v>
      </c>
      <c r="C2860" s="249">
        <v>141.61637186570684</v>
      </c>
    </row>
    <row r="2861" spans="2:3" x14ac:dyDescent="0.25">
      <c r="B2861" s="250">
        <v>2798</v>
      </c>
      <c r="C2861" s="249">
        <v>144.87447395700789</v>
      </c>
    </row>
    <row r="2862" spans="2:3" x14ac:dyDescent="0.25">
      <c r="B2862" s="250">
        <v>2799</v>
      </c>
      <c r="C2862" s="249">
        <v>122.14504317327115</v>
      </c>
    </row>
    <row r="2863" spans="2:3" x14ac:dyDescent="0.25">
      <c r="B2863" s="250">
        <v>2800</v>
      </c>
      <c r="C2863" s="249">
        <v>143.80218408009424</v>
      </c>
    </row>
    <row r="2864" spans="2:3" x14ac:dyDescent="0.25">
      <c r="B2864" s="250">
        <v>2801</v>
      </c>
      <c r="C2864" s="249">
        <v>108.28197502805098</v>
      </c>
    </row>
    <row r="2865" spans="2:3" x14ac:dyDescent="0.25">
      <c r="B2865" s="250">
        <v>2802</v>
      </c>
      <c r="C2865" s="249">
        <v>113.40621167630356</v>
      </c>
    </row>
    <row r="2866" spans="2:3" x14ac:dyDescent="0.25">
      <c r="B2866" s="250">
        <v>2803</v>
      </c>
      <c r="C2866" s="249">
        <v>110.25206132553737</v>
      </c>
    </row>
    <row r="2867" spans="2:3" x14ac:dyDescent="0.25">
      <c r="B2867" s="250">
        <v>2804</v>
      </c>
      <c r="C2867" s="249">
        <v>134.99601599838496</v>
      </c>
    </row>
    <row r="2868" spans="2:3" x14ac:dyDescent="0.25">
      <c r="B2868" s="250">
        <v>2805</v>
      </c>
      <c r="C2868" s="249">
        <v>142.86323141778632</v>
      </c>
    </row>
    <row r="2869" spans="2:3" x14ac:dyDescent="0.25">
      <c r="B2869" s="250">
        <v>2806</v>
      </c>
      <c r="C2869" s="249">
        <v>123.37004761745759</v>
      </c>
    </row>
    <row r="2870" spans="2:3" x14ac:dyDescent="0.25">
      <c r="B2870" s="250">
        <v>2807</v>
      </c>
      <c r="C2870" s="249">
        <v>129.79446531173446</v>
      </c>
    </row>
    <row r="2871" spans="2:3" x14ac:dyDescent="0.25">
      <c r="B2871" s="250">
        <v>2808</v>
      </c>
      <c r="C2871" s="249">
        <v>137.46531812307802</v>
      </c>
    </row>
    <row r="2872" spans="2:3" x14ac:dyDescent="0.25">
      <c r="B2872" s="250">
        <v>2809</v>
      </c>
      <c r="C2872" s="249">
        <v>148.96248057060669</v>
      </c>
    </row>
    <row r="2873" spans="2:3" x14ac:dyDescent="0.25">
      <c r="B2873" s="250">
        <v>2810</v>
      </c>
      <c r="C2873" s="249">
        <v>125.82136005241672</v>
      </c>
    </row>
    <row r="2874" spans="2:3" x14ac:dyDescent="0.25">
      <c r="B2874" s="250">
        <v>2811</v>
      </c>
      <c r="C2874" s="249">
        <v>105.54504465552763</v>
      </c>
    </row>
    <row r="2875" spans="2:3" x14ac:dyDescent="0.25">
      <c r="B2875" s="250">
        <v>2812</v>
      </c>
      <c r="C2875" s="249">
        <v>129.29049685651157</v>
      </c>
    </row>
    <row r="2876" spans="2:3" x14ac:dyDescent="0.25">
      <c r="B2876" s="250">
        <v>2813</v>
      </c>
      <c r="C2876" s="249">
        <v>93.659878819719026</v>
      </c>
    </row>
    <row r="2877" spans="2:3" x14ac:dyDescent="0.25">
      <c r="B2877" s="250">
        <v>2814</v>
      </c>
      <c r="C2877" s="249">
        <v>158.6466754213597</v>
      </c>
    </row>
    <row r="2878" spans="2:3" x14ac:dyDescent="0.25">
      <c r="B2878" s="250">
        <v>2815</v>
      </c>
      <c r="C2878" s="249">
        <v>78.717973114116461</v>
      </c>
    </row>
    <row r="2879" spans="2:3" x14ac:dyDescent="0.25">
      <c r="B2879" s="250">
        <v>2816</v>
      </c>
      <c r="C2879" s="249">
        <v>151.98021362124146</v>
      </c>
    </row>
    <row r="2880" spans="2:3" x14ac:dyDescent="0.25">
      <c r="B2880" s="250">
        <v>2817</v>
      </c>
      <c r="C2880" s="249">
        <v>124.73925176872528</v>
      </c>
    </row>
    <row r="2881" spans="2:3" x14ac:dyDescent="0.25">
      <c r="B2881" s="250">
        <v>2818</v>
      </c>
      <c r="C2881" s="249">
        <v>132.01930426363145</v>
      </c>
    </row>
    <row r="2882" spans="2:3" x14ac:dyDescent="0.25">
      <c r="B2882" s="250">
        <v>2819</v>
      </c>
      <c r="C2882" s="249">
        <v>107.61618510735804</v>
      </c>
    </row>
    <row r="2883" spans="2:3" x14ac:dyDescent="0.25">
      <c r="B2883" s="250">
        <v>2820</v>
      </c>
      <c r="C2883" s="249">
        <v>103.60866238018109</v>
      </c>
    </row>
    <row r="2884" spans="2:3" x14ac:dyDescent="0.25">
      <c r="B2884" s="250">
        <v>2821</v>
      </c>
      <c r="C2884" s="249">
        <v>112.83795572899677</v>
      </c>
    </row>
    <row r="2885" spans="2:3" x14ac:dyDescent="0.25">
      <c r="B2885" s="250">
        <v>2822</v>
      </c>
      <c r="C2885" s="249">
        <v>137.87584707304089</v>
      </c>
    </row>
    <row r="2886" spans="2:3" x14ac:dyDescent="0.25">
      <c r="B2886" s="250">
        <v>2823</v>
      </c>
      <c r="C2886" s="249">
        <v>116.36772352512401</v>
      </c>
    </row>
    <row r="2887" spans="2:3" x14ac:dyDescent="0.25">
      <c r="B2887" s="250">
        <v>2824</v>
      </c>
      <c r="C2887" s="249">
        <v>94.374146086820701</v>
      </c>
    </row>
    <row r="2888" spans="2:3" x14ac:dyDescent="0.25">
      <c r="B2888" s="250">
        <v>2825</v>
      </c>
      <c r="C2888" s="249">
        <v>121.54674424544258</v>
      </c>
    </row>
    <row r="2889" spans="2:3" x14ac:dyDescent="0.25">
      <c r="B2889" s="250">
        <v>2826</v>
      </c>
      <c r="C2889" s="249">
        <v>110.16193416057405</v>
      </c>
    </row>
    <row r="2890" spans="2:3" x14ac:dyDescent="0.25">
      <c r="B2890" s="250">
        <v>2827</v>
      </c>
      <c r="C2890" s="249">
        <v>116.76803500212827</v>
      </c>
    </row>
    <row r="2891" spans="2:3" x14ac:dyDescent="0.25">
      <c r="B2891" s="250">
        <v>2828</v>
      </c>
      <c r="C2891" s="249">
        <v>120.27645608153077</v>
      </c>
    </row>
    <row r="2892" spans="2:3" x14ac:dyDescent="0.25">
      <c r="B2892" s="250">
        <v>2829</v>
      </c>
      <c r="C2892" s="249">
        <v>109.66283726858816</v>
      </c>
    </row>
    <row r="2893" spans="2:3" x14ac:dyDescent="0.25">
      <c r="B2893" s="250">
        <v>2830</v>
      </c>
      <c r="C2893" s="249">
        <v>117.47507297512033</v>
      </c>
    </row>
    <row r="2894" spans="2:3" x14ac:dyDescent="0.25">
      <c r="B2894" s="250">
        <v>2831</v>
      </c>
      <c r="C2894" s="249">
        <v>109.46900070203114</v>
      </c>
    </row>
    <row r="2895" spans="2:3" x14ac:dyDescent="0.25">
      <c r="B2895" s="250">
        <v>2832</v>
      </c>
      <c r="C2895" s="249">
        <v>112.00033689153221</v>
      </c>
    </row>
    <row r="2896" spans="2:3" x14ac:dyDescent="0.25">
      <c r="B2896" s="250">
        <v>2833</v>
      </c>
      <c r="C2896" s="249">
        <v>117.76644316031997</v>
      </c>
    </row>
    <row r="2897" spans="2:3" x14ac:dyDescent="0.25">
      <c r="B2897" s="250">
        <v>2834</v>
      </c>
      <c r="C2897" s="249">
        <v>121.5232159136475</v>
      </c>
    </row>
    <row r="2898" spans="2:3" x14ac:dyDescent="0.25">
      <c r="B2898" s="250">
        <v>2835</v>
      </c>
      <c r="C2898" s="249">
        <v>95.549845420370019</v>
      </c>
    </row>
    <row r="2899" spans="2:3" x14ac:dyDescent="0.25">
      <c r="B2899" s="250">
        <v>2836</v>
      </c>
      <c r="C2899" s="249">
        <v>105.63132670551215</v>
      </c>
    </row>
    <row r="2900" spans="2:3" x14ac:dyDescent="0.25">
      <c r="B2900" s="250">
        <v>2837</v>
      </c>
      <c r="C2900" s="249">
        <v>145.81935294715132</v>
      </c>
    </row>
    <row r="2901" spans="2:3" x14ac:dyDescent="0.25">
      <c r="B2901" s="250">
        <v>2838</v>
      </c>
      <c r="C2901" s="249">
        <v>117.00558728949473</v>
      </c>
    </row>
    <row r="2902" spans="2:3" x14ac:dyDescent="0.25">
      <c r="B2902" s="250">
        <v>2839</v>
      </c>
      <c r="C2902" s="249">
        <v>142.47220784473154</v>
      </c>
    </row>
    <row r="2903" spans="2:3" x14ac:dyDescent="0.25">
      <c r="B2903" s="250">
        <v>2840</v>
      </c>
      <c r="C2903" s="249">
        <v>146.01777975670348</v>
      </c>
    </row>
    <row r="2904" spans="2:3" x14ac:dyDescent="0.25">
      <c r="B2904" s="250">
        <v>2841</v>
      </c>
      <c r="C2904" s="249">
        <v>139.83805063250264</v>
      </c>
    </row>
    <row r="2905" spans="2:3" x14ac:dyDescent="0.25">
      <c r="B2905" s="250">
        <v>2842</v>
      </c>
      <c r="C2905" s="249">
        <v>108.89575019884683</v>
      </c>
    </row>
    <row r="2906" spans="2:3" x14ac:dyDescent="0.25">
      <c r="B2906" s="250">
        <v>2843</v>
      </c>
      <c r="C2906" s="249">
        <v>167.30944623830456</v>
      </c>
    </row>
    <row r="2907" spans="2:3" x14ac:dyDescent="0.25">
      <c r="B2907" s="250">
        <v>2844</v>
      </c>
      <c r="C2907" s="249">
        <v>115.40552734038815</v>
      </c>
    </row>
    <row r="2908" spans="2:3" x14ac:dyDescent="0.25">
      <c r="B2908" s="250">
        <v>2845</v>
      </c>
      <c r="C2908" s="249">
        <v>130.94144440653704</v>
      </c>
    </row>
    <row r="2909" spans="2:3" x14ac:dyDescent="0.25">
      <c r="B2909" s="250">
        <v>2846</v>
      </c>
      <c r="C2909" s="249">
        <v>126.01282929171677</v>
      </c>
    </row>
    <row r="2910" spans="2:3" x14ac:dyDescent="0.25">
      <c r="B2910" s="250">
        <v>2847</v>
      </c>
      <c r="C2910" s="249">
        <v>177.90006909075652</v>
      </c>
    </row>
    <row r="2911" spans="2:3" x14ac:dyDescent="0.25">
      <c r="B2911" s="250">
        <v>2848</v>
      </c>
      <c r="C2911" s="249">
        <v>153.78731621872248</v>
      </c>
    </row>
    <row r="2912" spans="2:3" x14ac:dyDescent="0.25">
      <c r="B2912" s="250">
        <v>2849</v>
      </c>
      <c r="C2912" s="249">
        <v>95.012822768309817</v>
      </c>
    </row>
    <row r="2913" spans="2:3" x14ac:dyDescent="0.25">
      <c r="B2913" s="250">
        <v>2850</v>
      </c>
      <c r="C2913" s="249">
        <v>131.78574692141927</v>
      </c>
    </row>
    <row r="2914" spans="2:3" x14ac:dyDescent="0.25">
      <c r="B2914" s="250">
        <v>2851</v>
      </c>
      <c r="C2914" s="249">
        <v>117.69717832210209</v>
      </c>
    </row>
    <row r="2915" spans="2:3" x14ac:dyDescent="0.25">
      <c r="B2915" s="250">
        <v>2852</v>
      </c>
      <c r="C2915" s="249">
        <v>140.66221768967833</v>
      </c>
    </row>
    <row r="2916" spans="2:3" x14ac:dyDescent="0.25">
      <c r="B2916" s="250">
        <v>2853</v>
      </c>
      <c r="C2916" s="249">
        <v>118.72225617239427</v>
      </c>
    </row>
    <row r="2917" spans="2:3" x14ac:dyDescent="0.25">
      <c r="B2917" s="250">
        <v>2854</v>
      </c>
      <c r="C2917" s="249">
        <v>145.17112954552817</v>
      </c>
    </row>
    <row r="2918" spans="2:3" x14ac:dyDescent="0.25">
      <c r="B2918" s="250">
        <v>2855</v>
      </c>
      <c r="C2918" s="249">
        <v>109.50802882553441</v>
      </c>
    </row>
    <row r="2919" spans="2:3" x14ac:dyDescent="0.25">
      <c r="B2919" s="250">
        <v>2856</v>
      </c>
      <c r="C2919" s="249">
        <v>157.43496503142308</v>
      </c>
    </row>
    <row r="2920" spans="2:3" x14ac:dyDescent="0.25">
      <c r="B2920" s="250">
        <v>2857</v>
      </c>
      <c r="C2920" s="249">
        <v>92.367870591308602</v>
      </c>
    </row>
    <row r="2921" spans="2:3" x14ac:dyDescent="0.25">
      <c r="B2921" s="250">
        <v>2858</v>
      </c>
      <c r="C2921" s="249">
        <v>123.8256190868792</v>
      </c>
    </row>
    <row r="2922" spans="2:3" x14ac:dyDescent="0.25">
      <c r="B2922" s="250">
        <v>2859</v>
      </c>
      <c r="C2922" s="249">
        <v>115.26688356461362</v>
      </c>
    </row>
    <row r="2923" spans="2:3" x14ac:dyDescent="0.25">
      <c r="B2923" s="250">
        <v>2860</v>
      </c>
      <c r="C2923" s="249">
        <v>126.73713840096922</v>
      </c>
    </row>
    <row r="2924" spans="2:3" x14ac:dyDescent="0.25">
      <c r="B2924" s="250">
        <v>2861</v>
      </c>
      <c r="C2924" s="249">
        <v>120.32355069151666</v>
      </c>
    </row>
    <row r="2925" spans="2:3" x14ac:dyDescent="0.25">
      <c r="B2925" s="250">
        <v>2862</v>
      </c>
      <c r="C2925" s="249">
        <v>125.07865183624213</v>
      </c>
    </row>
    <row r="2926" spans="2:3" x14ac:dyDescent="0.25">
      <c r="B2926" s="250">
        <v>2863</v>
      </c>
      <c r="C2926" s="249">
        <v>105.05701339670658</v>
      </c>
    </row>
    <row r="2927" spans="2:3" x14ac:dyDescent="0.25">
      <c r="B2927" s="250">
        <v>2864</v>
      </c>
      <c r="C2927" s="249">
        <v>149.81708199209726</v>
      </c>
    </row>
    <row r="2928" spans="2:3" x14ac:dyDescent="0.25">
      <c r="B2928" s="250">
        <v>2865</v>
      </c>
      <c r="C2928" s="249">
        <v>150.83994470185007</v>
      </c>
    </row>
    <row r="2929" spans="2:3" x14ac:dyDescent="0.25">
      <c r="B2929" s="250">
        <v>2866</v>
      </c>
      <c r="C2929" s="249">
        <v>93.498302418593227</v>
      </c>
    </row>
    <row r="2930" spans="2:3" x14ac:dyDescent="0.25">
      <c r="B2930" s="250">
        <v>2867</v>
      </c>
      <c r="C2930" s="249">
        <v>128.17107791748248</v>
      </c>
    </row>
    <row r="2931" spans="2:3" x14ac:dyDescent="0.25">
      <c r="B2931" s="250">
        <v>2868</v>
      </c>
      <c r="C2931" s="249">
        <v>106.29988898703945</v>
      </c>
    </row>
    <row r="2932" spans="2:3" x14ac:dyDescent="0.25">
      <c r="B2932" s="250">
        <v>2869</v>
      </c>
      <c r="C2932" s="249">
        <v>79.685417038558114</v>
      </c>
    </row>
    <row r="2933" spans="2:3" x14ac:dyDescent="0.25">
      <c r="B2933" s="250">
        <v>2870</v>
      </c>
      <c r="C2933" s="249">
        <v>93.136800833870737</v>
      </c>
    </row>
    <row r="2934" spans="2:3" x14ac:dyDescent="0.25">
      <c r="B2934" s="250">
        <v>2871</v>
      </c>
      <c r="C2934" s="249">
        <v>157.45270949637379</v>
      </c>
    </row>
    <row r="2935" spans="2:3" x14ac:dyDescent="0.25">
      <c r="B2935" s="250">
        <v>2872</v>
      </c>
      <c r="C2935" s="249">
        <v>164.92713124181859</v>
      </c>
    </row>
    <row r="2936" spans="2:3" x14ac:dyDescent="0.25">
      <c r="B2936" s="250">
        <v>2873</v>
      </c>
      <c r="C2936" s="249">
        <v>85.595496991866113</v>
      </c>
    </row>
    <row r="2937" spans="2:3" x14ac:dyDescent="0.25">
      <c r="B2937" s="250">
        <v>2874</v>
      </c>
      <c r="C2937" s="249">
        <v>84.383628655283843</v>
      </c>
    </row>
    <row r="2938" spans="2:3" x14ac:dyDescent="0.25">
      <c r="B2938" s="250">
        <v>2875</v>
      </c>
      <c r="C2938" s="249">
        <v>87.952636154146617</v>
      </c>
    </row>
    <row r="2939" spans="2:3" x14ac:dyDescent="0.25">
      <c r="B2939" s="250">
        <v>2876</v>
      </c>
      <c r="C2939" s="249">
        <v>76.857170759462477</v>
      </c>
    </row>
    <row r="2940" spans="2:3" x14ac:dyDescent="0.25">
      <c r="B2940" s="250">
        <v>2877</v>
      </c>
      <c r="C2940" s="249">
        <v>119.69919958163491</v>
      </c>
    </row>
    <row r="2941" spans="2:3" x14ac:dyDescent="0.25">
      <c r="B2941" s="250">
        <v>2878</v>
      </c>
      <c r="C2941" s="249">
        <v>128.10685921230586</v>
      </c>
    </row>
    <row r="2942" spans="2:3" x14ac:dyDescent="0.25">
      <c r="B2942" s="250">
        <v>2879</v>
      </c>
      <c r="C2942" s="249">
        <v>126.51416046357244</v>
      </c>
    </row>
    <row r="2943" spans="2:3" x14ac:dyDescent="0.25">
      <c r="B2943" s="250">
        <v>2880</v>
      </c>
      <c r="C2943" s="249">
        <v>106.53943494180591</v>
      </c>
    </row>
    <row r="2944" spans="2:3" x14ac:dyDescent="0.25">
      <c r="B2944" s="250">
        <v>2881</v>
      </c>
      <c r="C2944" s="249">
        <v>123.07124662014293</v>
      </c>
    </row>
    <row r="2945" spans="2:3" x14ac:dyDescent="0.25">
      <c r="B2945" s="250">
        <v>2882</v>
      </c>
      <c r="C2945" s="249">
        <v>102.57231932916227</v>
      </c>
    </row>
    <row r="2946" spans="2:3" x14ac:dyDescent="0.25">
      <c r="B2946" s="250">
        <v>2883</v>
      </c>
      <c r="C2946" s="249">
        <v>101.12286808850037</v>
      </c>
    </row>
    <row r="2947" spans="2:3" x14ac:dyDescent="0.25">
      <c r="B2947" s="250">
        <v>2884</v>
      </c>
      <c r="C2947" s="249">
        <v>115.28055322108467</v>
      </c>
    </row>
    <row r="2948" spans="2:3" x14ac:dyDescent="0.25">
      <c r="B2948" s="250">
        <v>2885</v>
      </c>
      <c r="C2948" s="249">
        <v>122.15484567977302</v>
      </c>
    </row>
    <row r="2949" spans="2:3" x14ac:dyDescent="0.25">
      <c r="B2949" s="250">
        <v>2886</v>
      </c>
      <c r="C2949" s="249">
        <v>110.40247357219971</v>
      </c>
    </row>
    <row r="2950" spans="2:3" x14ac:dyDescent="0.25">
      <c r="B2950" s="250">
        <v>2887</v>
      </c>
      <c r="C2950" s="249">
        <v>129.46266442004872</v>
      </c>
    </row>
    <row r="2951" spans="2:3" x14ac:dyDescent="0.25">
      <c r="B2951" s="250">
        <v>2888</v>
      </c>
      <c r="C2951" s="249">
        <v>102.33823684526709</v>
      </c>
    </row>
    <row r="2952" spans="2:3" x14ac:dyDescent="0.25">
      <c r="B2952" s="250">
        <v>2889</v>
      </c>
      <c r="C2952" s="249">
        <v>149.370067930278</v>
      </c>
    </row>
    <row r="2953" spans="2:3" x14ac:dyDescent="0.25">
      <c r="B2953" s="250">
        <v>2890</v>
      </c>
      <c r="C2953" s="249">
        <v>147.45817405159926</v>
      </c>
    </row>
    <row r="2954" spans="2:3" x14ac:dyDescent="0.25">
      <c r="B2954" s="250">
        <v>2891</v>
      </c>
      <c r="C2954" s="249">
        <v>155.39924302808154</v>
      </c>
    </row>
    <row r="2955" spans="2:3" x14ac:dyDescent="0.25">
      <c r="B2955" s="250">
        <v>2892</v>
      </c>
      <c r="C2955" s="249">
        <v>104.20613761026711</v>
      </c>
    </row>
    <row r="2956" spans="2:3" x14ac:dyDescent="0.25">
      <c r="B2956" s="250">
        <v>2893</v>
      </c>
      <c r="C2956" s="249">
        <v>115.1016954757214</v>
      </c>
    </row>
    <row r="2957" spans="2:3" x14ac:dyDescent="0.25">
      <c r="B2957" s="250">
        <v>2894</v>
      </c>
      <c r="C2957" s="249">
        <v>129.47410826346396</v>
      </c>
    </row>
    <row r="2958" spans="2:3" x14ac:dyDescent="0.25">
      <c r="B2958" s="250">
        <v>2895</v>
      </c>
      <c r="C2958" s="249">
        <v>134.607109063671</v>
      </c>
    </row>
    <row r="2959" spans="2:3" x14ac:dyDescent="0.25">
      <c r="B2959" s="250">
        <v>2896</v>
      </c>
      <c r="C2959" s="249">
        <v>167.86632709928443</v>
      </c>
    </row>
    <row r="2960" spans="2:3" x14ac:dyDescent="0.25">
      <c r="B2960" s="250">
        <v>2897</v>
      </c>
      <c r="C2960" s="249">
        <v>111.8221668093569</v>
      </c>
    </row>
    <row r="2961" spans="2:3" x14ac:dyDescent="0.25">
      <c r="B2961" s="250">
        <v>2898</v>
      </c>
      <c r="C2961" s="249">
        <v>84.149098089337656</v>
      </c>
    </row>
    <row r="2962" spans="2:3" x14ac:dyDescent="0.25">
      <c r="B2962" s="250">
        <v>2899</v>
      </c>
      <c r="C2962" s="249">
        <v>116.60484555823611</v>
      </c>
    </row>
    <row r="2963" spans="2:3" x14ac:dyDescent="0.25">
      <c r="B2963" s="250">
        <v>2900</v>
      </c>
      <c r="C2963" s="249">
        <v>125.13229644818733</v>
      </c>
    </row>
    <row r="2964" spans="2:3" x14ac:dyDescent="0.25">
      <c r="B2964" s="250">
        <v>2901</v>
      </c>
      <c r="C2964" s="249">
        <v>94.675114014899904</v>
      </c>
    </row>
    <row r="2965" spans="2:3" x14ac:dyDescent="0.25">
      <c r="B2965" s="250">
        <v>2902</v>
      </c>
      <c r="C2965" s="249">
        <v>147.25995174643967</v>
      </c>
    </row>
    <row r="2966" spans="2:3" x14ac:dyDescent="0.25">
      <c r="B2966" s="250">
        <v>2903</v>
      </c>
      <c r="C2966" s="249">
        <v>134.44405469296504</v>
      </c>
    </row>
    <row r="2967" spans="2:3" x14ac:dyDescent="0.25">
      <c r="B2967" s="250">
        <v>2904</v>
      </c>
      <c r="C2967" s="249">
        <v>126.85333514258478</v>
      </c>
    </row>
    <row r="2968" spans="2:3" x14ac:dyDescent="0.25">
      <c r="B2968" s="250">
        <v>2905</v>
      </c>
      <c r="C2968" s="249">
        <v>115.53017797667714</v>
      </c>
    </row>
    <row r="2969" spans="2:3" x14ac:dyDescent="0.25">
      <c r="B2969" s="250">
        <v>2906</v>
      </c>
      <c r="C2969" s="249">
        <v>140.85587418911621</v>
      </c>
    </row>
    <row r="2970" spans="2:3" x14ac:dyDescent="0.25">
      <c r="B2970" s="250">
        <v>2907</v>
      </c>
      <c r="C2970" s="249">
        <v>120.89849324985755</v>
      </c>
    </row>
    <row r="2971" spans="2:3" x14ac:dyDescent="0.25">
      <c r="B2971" s="250">
        <v>2908</v>
      </c>
      <c r="C2971" s="249">
        <v>101.51950109528906</v>
      </c>
    </row>
    <row r="2972" spans="2:3" x14ac:dyDescent="0.25">
      <c r="B2972" s="250">
        <v>2909</v>
      </c>
      <c r="C2972" s="249">
        <v>122.78144883269044</v>
      </c>
    </row>
    <row r="2973" spans="2:3" x14ac:dyDescent="0.25">
      <c r="B2973" s="250">
        <v>2910</v>
      </c>
      <c r="C2973" s="249">
        <v>98.786091318771525</v>
      </c>
    </row>
    <row r="2974" spans="2:3" x14ac:dyDescent="0.25">
      <c r="B2974" s="250">
        <v>2911</v>
      </c>
      <c r="C2974" s="249">
        <v>109.73506351877911</v>
      </c>
    </row>
    <row r="2975" spans="2:3" x14ac:dyDescent="0.25">
      <c r="B2975" s="250">
        <v>2912</v>
      </c>
      <c r="C2975" s="249">
        <v>145.32134346816011</v>
      </c>
    </row>
    <row r="2976" spans="2:3" x14ac:dyDescent="0.25">
      <c r="B2976" s="250">
        <v>2913</v>
      </c>
      <c r="C2976" s="249">
        <v>114.12808368655173</v>
      </c>
    </row>
    <row r="2977" spans="2:3" x14ac:dyDescent="0.25">
      <c r="B2977" s="250">
        <v>2914</v>
      </c>
      <c r="C2977" s="249">
        <v>87.943795514570994</v>
      </c>
    </row>
    <row r="2978" spans="2:3" x14ac:dyDescent="0.25">
      <c r="B2978" s="250">
        <v>2915</v>
      </c>
      <c r="C2978" s="249">
        <v>131.79927650880896</v>
      </c>
    </row>
    <row r="2979" spans="2:3" x14ac:dyDescent="0.25">
      <c r="B2979" s="250">
        <v>2916</v>
      </c>
      <c r="C2979" s="249">
        <v>134.08999860472338</v>
      </c>
    </row>
    <row r="2980" spans="2:3" x14ac:dyDescent="0.25">
      <c r="B2980" s="250">
        <v>2917</v>
      </c>
      <c r="C2980" s="249">
        <v>114.04760642730685</v>
      </c>
    </row>
    <row r="2981" spans="2:3" x14ac:dyDescent="0.25">
      <c r="B2981" s="250">
        <v>2918</v>
      </c>
      <c r="C2981" s="249">
        <v>110.78547095642995</v>
      </c>
    </row>
    <row r="2982" spans="2:3" x14ac:dyDescent="0.25">
      <c r="B2982" s="250">
        <v>2919</v>
      </c>
      <c r="C2982" s="249">
        <v>103.24664345804072</v>
      </c>
    </row>
    <row r="2983" spans="2:3" x14ac:dyDescent="0.25">
      <c r="B2983" s="250">
        <v>2920</v>
      </c>
      <c r="C2983" s="249">
        <v>119.95816808079216</v>
      </c>
    </row>
    <row r="2984" spans="2:3" x14ac:dyDescent="0.25">
      <c r="B2984" s="250">
        <v>2921</v>
      </c>
      <c r="C2984" s="249">
        <v>139.47074665235013</v>
      </c>
    </row>
    <row r="2985" spans="2:3" x14ac:dyDescent="0.25">
      <c r="B2985" s="250">
        <v>2922</v>
      </c>
      <c r="C2985" s="249">
        <v>138.69726603469883</v>
      </c>
    </row>
    <row r="2986" spans="2:3" x14ac:dyDescent="0.25">
      <c r="B2986" s="250">
        <v>2923</v>
      </c>
      <c r="C2986" s="249">
        <v>110.52036061750815</v>
      </c>
    </row>
    <row r="2987" spans="2:3" x14ac:dyDescent="0.25">
      <c r="B2987" s="250">
        <v>2924</v>
      </c>
      <c r="C2987" s="249">
        <v>100.8475099398826</v>
      </c>
    </row>
    <row r="2988" spans="2:3" x14ac:dyDescent="0.25">
      <c r="B2988" s="250">
        <v>2925</v>
      </c>
      <c r="C2988" s="249">
        <v>81.387380081653447</v>
      </c>
    </row>
    <row r="2989" spans="2:3" x14ac:dyDescent="0.25">
      <c r="B2989" s="250">
        <v>2926</v>
      </c>
      <c r="C2989" s="249">
        <v>87.140061545817332</v>
      </c>
    </row>
    <row r="2990" spans="2:3" x14ac:dyDescent="0.25">
      <c r="B2990" s="250">
        <v>2927</v>
      </c>
      <c r="C2990" s="249">
        <v>111.95130772686495</v>
      </c>
    </row>
    <row r="2991" spans="2:3" x14ac:dyDescent="0.25">
      <c r="B2991" s="250">
        <v>2928</v>
      </c>
      <c r="C2991" s="249">
        <v>121.620132861317</v>
      </c>
    </row>
    <row r="2992" spans="2:3" x14ac:dyDescent="0.25">
      <c r="B2992" s="250">
        <v>2929</v>
      </c>
      <c r="C2992" s="249">
        <v>109.93520142570351</v>
      </c>
    </row>
    <row r="2993" spans="2:3" x14ac:dyDescent="0.25">
      <c r="B2993" s="250">
        <v>2930</v>
      </c>
      <c r="C2993" s="249">
        <v>116.48736329643776</v>
      </c>
    </row>
    <row r="2994" spans="2:3" x14ac:dyDescent="0.25">
      <c r="B2994" s="250">
        <v>2931</v>
      </c>
      <c r="C2994" s="249">
        <v>134.69294750652776</v>
      </c>
    </row>
    <row r="2995" spans="2:3" x14ac:dyDescent="0.25">
      <c r="B2995" s="250">
        <v>2932</v>
      </c>
      <c r="C2995" s="249">
        <v>112.98783869531646</v>
      </c>
    </row>
    <row r="2996" spans="2:3" x14ac:dyDescent="0.25">
      <c r="B2996" s="250">
        <v>2933</v>
      </c>
      <c r="C2996" s="249">
        <v>157.33535919276426</v>
      </c>
    </row>
    <row r="2997" spans="2:3" x14ac:dyDescent="0.25">
      <c r="B2997" s="250">
        <v>2934</v>
      </c>
      <c r="C2997" s="249">
        <v>88.512049021845172</v>
      </c>
    </row>
    <row r="2998" spans="2:3" x14ac:dyDescent="0.25">
      <c r="B2998" s="250">
        <v>2935</v>
      </c>
      <c r="C2998" s="249">
        <v>118.58841135691983</v>
      </c>
    </row>
    <row r="2999" spans="2:3" x14ac:dyDescent="0.25">
      <c r="B2999" s="250">
        <v>2936</v>
      </c>
      <c r="C2999" s="249">
        <v>110.50884724287224</v>
      </c>
    </row>
    <row r="3000" spans="2:3" x14ac:dyDescent="0.25">
      <c r="B3000" s="250">
        <v>2937</v>
      </c>
      <c r="C3000" s="249">
        <v>148.07630512295532</v>
      </c>
    </row>
    <row r="3001" spans="2:3" x14ac:dyDescent="0.25">
      <c r="B3001" s="250">
        <v>2938</v>
      </c>
      <c r="C3001" s="249">
        <v>67.625815740001329</v>
      </c>
    </row>
    <row r="3002" spans="2:3" x14ac:dyDescent="0.25">
      <c r="B3002" s="250">
        <v>2939</v>
      </c>
      <c r="C3002" s="249">
        <v>145.90844685948301</v>
      </c>
    </row>
    <row r="3003" spans="2:3" x14ac:dyDescent="0.25">
      <c r="B3003" s="250">
        <v>2940</v>
      </c>
      <c r="C3003" s="249">
        <v>162.73852060522913</v>
      </c>
    </row>
    <row r="3004" spans="2:3" x14ac:dyDescent="0.25">
      <c r="B3004" s="250">
        <v>2941</v>
      </c>
      <c r="C3004" s="249">
        <v>159.29970275007378</v>
      </c>
    </row>
    <row r="3005" spans="2:3" x14ac:dyDescent="0.25">
      <c r="B3005" s="250">
        <v>2942</v>
      </c>
      <c r="C3005" s="249">
        <v>124.15718044645934</v>
      </c>
    </row>
    <row r="3006" spans="2:3" x14ac:dyDescent="0.25">
      <c r="B3006" s="250">
        <v>2943</v>
      </c>
      <c r="C3006" s="249">
        <v>124.15811675237404</v>
      </c>
    </row>
    <row r="3007" spans="2:3" x14ac:dyDescent="0.25">
      <c r="B3007" s="250">
        <v>2944</v>
      </c>
      <c r="C3007" s="249">
        <v>126.76897349665117</v>
      </c>
    </row>
    <row r="3008" spans="2:3" x14ac:dyDescent="0.25">
      <c r="B3008" s="250">
        <v>2945</v>
      </c>
      <c r="C3008" s="249">
        <v>72.448600957248047</v>
      </c>
    </row>
    <row r="3009" spans="2:3" x14ac:dyDescent="0.25">
      <c r="B3009" s="250">
        <v>2946</v>
      </c>
      <c r="C3009" s="249">
        <v>140.06499319642941</v>
      </c>
    </row>
    <row r="3010" spans="2:3" x14ac:dyDescent="0.25">
      <c r="B3010" s="250">
        <v>2947</v>
      </c>
      <c r="C3010" s="249">
        <v>130.18919899920033</v>
      </c>
    </row>
    <row r="3011" spans="2:3" x14ac:dyDescent="0.25">
      <c r="B3011" s="250">
        <v>2948</v>
      </c>
      <c r="C3011" s="249">
        <v>140.68090192714587</v>
      </c>
    </row>
    <row r="3012" spans="2:3" x14ac:dyDescent="0.25">
      <c r="B3012" s="250">
        <v>2949</v>
      </c>
      <c r="C3012" s="249">
        <v>136.45339274596532</v>
      </c>
    </row>
    <row r="3013" spans="2:3" x14ac:dyDescent="0.25">
      <c r="B3013" s="250">
        <v>2950</v>
      </c>
      <c r="C3013" s="249">
        <v>132.5158953596636</v>
      </c>
    </row>
    <row r="3014" spans="2:3" x14ac:dyDescent="0.25">
      <c r="B3014" s="250">
        <v>2951</v>
      </c>
      <c r="C3014" s="249">
        <v>145.58654711421732</v>
      </c>
    </row>
    <row r="3015" spans="2:3" x14ac:dyDescent="0.25">
      <c r="B3015" s="250">
        <v>2952</v>
      </c>
      <c r="C3015" s="249">
        <v>159.13892915995086</v>
      </c>
    </row>
    <row r="3016" spans="2:3" x14ac:dyDescent="0.25">
      <c r="B3016" s="250">
        <v>2953</v>
      </c>
      <c r="C3016" s="249">
        <v>97.595771500466725</v>
      </c>
    </row>
    <row r="3017" spans="2:3" x14ac:dyDescent="0.25">
      <c r="B3017" s="250">
        <v>2954</v>
      </c>
      <c r="C3017" s="249">
        <v>128.73282897203001</v>
      </c>
    </row>
    <row r="3018" spans="2:3" x14ac:dyDescent="0.25">
      <c r="B3018" s="250">
        <v>2955</v>
      </c>
      <c r="C3018" s="249">
        <v>165.91728355160308</v>
      </c>
    </row>
    <row r="3019" spans="2:3" x14ac:dyDescent="0.25">
      <c r="B3019" s="250">
        <v>2956</v>
      </c>
      <c r="C3019" s="249">
        <v>142.1263589955222</v>
      </c>
    </row>
    <row r="3020" spans="2:3" x14ac:dyDescent="0.25">
      <c r="B3020" s="250">
        <v>2957</v>
      </c>
      <c r="C3020" s="249">
        <v>118.35516018138109</v>
      </c>
    </row>
    <row r="3021" spans="2:3" x14ac:dyDescent="0.25">
      <c r="B3021" s="250">
        <v>2958</v>
      </c>
      <c r="C3021" s="249">
        <v>137.44929747219794</v>
      </c>
    </row>
    <row r="3022" spans="2:3" x14ac:dyDescent="0.25">
      <c r="B3022" s="250">
        <v>2959</v>
      </c>
      <c r="C3022" s="249">
        <v>135.35837726645138</v>
      </c>
    </row>
    <row r="3023" spans="2:3" x14ac:dyDescent="0.25">
      <c r="B3023" s="250">
        <v>2960</v>
      </c>
      <c r="C3023" s="249">
        <v>128.80042764325884</v>
      </c>
    </row>
    <row r="3024" spans="2:3" x14ac:dyDescent="0.25">
      <c r="B3024" s="250">
        <v>2961</v>
      </c>
      <c r="C3024" s="249">
        <v>135.54500749618811</v>
      </c>
    </row>
    <row r="3025" spans="2:3" x14ac:dyDescent="0.25">
      <c r="B3025" s="250">
        <v>2962</v>
      </c>
      <c r="C3025" s="249">
        <v>117.44549405466395</v>
      </c>
    </row>
    <row r="3026" spans="2:3" x14ac:dyDescent="0.25">
      <c r="B3026" s="250">
        <v>2963</v>
      </c>
      <c r="C3026" s="249">
        <v>105.82511024075504</v>
      </c>
    </row>
    <row r="3027" spans="2:3" x14ac:dyDescent="0.25">
      <c r="B3027" s="250">
        <v>2964</v>
      </c>
      <c r="C3027" s="249">
        <v>121.95930689917327</v>
      </c>
    </row>
    <row r="3028" spans="2:3" x14ac:dyDescent="0.25">
      <c r="B3028" s="250">
        <v>2965</v>
      </c>
      <c r="C3028" s="249">
        <v>113.66823017537899</v>
      </c>
    </row>
    <row r="3029" spans="2:3" x14ac:dyDescent="0.25">
      <c r="B3029" s="250">
        <v>2966</v>
      </c>
      <c r="C3029" s="249">
        <v>63.2006965625433</v>
      </c>
    </row>
    <row r="3030" spans="2:3" x14ac:dyDescent="0.25">
      <c r="B3030" s="250">
        <v>2967</v>
      </c>
      <c r="C3030" s="249">
        <v>111.52313620512001</v>
      </c>
    </row>
    <row r="3031" spans="2:3" x14ac:dyDescent="0.25">
      <c r="B3031" s="250">
        <v>2968</v>
      </c>
      <c r="C3031" s="249">
        <v>142.26552798624678</v>
      </c>
    </row>
    <row r="3032" spans="2:3" x14ac:dyDescent="0.25">
      <c r="B3032" s="250">
        <v>2969</v>
      </c>
      <c r="C3032" s="249">
        <v>143.88543696400021</v>
      </c>
    </row>
    <row r="3033" spans="2:3" x14ac:dyDescent="0.25">
      <c r="B3033" s="250">
        <v>2970</v>
      </c>
      <c r="C3033" s="249">
        <v>138.60202654919507</v>
      </c>
    </row>
    <row r="3034" spans="2:3" x14ac:dyDescent="0.25">
      <c r="B3034" s="250">
        <v>2971</v>
      </c>
      <c r="C3034" s="249">
        <v>96.530344417932866</v>
      </c>
    </row>
    <row r="3035" spans="2:3" x14ac:dyDescent="0.25">
      <c r="B3035" s="250">
        <v>2972</v>
      </c>
      <c r="C3035" s="249">
        <v>138.22462356828902</v>
      </c>
    </row>
    <row r="3036" spans="2:3" x14ac:dyDescent="0.25">
      <c r="B3036" s="250">
        <v>2973</v>
      </c>
      <c r="C3036" s="249">
        <v>140.91837287150588</v>
      </c>
    </row>
    <row r="3037" spans="2:3" x14ac:dyDescent="0.25">
      <c r="B3037" s="250">
        <v>2974</v>
      </c>
      <c r="C3037" s="249">
        <v>160.14976464121978</v>
      </c>
    </row>
    <row r="3038" spans="2:3" x14ac:dyDescent="0.25">
      <c r="B3038" s="250">
        <v>2975</v>
      </c>
      <c r="C3038" s="249">
        <v>164.91652315166505</v>
      </c>
    </row>
    <row r="3039" spans="2:3" x14ac:dyDescent="0.25">
      <c r="B3039" s="250">
        <v>2976</v>
      </c>
      <c r="C3039" s="249">
        <v>82.797541982433586</v>
      </c>
    </row>
    <row r="3040" spans="2:3" x14ac:dyDescent="0.25">
      <c r="B3040" s="250">
        <v>2977</v>
      </c>
      <c r="C3040" s="249">
        <v>121.20177129655974</v>
      </c>
    </row>
    <row r="3041" spans="2:3" x14ac:dyDescent="0.25">
      <c r="B3041" s="250">
        <v>2978</v>
      </c>
      <c r="C3041" s="249">
        <v>152.94147896988824</v>
      </c>
    </row>
    <row r="3042" spans="2:3" x14ac:dyDescent="0.25">
      <c r="B3042" s="250">
        <v>2979</v>
      </c>
      <c r="C3042" s="249">
        <v>111.10586220102115</v>
      </c>
    </row>
    <row r="3043" spans="2:3" x14ac:dyDescent="0.25">
      <c r="B3043" s="250">
        <v>2980</v>
      </c>
      <c r="C3043" s="249">
        <v>97.216542646691721</v>
      </c>
    </row>
    <row r="3044" spans="2:3" x14ac:dyDescent="0.25">
      <c r="B3044" s="250">
        <v>2981</v>
      </c>
      <c r="C3044" s="249">
        <v>151.05419072575157</v>
      </c>
    </row>
    <row r="3045" spans="2:3" x14ac:dyDescent="0.25">
      <c r="B3045" s="250">
        <v>2982</v>
      </c>
      <c r="C3045" s="249">
        <v>174.90664189492685</v>
      </c>
    </row>
    <row r="3046" spans="2:3" x14ac:dyDescent="0.25">
      <c r="B3046" s="250">
        <v>2983</v>
      </c>
      <c r="C3046" s="249">
        <v>126.93527641135</v>
      </c>
    </row>
    <row r="3047" spans="2:3" x14ac:dyDescent="0.25">
      <c r="B3047" s="250">
        <v>2984</v>
      </c>
      <c r="C3047" s="249">
        <v>89.472155092904487</v>
      </c>
    </row>
    <row r="3048" spans="2:3" x14ac:dyDescent="0.25">
      <c r="B3048" s="250">
        <v>2985</v>
      </c>
      <c r="C3048" s="249">
        <v>140.52154381538611</v>
      </c>
    </row>
    <row r="3049" spans="2:3" x14ac:dyDescent="0.25">
      <c r="B3049" s="250">
        <v>2986</v>
      </c>
      <c r="C3049" s="249">
        <v>140.41128630296456</v>
      </c>
    </row>
    <row r="3050" spans="2:3" x14ac:dyDescent="0.25">
      <c r="B3050" s="250">
        <v>2987</v>
      </c>
      <c r="C3050" s="249">
        <v>121.42418758543877</v>
      </c>
    </row>
    <row r="3051" spans="2:3" x14ac:dyDescent="0.25">
      <c r="B3051" s="250">
        <v>2988</v>
      </c>
      <c r="C3051" s="249">
        <v>119.5548316800414</v>
      </c>
    </row>
    <row r="3052" spans="2:3" x14ac:dyDescent="0.25">
      <c r="B3052" s="250">
        <v>2989</v>
      </c>
      <c r="C3052" s="249">
        <v>123.75127313443112</v>
      </c>
    </row>
    <row r="3053" spans="2:3" x14ac:dyDescent="0.25">
      <c r="B3053" s="250">
        <v>2990</v>
      </c>
      <c r="C3053" s="249">
        <v>140.33397823228788</v>
      </c>
    </row>
    <row r="3054" spans="2:3" x14ac:dyDescent="0.25">
      <c r="B3054" s="250">
        <v>2991</v>
      </c>
      <c r="C3054" s="249">
        <v>141.8755942106817</v>
      </c>
    </row>
    <row r="3055" spans="2:3" x14ac:dyDescent="0.25">
      <c r="B3055" s="250">
        <v>2992</v>
      </c>
      <c r="C3055" s="249">
        <v>85.568118046489644</v>
      </c>
    </row>
    <row r="3056" spans="2:3" x14ac:dyDescent="0.25">
      <c r="B3056" s="250">
        <v>2993</v>
      </c>
      <c r="C3056" s="249">
        <v>84.510446664039833</v>
      </c>
    </row>
    <row r="3057" spans="2:3" x14ac:dyDescent="0.25">
      <c r="B3057" s="250">
        <v>2994</v>
      </c>
      <c r="C3057" s="249">
        <v>121.87192879607855</v>
      </c>
    </row>
    <row r="3058" spans="2:3" x14ac:dyDescent="0.25">
      <c r="B3058" s="250">
        <v>2995</v>
      </c>
      <c r="C3058" s="249">
        <v>123.15855560527784</v>
      </c>
    </row>
    <row r="3059" spans="2:3" x14ac:dyDescent="0.25">
      <c r="B3059" s="250">
        <v>2996</v>
      </c>
      <c r="C3059" s="249">
        <v>111.45131846521045</v>
      </c>
    </row>
    <row r="3060" spans="2:3" x14ac:dyDescent="0.25">
      <c r="B3060" s="250">
        <v>2997</v>
      </c>
      <c r="C3060" s="249">
        <v>116.50831952949969</v>
      </c>
    </row>
    <row r="3061" spans="2:3" x14ac:dyDescent="0.25">
      <c r="B3061" s="250">
        <v>2998</v>
      </c>
      <c r="C3061" s="249">
        <v>123.70891844428064</v>
      </c>
    </row>
    <row r="3062" spans="2:3" x14ac:dyDescent="0.25">
      <c r="B3062" s="250">
        <v>2999</v>
      </c>
      <c r="C3062" s="249">
        <v>143.47943108399471</v>
      </c>
    </row>
    <row r="3063" spans="2:3" x14ac:dyDescent="0.25">
      <c r="B3063" s="250">
        <v>3000</v>
      </c>
      <c r="C3063" s="249">
        <v>121.38418010540283</v>
      </c>
    </row>
    <row r="3064" spans="2:3" x14ac:dyDescent="0.25">
      <c r="B3064" s="250">
        <v>3001</v>
      </c>
      <c r="C3064" s="249">
        <v>140.08118477443571</v>
      </c>
    </row>
    <row r="3065" spans="2:3" x14ac:dyDescent="0.25">
      <c r="B3065" s="250">
        <v>3002</v>
      </c>
      <c r="C3065" s="249">
        <v>108.67916731546006</v>
      </c>
    </row>
    <row r="3066" spans="2:3" x14ac:dyDescent="0.25">
      <c r="B3066" s="250">
        <v>3003</v>
      </c>
      <c r="C3066" s="249">
        <v>178.41574615441652</v>
      </c>
    </row>
    <row r="3067" spans="2:3" x14ac:dyDescent="0.25">
      <c r="B3067" s="250">
        <v>3004</v>
      </c>
      <c r="C3067" s="249">
        <v>136.3816792995824</v>
      </c>
    </row>
    <row r="3068" spans="2:3" x14ac:dyDescent="0.25">
      <c r="B3068" s="250">
        <v>3005</v>
      </c>
      <c r="C3068" s="249">
        <v>153.97003671194599</v>
      </c>
    </row>
    <row r="3069" spans="2:3" x14ac:dyDescent="0.25">
      <c r="B3069" s="250">
        <v>3006</v>
      </c>
      <c r="C3069" s="249">
        <v>90.419260980600399</v>
      </c>
    </row>
    <row r="3070" spans="2:3" x14ac:dyDescent="0.25">
      <c r="B3070" s="250">
        <v>3007</v>
      </c>
      <c r="C3070" s="249">
        <v>98.01199710715909</v>
      </c>
    </row>
    <row r="3071" spans="2:3" x14ac:dyDescent="0.25">
      <c r="B3071" s="250">
        <v>3008</v>
      </c>
      <c r="C3071" s="249">
        <v>120.1235293126677</v>
      </c>
    </row>
    <row r="3072" spans="2:3" x14ac:dyDescent="0.25">
      <c r="B3072" s="250">
        <v>3009</v>
      </c>
      <c r="C3072" s="249">
        <v>128.0266203318873</v>
      </c>
    </row>
    <row r="3073" spans="2:3" x14ac:dyDescent="0.25">
      <c r="B3073" s="250">
        <v>3010</v>
      </c>
      <c r="C3073" s="249">
        <v>84.396113797298028</v>
      </c>
    </row>
    <row r="3074" spans="2:3" x14ac:dyDescent="0.25">
      <c r="B3074" s="250">
        <v>3011</v>
      </c>
      <c r="C3074" s="249">
        <v>105.66737032943506</v>
      </c>
    </row>
    <row r="3075" spans="2:3" x14ac:dyDescent="0.25">
      <c r="B3075" s="250">
        <v>3012</v>
      </c>
      <c r="C3075" s="249">
        <v>103.44579058611096</v>
      </c>
    </row>
    <row r="3076" spans="2:3" x14ac:dyDescent="0.25">
      <c r="B3076" s="250">
        <v>3013</v>
      </c>
      <c r="C3076" s="249">
        <v>124.03242405023244</v>
      </c>
    </row>
    <row r="3077" spans="2:3" x14ac:dyDescent="0.25">
      <c r="B3077" s="250">
        <v>3014</v>
      </c>
      <c r="C3077" s="249">
        <v>99.61300249365047</v>
      </c>
    </row>
    <row r="3078" spans="2:3" x14ac:dyDescent="0.25">
      <c r="B3078" s="250">
        <v>3015</v>
      </c>
      <c r="C3078" s="249">
        <v>104.70674545287194</v>
      </c>
    </row>
    <row r="3079" spans="2:3" x14ac:dyDescent="0.25">
      <c r="B3079" s="250">
        <v>3016</v>
      </c>
      <c r="C3079" s="249">
        <v>128.71280822842598</v>
      </c>
    </row>
    <row r="3080" spans="2:3" x14ac:dyDescent="0.25">
      <c r="B3080" s="250">
        <v>3017</v>
      </c>
      <c r="C3080" s="249">
        <v>160.95899288565693</v>
      </c>
    </row>
    <row r="3081" spans="2:3" x14ac:dyDescent="0.25">
      <c r="B3081" s="250">
        <v>3018</v>
      </c>
      <c r="C3081" s="249">
        <v>132.1497401138023</v>
      </c>
    </row>
    <row r="3082" spans="2:3" x14ac:dyDescent="0.25">
      <c r="B3082" s="250">
        <v>3019</v>
      </c>
      <c r="C3082" s="249">
        <v>149.5977358421672</v>
      </c>
    </row>
    <row r="3083" spans="2:3" x14ac:dyDescent="0.25">
      <c r="B3083" s="250">
        <v>3020</v>
      </c>
      <c r="C3083" s="249">
        <v>114.1661799323422</v>
      </c>
    </row>
    <row r="3084" spans="2:3" x14ac:dyDescent="0.25">
      <c r="B3084" s="250">
        <v>3021</v>
      </c>
      <c r="C3084" s="249">
        <v>106.13962773046558</v>
      </c>
    </row>
    <row r="3085" spans="2:3" x14ac:dyDescent="0.25">
      <c r="B3085" s="250">
        <v>3022</v>
      </c>
      <c r="C3085" s="249">
        <v>124.60736100705127</v>
      </c>
    </row>
    <row r="3086" spans="2:3" x14ac:dyDescent="0.25">
      <c r="B3086" s="250">
        <v>3023</v>
      </c>
      <c r="C3086" s="249">
        <v>113.34046822094869</v>
      </c>
    </row>
    <row r="3087" spans="2:3" x14ac:dyDescent="0.25">
      <c r="B3087" s="250">
        <v>3024</v>
      </c>
      <c r="C3087" s="249">
        <v>94.367281035313425</v>
      </c>
    </row>
    <row r="3088" spans="2:3" x14ac:dyDescent="0.25">
      <c r="B3088" s="250">
        <v>3025</v>
      </c>
      <c r="C3088" s="249">
        <v>85.640198329716554</v>
      </c>
    </row>
    <row r="3089" spans="2:3" x14ac:dyDescent="0.25">
      <c r="B3089" s="250">
        <v>3026</v>
      </c>
      <c r="C3089" s="249">
        <v>101.56732455022099</v>
      </c>
    </row>
    <row r="3090" spans="2:3" x14ac:dyDescent="0.25">
      <c r="B3090" s="250">
        <v>3027</v>
      </c>
      <c r="C3090" s="249">
        <v>122.42351497756235</v>
      </c>
    </row>
    <row r="3091" spans="2:3" x14ac:dyDescent="0.25">
      <c r="B3091" s="250">
        <v>3028</v>
      </c>
      <c r="C3091" s="249">
        <v>96.563648306821506</v>
      </c>
    </row>
    <row r="3092" spans="2:3" x14ac:dyDescent="0.25">
      <c r="B3092" s="250">
        <v>3029</v>
      </c>
      <c r="C3092" s="249">
        <v>141.14958992841258</v>
      </c>
    </row>
    <row r="3093" spans="2:3" x14ac:dyDescent="0.25">
      <c r="B3093" s="250">
        <v>3030</v>
      </c>
      <c r="C3093" s="249">
        <v>97.353177413547897</v>
      </c>
    </row>
    <row r="3094" spans="2:3" x14ac:dyDescent="0.25">
      <c r="B3094" s="250">
        <v>3031</v>
      </c>
      <c r="C3094" s="249">
        <v>104.66491060431453</v>
      </c>
    </row>
    <row r="3095" spans="2:3" x14ac:dyDescent="0.25">
      <c r="B3095" s="250">
        <v>3032</v>
      </c>
      <c r="C3095" s="249">
        <v>127.72796078085979</v>
      </c>
    </row>
    <row r="3096" spans="2:3" x14ac:dyDescent="0.25">
      <c r="B3096" s="250">
        <v>3033</v>
      </c>
      <c r="C3096" s="249">
        <v>120.35324398259843</v>
      </c>
    </row>
    <row r="3097" spans="2:3" x14ac:dyDescent="0.25">
      <c r="B3097" s="250">
        <v>3034</v>
      </c>
      <c r="C3097" s="249">
        <v>101.38362853282516</v>
      </c>
    </row>
    <row r="3098" spans="2:3" x14ac:dyDescent="0.25">
      <c r="B3098" s="250">
        <v>3035</v>
      </c>
      <c r="C3098" s="249">
        <v>135.23136357656961</v>
      </c>
    </row>
    <row r="3099" spans="2:3" x14ac:dyDescent="0.25">
      <c r="B3099" s="250">
        <v>3036</v>
      </c>
      <c r="C3099" s="249">
        <v>109.72858083019636</v>
      </c>
    </row>
    <row r="3100" spans="2:3" x14ac:dyDescent="0.25">
      <c r="B3100" s="250">
        <v>3037</v>
      </c>
      <c r="C3100" s="249">
        <v>90.598488516727457</v>
      </c>
    </row>
    <row r="3101" spans="2:3" x14ac:dyDescent="0.25">
      <c r="B3101" s="250">
        <v>3038</v>
      </c>
      <c r="C3101" s="249">
        <v>110.36179092023852</v>
      </c>
    </row>
    <row r="3102" spans="2:3" x14ac:dyDescent="0.25">
      <c r="B3102" s="250">
        <v>3039</v>
      </c>
      <c r="C3102" s="249">
        <v>115.59465537731199</v>
      </c>
    </row>
    <row r="3103" spans="2:3" x14ac:dyDescent="0.25">
      <c r="B3103" s="250">
        <v>3040</v>
      </c>
      <c r="C3103" s="249">
        <v>150.65941794658312</v>
      </c>
    </row>
    <row r="3104" spans="2:3" x14ac:dyDescent="0.25">
      <c r="B3104" s="250">
        <v>3041</v>
      </c>
      <c r="C3104" s="249">
        <v>96.489349258576681</v>
      </c>
    </row>
    <row r="3105" spans="2:3" x14ac:dyDescent="0.25">
      <c r="B3105" s="250">
        <v>3042</v>
      </c>
      <c r="C3105" s="249">
        <v>120.29228098168312</v>
      </c>
    </row>
    <row r="3106" spans="2:3" x14ac:dyDescent="0.25">
      <c r="B3106" s="250">
        <v>3043</v>
      </c>
      <c r="C3106" s="249">
        <v>145.40458545109564</v>
      </c>
    </row>
    <row r="3107" spans="2:3" x14ac:dyDescent="0.25">
      <c r="B3107" s="250">
        <v>3044</v>
      </c>
      <c r="C3107" s="249">
        <v>139.56779784320489</v>
      </c>
    </row>
    <row r="3108" spans="2:3" x14ac:dyDescent="0.25">
      <c r="B3108" s="250">
        <v>3045</v>
      </c>
      <c r="C3108" s="249">
        <v>75.950974232064411</v>
      </c>
    </row>
    <row r="3109" spans="2:3" x14ac:dyDescent="0.25">
      <c r="B3109" s="250">
        <v>3046</v>
      </c>
      <c r="C3109" s="249">
        <v>167.90606905980513</v>
      </c>
    </row>
    <row r="3110" spans="2:3" x14ac:dyDescent="0.25">
      <c r="B3110" s="250">
        <v>3047</v>
      </c>
      <c r="C3110" s="249">
        <v>107.98497709099861</v>
      </c>
    </row>
    <row r="3111" spans="2:3" x14ac:dyDescent="0.25">
      <c r="B3111" s="250">
        <v>3048</v>
      </c>
      <c r="C3111" s="249">
        <v>151.92545050255222</v>
      </c>
    </row>
    <row r="3112" spans="2:3" x14ac:dyDescent="0.25">
      <c r="B3112" s="250">
        <v>3049</v>
      </c>
      <c r="C3112" s="249">
        <v>139.34585976825213</v>
      </c>
    </row>
    <row r="3113" spans="2:3" x14ac:dyDescent="0.25">
      <c r="B3113" s="250">
        <v>3050</v>
      </c>
      <c r="C3113" s="249">
        <v>132.28746287163904</v>
      </c>
    </row>
    <row r="3114" spans="2:3" x14ac:dyDescent="0.25">
      <c r="B3114" s="250">
        <v>3051</v>
      </c>
      <c r="C3114" s="249">
        <v>118.51464939691677</v>
      </c>
    </row>
    <row r="3115" spans="2:3" x14ac:dyDescent="0.25">
      <c r="B3115" s="250">
        <v>3052</v>
      </c>
      <c r="C3115" s="249">
        <v>134.93625581981897</v>
      </c>
    </row>
    <row r="3116" spans="2:3" x14ac:dyDescent="0.25">
      <c r="B3116" s="250">
        <v>3053</v>
      </c>
      <c r="C3116" s="249">
        <v>96.295792598341308</v>
      </c>
    </row>
    <row r="3117" spans="2:3" x14ac:dyDescent="0.25">
      <c r="B3117" s="250">
        <v>3054</v>
      </c>
      <c r="C3117" s="249">
        <v>104.31043836179818</v>
      </c>
    </row>
    <row r="3118" spans="2:3" x14ac:dyDescent="0.25">
      <c r="B3118" s="250">
        <v>3055</v>
      </c>
      <c r="C3118" s="249">
        <v>133.24876114966571</v>
      </c>
    </row>
    <row r="3119" spans="2:3" x14ac:dyDescent="0.25">
      <c r="B3119" s="250">
        <v>3056</v>
      </c>
      <c r="C3119" s="249">
        <v>124.73640874304633</v>
      </c>
    </row>
    <row r="3120" spans="2:3" x14ac:dyDescent="0.25">
      <c r="B3120" s="250">
        <v>3057</v>
      </c>
      <c r="C3120" s="249">
        <v>116.62444069629611</v>
      </c>
    </row>
    <row r="3121" spans="2:3" x14ac:dyDescent="0.25">
      <c r="B3121" s="250">
        <v>3058</v>
      </c>
      <c r="C3121" s="249">
        <v>120.44513246346825</v>
      </c>
    </row>
    <row r="3122" spans="2:3" x14ac:dyDescent="0.25">
      <c r="B3122" s="250">
        <v>3059</v>
      </c>
      <c r="C3122" s="249">
        <v>109.55431409147531</v>
      </c>
    </row>
    <row r="3123" spans="2:3" x14ac:dyDescent="0.25">
      <c r="B3123" s="250">
        <v>3060</v>
      </c>
      <c r="C3123" s="249">
        <v>113.03719339951741</v>
      </c>
    </row>
    <row r="3124" spans="2:3" x14ac:dyDescent="0.25">
      <c r="B3124" s="250">
        <v>3061</v>
      </c>
      <c r="C3124" s="249">
        <v>123.80397462136501</v>
      </c>
    </row>
    <row r="3125" spans="2:3" x14ac:dyDescent="0.25">
      <c r="B3125" s="250">
        <v>3062</v>
      </c>
      <c r="C3125" s="249">
        <v>118.57143204077278</v>
      </c>
    </row>
    <row r="3126" spans="2:3" x14ac:dyDescent="0.25">
      <c r="B3126" s="250">
        <v>3063</v>
      </c>
      <c r="C3126" s="249">
        <v>159.6614327159748</v>
      </c>
    </row>
    <row r="3127" spans="2:3" x14ac:dyDescent="0.25">
      <c r="B3127" s="250">
        <v>3064</v>
      </c>
      <c r="C3127" s="249">
        <v>120.73356857415773</v>
      </c>
    </row>
    <row r="3128" spans="2:3" x14ac:dyDescent="0.25">
      <c r="B3128" s="250">
        <v>3065</v>
      </c>
      <c r="C3128" s="249">
        <v>140.79205824431011</v>
      </c>
    </row>
    <row r="3129" spans="2:3" x14ac:dyDescent="0.25">
      <c r="B3129" s="250">
        <v>3066</v>
      </c>
      <c r="C3129" s="249">
        <v>112.84884480949539</v>
      </c>
    </row>
    <row r="3130" spans="2:3" x14ac:dyDescent="0.25">
      <c r="B3130" s="250">
        <v>3067</v>
      </c>
      <c r="C3130" s="249">
        <v>143.53707711913552</v>
      </c>
    </row>
    <row r="3131" spans="2:3" x14ac:dyDescent="0.25">
      <c r="B3131" s="250">
        <v>3068</v>
      </c>
      <c r="C3131" s="249">
        <v>109.3689733698636</v>
      </c>
    </row>
    <row r="3132" spans="2:3" x14ac:dyDescent="0.25">
      <c r="B3132" s="250">
        <v>3069</v>
      </c>
      <c r="C3132" s="249">
        <v>135.24084217207226</v>
      </c>
    </row>
    <row r="3133" spans="2:3" x14ac:dyDescent="0.25">
      <c r="B3133" s="250">
        <v>3070</v>
      </c>
      <c r="C3133" s="249">
        <v>118.12340520121406</v>
      </c>
    </row>
    <row r="3134" spans="2:3" x14ac:dyDescent="0.25">
      <c r="B3134" s="250">
        <v>3071</v>
      </c>
      <c r="C3134" s="249">
        <v>95.837217303285925</v>
      </c>
    </row>
    <row r="3135" spans="2:3" x14ac:dyDescent="0.25">
      <c r="B3135" s="250">
        <v>3072</v>
      </c>
      <c r="C3135" s="249">
        <v>104.39800069333805</v>
      </c>
    </row>
    <row r="3136" spans="2:3" x14ac:dyDescent="0.25">
      <c r="B3136" s="250">
        <v>3073</v>
      </c>
      <c r="C3136" s="249">
        <v>109.85658552441538</v>
      </c>
    </row>
    <row r="3137" spans="2:3" x14ac:dyDescent="0.25">
      <c r="B3137" s="250">
        <v>3074</v>
      </c>
      <c r="C3137" s="249">
        <v>146.34689300190988</v>
      </c>
    </row>
    <row r="3138" spans="2:3" x14ac:dyDescent="0.25">
      <c r="B3138" s="250">
        <v>3075</v>
      </c>
      <c r="C3138" s="249">
        <v>128.64689079931046</v>
      </c>
    </row>
    <row r="3139" spans="2:3" x14ac:dyDescent="0.25">
      <c r="B3139" s="250">
        <v>3076</v>
      </c>
      <c r="C3139" s="249">
        <v>84.334332931993842</v>
      </c>
    </row>
    <row r="3140" spans="2:3" x14ac:dyDescent="0.25">
      <c r="B3140" s="250">
        <v>3077</v>
      </c>
      <c r="C3140" s="249">
        <v>130.03858630120334</v>
      </c>
    </row>
    <row r="3141" spans="2:3" x14ac:dyDescent="0.25">
      <c r="B3141" s="250">
        <v>3078</v>
      </c>
      <c r="C3141" s="249">
        <v>109.16768071077821</v>
      </c>
    </row>
    <row r="3142" spans="2:3" x14ac:dyDescent="0.25">
      <c r="B3142" s="250">
        <v>3079</v>
      </c>
      <c r="C3142" s="249">
        <v>155.91694866925658</v>
      </c>
    </row>
    <row r="3143" spans="2:3" x14ac:dyDescent="0.25">
      <c r="B3143" s="250">
        <v>3080</v>
      </c>
      <c r="C3143" s="249">
        <v>89.497357374647166</v>
      </c>
    </row>
    <row r="3144" spans="2:3" x14ac:dyDescent="0.25">
      <c r="B3144" s="250">
        <v>3081</v>
      </c>
      <c r="C3144" s="249">
        <v>139.29485124018157</v>
      </c>
    </row>
    <row r="3145" spans="2:3" x14ac:dyDescent="0.25">
      <c r="B3145" s="250">
        <v>3082</v>
      </c>
      <c r="C3145" s="249">
        <v>85.856088822241219</v>
      </c>
    </row>
    <row r="3146" spans="2:3" x14ac:dyDescent="0.25">
      <c r="B3146" s="250">
        <v>3083</v>
      </c>
      <c r="C3146" s="249">
        <v>134.85666979027226</v>
      </c>
    </row>
    <row r="3147" spans="2:3" x14ac:dyDescent="0.25">
      <c r="B3147" s="250">
        <v>3084</v>
      </c>
      <c r="C3147" s="249">
        <v>146.65343507159096</v>
      </c>
    </row>
    <row r="3148" spans="2:3" x14ac:dyDescent="0.25">
      <c r="B3148" s="250">
        <v>3085</v>
      </c>
      <c r="C3148" s="249">
        <v>128.36655705464301</v>
      </c>
    </row>
    <row r="3149" spans="2:3" x14ac:dyDescent="0.25">
      <c r="B3149" s="250">
        <v>3086</v>
      </c>
      <c r="C3149" s="249">
        <v>140.53841756706424</v>
      </c>
    </row>
    <row r="3150" spans="2:3" x14ac:dyDescent="0.25">
      <c r="B3150" s="250">
        <v>3087</v>
      </c>
      <c r="C3150" s="249">
        <v>138.35544678422829</v>
      </c>
    </row>
    <row r="3151" spans="2:3" x14ac:dyDescent="0.25">
      <c r="B3151" s="250">
        <v>3088</v>
      </c>
      <c r="C3151" s="249">
        <v>117.27851673954466</v>
      </c>
    </row>
    <row r="3152" spans="2:3" x14ac:dyDescent="0.25">
      <c r="B3152" s="250">
        <v>3089</v>
      </c>
      <c r="C3152" s="249">
        <v>131.96239337030957</v>
      </c>
    </row>
    <row r="3153" spans="2:3" x14ac:dyDescent="0.25">
      <c r="B3153" s="250">
        <v>3090</v>
      </c>
      <c r="C3153" s="249">
        <v>146.59387272839143</v>
      </c>
    </row>
    <row r="3154" spans="2:3" x14ac:dyDescent="0.25">
      <c r="B3154" s="250">
        <v>3091</v>
      </c>
      <c r="C3154" s="249">
        <v>129.10898097887957</v>
      </c>
    </row>
    <row r="3155" spans="2:3" x14ac:dyDescent="0.25">
      <c r="B3155" s="250">
        <v>3092</v>
      </c>
      <c r="C3155" s="249">
        <v>98.367194948195589</v>
      </c>
    </row>
    <row r="3156" spans="2:3" x14ac:dyDescent="0.25">
      <c r="B3156" s="250">
        <v>3093</v>
      </c>
      <c r="C3156" s="249">
        <v>148.20983191235212</v>
      </c>
    </row>
    <row r="3157" spans="2:3" x14ac:dyDescent="0.25">
      <c r="B3157" s="250">
        <v>3094</v>
      </c>
      <c r="C3157" s="249">
        <v>108.4495939658368</v>
      </c>
    </row>
    <row r="3158" spans="2:3" x14ac:dyDescent="0.25">
      <c r="B3158" s="250">
        <v>3095</v>
      </c>
      <c r="C3158" s="249">
        <v>140.13889184206474</v>
      </c>
    </row>
    <row r="3159" spans="2:3" x14ac:dyDescent="0.25">
      <c r="B3159" s="250">
        <v>3096</v>
      </c>
      <c r="C3159" s="249">
        <v>125.77643478731453</v>
      </c>
    </row>
    <row r="3160" spans="2:3" x14ac:dyDescent="0.25">
      <c r="B3160" s="250">
        <v>3097</v>
      </c>
      <c r="C3160" s="249">
        <v>134.60537051818272</v>
      </c>
    </row>
    <row r="3161" spans="2:3" x14ac:dyDescent="0.25">
      <c r="B3161" s="250">
        <v>3098</v>
      </c>
      <c r="C3161" s="249">
        <v>154.0708980446523</v>
      </c>
    </row>
    <row r="3162" spans="2:3" x14ac:dyDescent="0.25">
      <c r="B3162" s="250">
        <v>3099</v>
      </c>
      <c r="C3162" s="249">
        <v>130.25365800279036</v>
      </c>
    </row>
    <row r="3163" spans="2:3" x14ac:dyDescent="0.25">
      <c r="B3163" s="250">
        <v>3100</v>
      </c>
      <c r="C3163" s="249">
        <v>108.54888506462655</v>
      </c>
    </row>
    <row r="3164" spans="2:3" x14ac:dyDescent="0.25">
      <c r="B3164" s="250">
        <v>3101</v>
      </c>
      <c r="C3164" s="249">
        <v>142.82496731952813</v>
      </c>
    </row>
    <row r="3165" spans="2:3" x14ac:dyDescent="0.25">
      <c r="B3165" s="250">
        <v>3102</v>
      </c>
      <c r="C3165" s="249">
        <v>117.69127269837492</v>
      </c>
    </row>
    <row r="3166" spans="2:3" x14ac:dyDescent="0.25">
      <c r="B3166" s="250">
        <v>3103</v>
      </c>
      <c r="C3166" s="249">
        <v>105.02794979729725</v>
      </c>
    </row>
    <row r="3167" spans="2:3" x14ac:dyDescent="0.25">
      <c r="B3167" s="250">
        <v>3104</v>
      </c>
      <c r="C3167" s="249">
        <v>135.09163090631773</v>
      </c>
    </row>
    <row r="3168" spans="2:3" x14ac:dyDescent="0.25">
      <c r="B3168" s="250">
        <v>3105</v>
      </c>
      <c r="C3168" s="249">
        <v>109.536394586472</v>
      </c>
    </row>
    <row r="3169" spans="2:3" x14ac:dyDescent="0.25">
      <c r="B3169" s="250">
        <v>3106</v>
      </c>
      <c r="C3169" s="249">
        <v>110.59130108889107</v>
      </c>
    </row>
    <row r="3170" spans="2:3" x14ac:dyDescent="0.25">
      <c r="B3170" s="250">
        <v>3107</v>
      </c>
      <c r="C3170" s="249">
        <v>76.873532820080115</v>
      </c>
    </row>
    <row r="3171" spans="2:3" x14ac:dyDescent="0.25">
      <c r="B3171" s="250">
        <v>3108</v>
      </c>
      <c r="C3171" s="249">
        <v>119.33002756190318</v>
      </c>
    </row>
    <row r="3172" spans="2:3" x14ac:dyDescent="0.25">
      <c r="B3172" s="250">
        <v>3109</v>
      </c>
      <c r="C3172" s="249">
        <v>150.29902324410423</v>
      </c>
    </row>
    <row r="3173" spans="2:3" x14ac:dyDescent="0.25">
      <c r="B3173" s="250">
        <v>3110</v>
      </c>
      <c r="C3173" s="249">
        <v>83.11026453304639</v>
      </c>
    </row>
    <row r="3174" spans="2:3" x14ac:dyDescent="0.25">
      <c r="B3174" s="250">
        <v>3111</v>
      </c>
      <c r="C3174" s="249">
        <v>157.14425465052332</v>
      </c>
    </row>
    <row r="3175" spans="2:3" x14ac:dyDescent="0.25">
      <c r="B3175" s="250">
        <v>3112</v>
      </c>
      <c r="C3175" s="249">
        <v>116.06552914183834</v>
      </c>
    </row>
    <row r="3176" spans="2:3" x14ac:dyDescent="0.25">
      <c r="B3176" s="250">
        <v>3113</v>
      </c>
      <c r="C3176" s="249">
        <v>156.72140763316403</v>
      </c>
    </row>
    <row r="3177" spans="2:3" x14ac:dyDescent="0.25">
      <c r="B3177" s="250">
        <v>3114</v>
      </c>
      <c r="C3177" s="249">
        <v>103.30573789979148</v>
      </c>
    </row>
    <row r="3178" spans="2:3" x14ac:dyDescent="0.25">
      <c r="B3178" s="250">
        <v>3115</v>
      </c>
      <c r="C3178" s="249">
        <v>118.42233767978576</v>
      </c>
    </row>
    <row r="3179" spans="2:3" x14ac:dyDescent="0.25">
      <c r="B3179" s="250">
        <v>3116</v>
      </c>
      <c r="C3179" s="249">
        <v>93.513425663398777</v>
      </c>
    </row>
    <row r="3180" spans="2:3" x14ac:dyDescent="0.25">
      <c r="B3180" s="250">
        <v>3117</v>
      </c>
      <c r="C3180" s="249">
        <v>139.83499925883038</v>
      </c>
    </row>
    <row r="3181" spans="2:3" x14ac:dyDescent="0.25">
      <c r="B3181" s="250">
        <v>3118</v>
      </c>
      <c r="C3181" s="249">
        <v>160.3521217788811</v>
      </c>
    </row>
    <row r="3182" spans="2:3" x14ac:dyDescent="0.25">
      <c r="B3182" s="250">
        <v>3119</v>
      </c>
      <c r="C3182" s="249">
        <v>123.54497016415519</v>
      </c>
    </row>
    <row r="3183" spans="2:3" x14ac:dyDescent="0.25">
      <c r="B3183" s="250">
        <v>3120</v>
      </c>
      <c r="C3183" s="249">
        <v>115.20950577157461</v>
      </c>
    </row>
    <row r="3184" spans="2:3" x14ac:dyDescent="0.25">
      <c r="B3184" s="250">
        <v>3121</v>
      </c>
      <c r="C3184" s="249">
        <v>104.46088488586183</v>
      </c>
    </row>
    <row r="3185" spans="2:3" x14ac:dyDescent="0.25">
      <c r="B3185" s="250">
        <v>3122</v>
      </c>
      <c r="C3185" s="249">
        <v>85.850927018274234</v>
      </c>
    </row>
    <row r="3186" spans="2:3" x14ac:dyDescent="0.25">
      <c r="B3186" s="250">
        <v>3123</v>
      </c>
      <c r="C3186" s="249">
        <v>115.37154252907428</v>
      </c>
    </row>
    <row r="3187" spans="2:3" x14ac:dyDescent="0.25">
      <c r="B3187" s="250">
        <v>3124</v>
      </c>
      <c r="C3187" s="249">
        <v>131.8006226655308</v>
      </c>
    </row>
    <row r="3188" spans="2:3" x14ac:dyDescent="0.25">
      <c r="B3188" s="250">
        <v>3125</v>
      </c>
      <c r="C3188" s="249">
        <v>108.25680767684898</v>
      </c>
    </row>
    <row r="3189" spans="2:3" x14ac:dyDescent="0.25">
      <c r="B3189" s="250">
        <v>3126</v>
      </c>
      <c r="C3189" s="249">
        <v>93.823094071696872</v>
      </c>
    </row>
    <row r="3190" spans="2:3" x14ac:dyDescent="0.25">
      <c r="B3190" s="250">
        <v>3127</v>
      </c>
      <c r="C3190" s="249">
        <v>128.28540666699516</v>
      </c>
    </row>
    <row r="3191" spans="2:3" x14ac:dyDescent="0.25">
      <c r="B3191" s="250">
        <v>3128</v>
      </c>
      <c r="C3191" s="249">
        <v>134.76428748947356</v>
      </c>
    </row>
    <row r="3192" spans="2:3" x14ac:dyDescent="0.25">
      <c r="B3192" s="250">
        <v>3129</v>
      </c>
      <c r="C3192" s="249">
        <v>132.66464257703217</v>
      </c>
    </row>
    <row r="3193" spans="2:3" x14ac:dyDescent="0.25">
      <c r="B3193" s="250">
        <v>3130</v>
      </c>
      <c r="C3193" s="249">
        <v>132.08224264464349</v>
      </c>
    </row>
    <row r="3194" spans="2:3" x14ac:dyDescent="0.25">
      <c r="B3194" s="250">
        <v>3131</v>
      </c>
      <c r="C3194" s="249">
        <v>127.22166607004861</v>
      </c>
    </row>
    <row r="3195" spans="2:3" x14ac:dyDescent="0.25">
      <c r="B3195" s="250">
        <v>3132</v>
      </c>
      <c r="C3195" s="249">
        <v>109.72567025738601</v>
      </c>
    </row>
    <row r="3196" spans="2:3" x14ac:dyDescent="0.25">
      <c r="B3196" s="250">
        <v>3133</v>
      </c>
      <c r="C3196" s="249">
        <v>123.3233303350476</v>
      </c>
    </row>
    <row r="3197" spans="2:3" x14ac:dyDescent="0.25">
      <c r="B3197" s="250">
        <v>3134</v>
      </c>
      <c r="C3197" s="249">
        <v>167.89012940653686</v>
      </c>
    </row>
    <row r="3198" spans="2:3" x14ac:dyDescent="0.25">
      <c r="B3198" s="250">
        <v>3135</v>
      </c>
      <c r="C3198" s="249">
        <v>105.21813580029337</v>
      </c>
    </row>
    <row r="3199" spans="2:3" x14ac:dyDescent="0.25">
      <c r="B3199" s="250">
        <v>3136</v>
      </c>
      <c r="C3199" s="249">
        <v>90.339628664942268</v>
      </c>
    </row>
    <row r="3200" spans="2:3" x14ac:dyDescent="0.25">
      <c r="B3200" s="250">
        <v>3137</v>
      </c>
      <c r="C3200" s="249">
        <v>102.64695966675352</v>
      </c>
    </row>
    <row r="3201" spans="2:3" x14ac:dyDescent="0.25">
      <c r="B3201" s="250">
        <v>3138</v>
      </c>
      <c r="C3201" s="249">
        <v>167.97471418879837</v>
      </c>
    </row>
    <row r="3202" spans="2:3" x14ac:dyDescent="0.25">
      <c r="B3202" s="250">
        <v>3139</v>
      </c>
      <c r="C3202" s="249">
        <v>106.92722827362365</v>
      </c>
    </row>
    <row r="3203" spans="2:3" x14ac:dyDescent="0.25">
      <c r="B3203" s="250">
        <v>3140</v>
      </c>
      <c r="C3203" s="249">
        <v>87.966385479094555</v>
      </c>
    </row>
    <row r="3204" spans="2:3" x14ac:dyDescent="0.25">
      <c r="B3204" s="250">
        <v>3141</v>
      </c>
      <c r="C3204" s="249">
        <v>117.71125509011586</v>
      </c>
    </row>
    <row r="3205" spans="2:3" x14ac:dyDescent="0.25">
      <c r="B3205" s="250">
        <v>3142</v>
      </c>
      <c r="C3205" s="249">
        <v>113.15033323809003</v>
      </c>
    </row>
    <row r="3206" spans="2:3" x14ac:dyDescent="0.25">
      <c r="B3206" s="250">
        <v>3143</v>
      </c>
      <c r="C3206" s="249">
        <v>67.133850804014543</v>
      </c>
    </row>
    <row r="3207" spans="2:3" x14ac:dyDescent="0.25">
      <c r="B3207" s="250">
        <v>3144</v>
      </c>
      <c r="C3207" s="249">
        <v>124.68149102649051</v>
      </c>
    </row>
    <row r="3208" spans="2:3" x14ac:dyDescent="0.25">
      <c r="B3208" s="250">
        <v>3145</v>
      </c>
      <c r="C3208" s="249">
        <v>129.98965003421287</v>
      </c>
    </row>
    <row r="3209" spans="2:3" x14ac:dyDescent="0.25">
      <c r="B3209" s="250">
        <v>3146</v>
      </c>
      <c r="C3209" s="249">
        <v>86.284859087447501</v>
      </c>
    </row>
    <row r="3210" spans="2:3" x14ac:dyDescent="0.25">
      <c r="B3210" s="250">
        <v>3147</v>
      </c>
      <c r="C3210" s="249">
        <v>112.6097588108628</v>
      </c>
    </row>
    <row r="3211" spans="2:3" x14ac:dyDescent="0.25">
      <c r="B3211" s="250">
        <v>3148</v>
      </c>
      <c r="C3211" s="249">
        <v>126.30084897701757</v>
      </c>
    </row>
    <row r="3212" spans="2:3" x14ac:dyDescent="0.25">
      <c r="B3212" s="250">
        <v>3149</v>
      </c>
      <c r="C3212" s="249">
        <v>78.540370526547107</v>
      </c>
    </row>
    <row r="3213" spans="2:3" x14ac:dyDescent="0.25">
      <c r="B3213" s="250">
        <v>3150</v>
      </c>
      <c r="C3213" s="249">
        <v>150.12294180326379</v>
      </c>
    </row>
    <row r="3214" spans="2:3" x14ac:dyDescent="0.25">
      <c r="B3214" s="250">
        <v>3151</v>
      </c>
      <c r="C3214" s="249">
        <v>106.22476836413217</v>
      </c>
    </row>
    <row r="3215" spans="2:3" x14ac:dyDescent="0.25">
      <c r="B3215" s="250">
        <v>3152</v>
      </c>
      <c r="C3215" s="249">
        <v>135.89322002621992</v>
      </c>
    </row>
    <row r="3216" spans="2:3" x14ac:dyDescent="0.25">
      <c r="B3216" s="250">
        <v>3153</v>
      </c>
      <c r="C3216" s="249">
        <v>128.25625380716716</v>
      </c>
    </row>
    <row r="3217" spans="2:3" x14ac:dyDescent="0.25">
      <c r="B3217" s="250">
        <v>3154</v>
      </c>
      <c r="C3217" s="249">
        <v>80.540577937330653</v>
      </c>
    </row>
    <row r="3218" spans="2:3" x14ac:dyDescent="0.25">
      <c r="B3218" s="250">
        <v>3155</v>
      </c>
      <c r="C3218" s="249">
        <v>126.59902875796099</v>
      </c>
    </row>
    <row r="3219" spans="2:3" x14ac:dyDescent="0.25">
      <c r="B3219" s="250">
        <v>3156</v>
      </c>
      <c r="C3219" s="249">
        <v>151.45640529246683</v>
      </c>
    </row>
    <row r="3220" spans="2:3" x14ac:dyDescent="0.25">
      <c r="B3220" s="250">
        <v>3157</v>
      </c>
      <c r="C3220" s="249">
        <v>152.38048876927968</v>
      </c>
    </row>
    <row r="3221" spans="2:3" x14ac:dyDescent="0.25">
      <c r="B3221" s="250">
        <v>3158</v>
      </c>
      <c r="C3221" s="249">
        <v>98.682878211761675</v>
      </c>
    </row>
    <row r="3222" spans="2:3" x14ac:dyDescent="0.25">
      <c r="B3222" s="250">
        <v>3159</v>
      </c>
      <c r="C3222" s="249">
        <v>97.937285292662054</v>
      </c>
    </row>
    <row r="3223" spans="2:3" x14ac:dyDescent="0.25">
      <c r="B3223" s="250">
        <v>3160</v>
      </c>
      <c r="C3223" s="249">
        <v>132.43045231643259</v>
      </c>
    </row>
    <row r="3224" spans="2:3" x14ac:dyDescent="0.25">
      <c r="B3224" s="250">
        <v>3161</v>
      </c>
      <c r="C3224" s="249">
        <v>131.32581337732205</v>
      </c>
    </row>
    <row r="3225" spans="2:3" x14ac:dyDescent="0.25">
      <c r="B3225" s="250">
        <v>3162</v>
      </c>
      <c r="C3225" s="249">
        <v>142.57014506265506</v>
      </c>
    </row>
    <row r="3226" spans="2:3" x14ac:dyDescent="0.25">
      <c r="B3226" s="250">
        <v>3163</v>
      </c>
      <c r="C3226" s="249">
        <v>150.63400566024475</v>
      </c>
    </row>
    <row r="3227" spans="2:3" x14ac:dyDescent="0.25">
      <c r="B3227" s="250">
        <v>3164</v>
      </c>
      <c r="C3227" s="249">
        <v>143.47699979195133</v>
      </c>
    </row>
    <row r="3228" spans="2:3" x14ac:dyDescent="0.25">
      <c r="B3228" s="250">
        <v>3165</v>
      </c>
      <c r="C3228" s="249">
        <v>108.28903568741815</v>
      </c>
    </row>
    <row r="3229" spans="2:3" x14ac:dyDescent="0.25">
      <c r="B3229" s="250">
        <v>3166</v>
      </c>
      <c r="C3229" s="249">
        <v>121.10117029913101</v>
      </c>
    </row>
    <row r="3230" spans="2:3" x14ac:dyDescent="0.25">
      <c r="B3230" s="250">
        <v>3167</v>
      </c>
      <c r="C3230" s="249">
        <v>84.922819305200107</v>
      </c>
    </row>
    <row r="3231" spans="2:3" x14ac:dyDescent="0.25">
      <c r="B3231" s="250">
        <v>3168</v>
      </c>
      <c r="C3231" s="249">
        <v>98.032932853026765</v>
      </c>
    </row>
    <row r="3232" spans="2:3" x14ac:dyDescent="0.25">
      <c r="B3232" s="250">
        <v>3169</v>
      </c>
      <c r="C3232" s="249">
        <v>129.86072287994517</v>
      </c>
    </row>
    <row r="3233" spans="2:3" x14ac:dyDescent="0.25">
      <c r="B3233" s="250">
        <v>3170</v>
      </c>
      <c r="C3233" s="249">
        <v>105.37746442853643</v>
      </c>
    </row>
    <row r="3234" spans="2:3" x14ac:dyDescent="0.25">
      <c r="B3234" s="250">
        <v>3171</v>
      </c>
      <c r="C3234" s="249">
        <v>67.780718835443437</v>
      </c>
    </row>
    <row r="3235" spans="2:3" x14ac:dyDescent="0.25">
      <c r="B3235" s="250">
        <v>3172</v>
      </c>
      <c r="C3235" s="249">
        <v>135.86199799381907</v>
      </c>
    </row>
    <row r="3236" spans="2:3" x14ac:dyDescent="0.25">
      <c r="B3236" s="250">
        <v>3173</v>
      </c>
      <c r="C3236" s="249">
        <v>118.92615376254049</v>
      </c>
    </row>
    <row r="3237" spans="2:3" x14ac:dyDescent="0.25">
      <c r="B3237" s="250">
        <v>3174</v>
      </c>
      <c r="C3237" s="249">
        <v>120.04769344401612</v>
      </c>
    </row>
    <row r="3238" spans="2:3" x14ac:dyDescent="0.25">
      <c r="B3238" s="250">
        <v>3175</v>
      </c>
      <c r="C3238" s="249">
        <v>95.663733240792155</v>
      </c>
    </row>
    <row r="3239" spans="2:3" x14ac:dyDescent="0.25">
      <c r="B3239" s="250">
        <v>3176</v>
      </c>
      <c r="C3239" s="249">
        <v>148.96192242746841</v>
      </c>
    </row>
    <row r="3240" spans="2:3" x14ac:dyDescent="0.25">
      <c r="B3240" s="250">
        <v>3177</v>
      </c>
      <c r="C3240" s="249">
        <v>117.11395623265574</v>
      </c>
    </row>
    <row r="3241" spans="2:3" x14ac:dyDescent="0.25">
      <c r="B3241" s="250">
        <v>3178</v>
      </c>
      <c r="C3241" s="249">
        <v>96.819786182635411</v>
      </c>
    </row>
    <row r="3242" spans="2:3" x14ac:dyDescent="0.25">
      <c r="B3242" s="250">
        <v>3179</v>
      </c>
      <c r="C3242" s="249">
        <v>113.00899785989314</v>
      </c>
    </row>
    <row r="3243" spans="2:3" x14ac:dyDescent="0.25">
      <c r="B3243" s="250">
        <v>3180</v>
      </c>
      <c r="C3243" s="249">
        <v>95.577455543419177</v>
      </c>
    </row>
    <row r="3244" spans="2:3" x14ac:dyDescent="0.25">
      <c r="B3244" s="250">
        <v>3181</v>
      </c>
      <c r="C3244" s="249">
        <v>113.20423338027558</v>
      </c>
    </row>
    <row r="3245" spans="2:3" x14ac:dyDescent="0.25">
      <c r="B3245" s="250">
        <v>3182</v>
      </c>
      <c r="C3245" s="249">
        <v>110.22049175227038</v>
      </c>
    </row>
    <row r="3246" spans="2:3" x14ac:dyDescent="0.25">
      <c r="B3246" s="250">
        <v>3183</v>
      </c>
      <c r="C3246" s="249">
        <v>116.40761663479064</v>
      </c>
    </row>
    <row r="3247" spans="2:3" x14ac:dyDescent="0.25">
      <c r="B3247" s="250">
        <v>3184</v>
      </c>
      <c r="C3247" s="249">
        <v>95.115523835530638</v>
      </c>
    </row>
    <row r="3248" spans="2:3" x14ac:dyDescent="0.25">
      <c r="B3248" s="250">
        <v>3185</v>
      </c>
      <c r="C3248" s="249">
        <v>76.548857781556151</v>
      </c>
    </row>
    <row r="3249" spans="2:3" x14ac:dyDescent="0.25">
      <c r="B3249" s="250">
        <v>3186</v>
      </c>
      <c r="C3249" s="249">
        <v>118.25179766350442</v>
      </c>
    </row>
    <row r="3250" spans="2:3" x14ac:dyDescent="0.25">
      <c r="B3250" s="250">
        <v>3187</v>
      </c>
      <c r="C3250" s="249">
        <v>125.36490053440116</v>
      </c>
    </row>
    <row r="3251" spans="2:3" x14ac:dyDescent="0.25">
      <c r="B3251" s="250">
        <v>3188</v>
      </c>
      <c r="C3251" s="249">
        <v>154.65954189762942</v>
      </c>
    </row>
    <row r="3252" spans="2:3" x14ac:dyDescent="0.25">
      <c r="B3252" s="250">
        <v>3189</v>
      </c>
      <c r="C3252" s="249">
        <v>115.19967869387408</v>
      </c>
    </row>
    <row r="3253" spans="2:3" x14ac:dyDescent="0.25">
      <c r="B3253" s="250">
        <v>3190</v>
      </c>
      <c r="C3253" s="249">
        <v>148.41195875583421</v>
      </c>
    </row>
    <row r="3254" spans="2:3" x14ac:dyDescent="0.25">
      <c r="B3254" s="250">
        <v>3191</v>
      </c>
      <c r="C3254" s="249">
        <v>113.82852055395053</v>
      </c>
    </row>
    <row r="3255" spans="2:3" x14ac:dyDescent="0.25">
      <c r="B3255" s="250">
        <v>3192</v>
      </c>
      <c r="C3255" s="249">
        <v>129.25747644511108</v>
      </c>
    </row>
    <row r="3256" spans="2:3" x14ac:dyDescent="0.25">
      <c r="B3256" s="250">
        <v>3193</v>
      </c>
      <c r="C3256" s="249">
        <v>129.18543604801769</v>
      </c>
    </row>
    <row r="3257" spans="2:3" x14ac:dyDescent="0.25">
      <c r="B3257" s="250">
        <v>3194</v>
      </c>
      <c r="C3257" s="249">
        <v>121.18541134446488</v>
      </c>
    </row>
    <row r="3258" spans="2:3" x14ac:dyDescent="0.25">
      <c r="B3258" s="250">
        <v>3195</v>
      </c>
      <c r="C3258" s="249">
        <v>152.04028016348926</v>
      </c>
    </row>
    <row r="3259" spans="2:3" x14ac:dyDescent="0.25">
      <c r="B3259" s="250">
        <v>3196</v>
      </c>
      <c r="C3259" s="249">
        <v>99.80495700026394</v>
      </c>
    </row>
    <row r="3260" spans="2:3" x14ac:dyDescent="0.25">
      <c r="B3260" s="250">
        <v>3197</v>
      </c>
      <c r="C3260" s="249">
        <v>124.16670601276248</v>
      </c>
    </row>
    <row r="3261" spans="2:3" x14ac:dyDescent="0.25">
      <c r="B3261" s="250">
        <v>3198</v>
      </c>
      <c r="C3261" s="249">
        <v>96.577242020432195</v>
      </c>
    </row>
    <row r="3262" spans="2:3" x14ac:dyDescent="0.25">
      <c r="B3262" s="250">
        <v>3199</v>
      </c>
      <c r="C3262" s="249">
        <v>100.44687089751686</v>
      </c>
    </row>
    <row r="3263" spans="2:3" x14ac:dyDescent="0.25">
      <c r="B3263" s="250">
        <v>3200</v>
      </c>
      <c r="C3263" s="249">
        <v>111.51180096533058</v>
      </c>
    </row>
    <row r="3264" spans="2:3" x14ac:dyDescent="0.25">
      <c r="B3264" s="250">
        <v>3201</v>
      </c>
      <c r="C3264" s="249">
        <v>98.899760150115455</v>
      </c>
    </row>
    <row r="3265" spans="2:3" x14ac:dyDescent="0.25">
      <c r="B3265" s="250">
        <v>3202</v>
      </c>
      <c r="C3265" s="249">
        <v>65.565422734926443</v>
      </c>
    </row>
    <row r="3266" spans="2:3" x14ac:dyDescent="0.25">
      <c r="B3266" s="250">
        <v>3203</v>
      </c>
      <c r="C3266" s="249">
        <v>137.41896083048937</v>
      </c>
    </row>
    <row r="3267" spans="2:3" x14ac:dyDescent="0.25">
      <c r="B3267" s="250">
        <v>3204</v>
      </c>
      <c r="C3267" s="249">
        <v>119.21111280470177</v>
      </c>
    </row>
    <row r="3268" spans="2:3" x14ac:dyDescent="0.25">
      <c r="B3268" s="250">
        <v>3205</v>
      </c>
      <c r="C3268" s="249">
        <v>156.94561372009304</v>
      </c>
    </row>
    <row r="3269" spans="2:3" x14ac:dyDescent="0.25">
      <c r="B3269" s="250">
        <v>3206</v>
      </c>
      <c r="C3269" s="249">
        <v>158.2660456325633</v>
      </c>
    </row>
    <row r="3270" spans="2:3" x14ac:dyDescent="0.25">
      <c r="B3270" s="250">
        <v>3207</v>
      </c>
      <c r="C3270" s="249">
        <v>107.42485523175357</v>
      </c>
    </row>
    <row r="3271" spans="2:3" x14ac:dyDescent="0.25">
      <c r="B3271" s="250">
        <v>3208</v>
      </c>
      <c r="C3271" s="249">
        <v>139.39970526646425</v>
      </c>
    </row>
    <row r="3272" spans="2:3" x14ac:dyDescent="0.25">
      <c r="B3272" s="250">
        <v>3209</v>
      </c>
      <c r="C3272" s="249">
        <v>119.48822604822875</v>
      </c>
    </row>
    <row r="3273" spans="2:3" x14ac:dyDescent="0.25">
      <c r="B3273" s="250">
        <v>3210</v>
      </c>
      <c r="C3273" s="249">
        <v>107.15051544644214</v>
      </c>
    </row>
    <row r="3274" spans="2:3" x14ac:dyDescent="0.25">
      <c r="B3274" s="250">
        <v>3211</v>
      </c>
      <c r="C3274" s="249">
        <v>116.57286548164895</v>
      </c>
    </row>
    <row r="3275" spans="2:3" x14ac:dyDescent="0.25">
      <c r="B3275" s="250">
        <v>3212</v>
      </c>
      <c r="C3275" s="249">
        <v>125.83596322176999</v>
      </c>
    </row>
    <row r="3276" spans="2:3" x14ac:dyDescent="0.25">
      <c r="B3276" s="250">
        <v>3213</v>
      </c>
      <c r="C3276" s="249">
        <v>85.206450635937742</v>
      </c>
    </row>
    <row r="3277" spans="2:3" x14ac:dyDescent="0.25">
      <c r="B3277" s="250">
        <v>3214</v>
      </c>
      <c r="C3277" s="249">
        <v>148.41945317080112</v>
      </c>
    </row>
    <row r="3278" spans="2:3" x14ac:dyDescent="0.25">
      <c r="B3278" s="250">
        <v>3215</v>
      </c>
      <c r="C3278" s="249">
        <v>112.01628007585688</v>
      </c>
    </row>
    <row r="3279" spans="2:3" x14ac:dyDescent="0.25">
      <c r="B3279" s="250">
        <v>3216</v>
      </c>
      <c r="C3279" s="249">
        <v>125.96051621612766</v>
      </c>
    </row>
    <row r="3280" spans="2:3" x14ac:dyDescent="0.25">
      <c r="B3280" s="250">
        <v>3217</v>
      </c>
      <c r="C3280" s="249">
        <v>125.16880798334635</v>
      </c>
    </row>
    <row r="3281" spans="2:3" x14ac:dyDescent="0.25">
      <c r="B3281" s="250">
        <v>3218</v>
      </c>
      <c r="C3281" s="249">
        <v>143.78520277572267</v>
      </c>
    </row>
    <row r="3282" spans="2:3" x14ac:dyDescent="0.25">
      <c r="B3282" s="250">
        <v>3219</v>
      </c>
      <c r="C3282" s="249">
        <v>124.90305358281792</v>
      </c>
    </row>
    <row r="3283" spans="2:3" x14ac:dyDescent="0.25">
      <c r="B3283" s="250">
        <v>3220</v>
      </c>
      <c r="C3283" s="249">
        <v>140.29173260011987</v>
      </c>
    </row>
    <row r="3284" spans="2:3" x14ac:dyDescent="0.25">
      <c r="B3284" s="250">
        <v>3221</v>
      </c>
      <c r="C3284" s="249">
        <v>127.54753999042954</v>
      </c>
    </row>
    <row r="3285" spans="2:3" x14ac:dyDescent="0.25">
      <c r="B3285" s="250">
        <v>3222</v>
      </c>
      <c r="C3285" s="249">
        <v>107.45295499640568</v>
      </c>
    </row>
    <row r="3286" spans="2:3" x14ac:dyDescent="0.25">
      <c r="B3286" s="250">
        <v>3223</v>
      </c>
      <c r="C3286" s="249">
        <v>141.57531624274213</v>
      </c>
    </row>
    <row r="3287" spans="2:3" x14ac:dyDescent="0.25">
      <c r="B3287" s="250">
        <v>3224</v>
      </c>
      <c r="C3287" s="249">
        <v>117.13551835939326</v>
      </c>
    </row>
    <row r="3288" spans="2:3" x14ac:dyDescent="0.25">
      <c r="B3288" s="250">
        <v>3225</v>
      </c>
      <c r="C3288" s="249">
        <v>85.606085253397623</v>
      </c>
    </row>
    <row r="3289" spans="2:3" x14ac:dyDescent="0.25">
      <c r="B3289" s="250">
        <v>3226</v>
      </c>
      <c r="C3289" s="249">
        <v>74.611535383727016</v>
      </c>
    </row>
    <row r="3290" spans="2:3" x14ac:dyDescent="0.25">
      <c r="B3290" s="250">
        <v>3227</v>
      </c>
      <c r="C3290" s="249">
        <v>139.84562729815485</v>
      </c>
    </row>
    <row r="3291" spans="2:3" x14ac:dyDescent="0.25">
      <c r="B3291" s="250">
        <v>3228</v>
      </c>
      <c r="C3291" s="249">
        <v>105.3463052126589</v>
      </c>
    </row>
    <row r="3292" spans="2:3" x14ac:dyDescent="0.25">
      <c r="B3292" s="250">
        <v>3229</v>
      </c>
      <c r="C3292" s="249">
        <v>145.40567634461962</v>
      </c>
    </row>
    <row r="3293" spans="2:3" x14ac:dyDescent="0.25">
      <c r="B3293" s="250">
        <v>3230</v>
      </c>
      <c r="C3293" s="249">
        <v>97.009556983564394</v>
      </c>
    </row>
    <row r="3294" spans="2:3" x14ac:dyDescent="0.25">
      <c r="B3294" s="250">
        <v>3231</v>
      </c>
      <c r="C3294" s="249">
        <v>83.233645943701262</v>
      </c>
    </row>
    <row r="3295" spans="2:3" x14ac:dyDescent="0.25">
      <c r="B3295" s="250">
        <v>3232</v>
      </c>
      <c r="C3295" s="249">
        <v>156.92799919193754</v>
      </c>
    </row>
    <row r="3296" spans="2:3" x14ac:dyDescent="0.25">
      <c r="B3296" s="250">
        <v>3233</v>
      </c>
      <c r="C3296" s="249">
        <v>195.02189383733565</v>
      </c>
    </row>
    <row r="3297" spans="2:3" x14ac:dyDescent="0.25">
      <c r="B3297" s="250">
        <v>3234</v>
      </c>
      <c r="C3297" s="249">
        <v>163.29868979945752</v>
      </c>
    </row>
    <row r="3298" spans="2:3" x14ac:dyDescent="0.25">
      <c r="B3298" s="250">
        <v>3235</v>
      </c>
      <c r="C3298" s="249">
        <v>101.66723386109248</v>
      </c>
    </row>
    <row r="3299" spans="2:3" x14ac:dyDescent="0.25">
      <c r="B3299" s="250">
        <v>3236</v>
      </c>
      <c r="C3299" s="249">
        <v>70.14239536368386</v>
      </c>
    </row>
    <row r="3300" spans="2:3" x14ac:dyDescent="0.25">
      <c r="B3300" s="250">
        <v>3237</v>
      </c>
      <c r="C3300" s="249">
        <v>122.27275331397688</v>
      </c>
    </row>
    <row r="3301" spans="2:3" x14ac:dyDescent="0.25">
      <c r="B3301" s="250">
        <v>3238</v>
      </c>
      <c r="C3301" s="249">
        <v>103.30072756485256</v>
      </c>
    </row>
    <row r="3302" spans="2:3" x14ac:dyDescent="0.25">
      <c r="B3302" s="250">
        <v>3239</v>
      </c>
      <c r="C3302" s="249">
        <v>83.344223064938745</v>
      </c>
    </row>
    <row r="3303" spans="2:3" x14ac:dyDescent="0.25">
      <c r="B3303" s="250">
        <v>3240</v>
      </c>
      <c r="C3303" s="249">
        <v>127.2736780555431</v>
      </c>
    </row>
    <row r="3304" spans="2:3" x14ac:dyDescent="0.25">
      <c r="B3304" s="250">
        <v>3241</v>
      </c>
      <c r="C3304" s="249">
        <v>129.53950642434205</v>
      </c>
    </row>
    <row r="3305" spans="2:3" x14ac:dyDescent="0.25">
      <c r="B3305" s="250">
        <v>3242</v>
      </c>
      <c r="C3305" s="249">
        <v>140.60594787141159</v>
      </c>
    </row>
    <row r="3306" spans="2:3" x14ac:dyDescent="0.25">
      <c r="B3306" s="250">
        <v>3243</v>
      </c>
      <c r="C3306" s="249">
        <v>77.616050890319414</v>
      </c>
    </row>
    <row r="3307" spans="2:3" x14ac:dyDescent="0.25">
      <c r="B3307" s="250">
        <v>3244</v>
      </c>
      <c r="C3307" s="249">
        <v>132.03461021356338</v>
      </c>
    </row>
    <row r="3308" spans="2:3" x14ac:dyDescent="0.25">
      <c r="B3308" s="250">
        <v>3245</v>
      </c>
      <c r="C3308" s="249">
        <v>124.48768102903534</v>
      </c>
    </row>
    <row r="3309" spans="2:3" x14ac:dyDescent="0.25">
      <c r="B3309" s="250">
        <v>3246</v>
      </c>
      <c r="C3309" s="249">
        <v>119.00765101463773</v>
      </c>
    </row>
    <row r="3310" spans="2:3" x14ac:dyDescent="0.25">
      <c r="B3310" s="250">
        <v>3247</v>
      </c>
      <c r="C3310" s="249">
        <v>95.145356787254627</v>
      </c>
    </row>
    <row r="3311" spans="2:3" x14ac:dyDescent="0.25">
      <c r="B3311" s="250">
        <v>3248</v>
      </c>
      <c r="C3311" s="249">
        <v>141.88572325242353</v>
      </c>
    </row>
    <row r="3312" spans="2:3" x14ac:dyDescent="0.25">
      <c r="B3312" s="250">
        <v>3249</v>
      </c>
      <c r="C3312" s="249">
        <v>122.2787007655034</v>
      </c>
    </row>
    <row r="3313" spans="2:3" x14ac:dyDescent="0.25">
      <c r="B3313" s="250">
        <v>3250</v>
      </c>
      <c r="C3313" s="249">
        <v>93.442871777896414</v>
      </c>
    </row>
    <row r="3314" spans="2:3" x14ac:dyDescent="0.25">
      <c r="B3314" s="250">
        <v>3251</v>
      </c>
      <c r="C3314" s="249">
        <v>113.56856832734636</v>
      </c>
    </row>
    <row r="3315" spans="2:3" x14ac:dyDescent="0.25">
      <c r="B3315" s="250">
        <v>3252</v>
      </c>
      <c r="C3315" s="249">
        <v>111.47585456526998</v>
      </c>
    </row>
    <row r="3316" spans="2:3" x14ac:dyDescent="0.25">
      <c r="B3316" s="250">
        <v>3253</v>
      </c>
      <c r="C3316" s="249">
        <v>116.77849474667255</v>
      </c>
    </row>
    <row r="3317" spans="2:3" x14ac:dyDescent="0.25">
      <c r="B3317" s="250">
        <v>3254</v>
      </c>
      <c r="C3317" s="249">
        <v>158.05588717113227</v>
      </c>
    </row>
    <row r="3318" spans="2:3" x14ac:dyDescent="0.25">
      <c r="B3318" s="250">
        <v>3255</v>
      </c>
      <c r="C3318" s="249">
        <v>96.077395326685917</v>
      </c>
    </row>
    <row r="3319" spans="2:3" x14ac:dyDescent="0.25">
      <c r="B3319" s="250">
        <v>3256</v>
      </c>
      <c r="C3319" s="249">
        <v>160.2643002849459</v>
      </c>
    </row>
    <row r="3320" spans="2:3" x14ac:dyDescent="0.25">
      <c r="B3320" s="250">
        <v>3257</v>
      </c>
      <c r="C3320" s="249">
        <v>70.602051662666767</v>
      </c>
    </row>
    <row r="3321" spans="2:3" x14ac:dyDescent="0.25">
      <c r="B3321" s="250">
        <v>3258</v>
      </c>
      <c r="C3321" s="249">
        <v>140.35083332595104</v>
      </c>
    </row>
    <row r="3322" spans="2:3" x14ac:dyDescent="0.25">
      <c r="B3322" s="250">
        <v>3259</v>
      </c>
      <c r="C3322" s="249">
        <v>107.02605531469624</v>
      </c>
    </row>
    <row r="3323" spans="2:3" x14ac:dyDescent="0.25">
      <c r="B3323" s="250">
        <v>3260</v>
      </c>
      <c r="C3323" s="249">
        <v>138.9781880751506</v>
      </c>
    </row>
    <row r="3324" spans="2:3" x14ac:dyDescent="0.25">
      <c r="B3324" s="250">
        <v>3261</v>
      </c>
      <c r="C3324" s="249">
        <v>138.93191802078525</v>
      </c>
    </row>
    <row r="3325" spans="2:3" x14ac:dyDescent="0.25">
      <c r="B3325" s="250">
        <v>3262</v>
      </c>
      <c r="C3325" s="249">
        <v>150.67377590592815</v>
      </c>
    </row>
    <row r="3326" spans="2:3" x14ac:dyDescent="0.25">
      <c r="B3326" s="250">
        <v>3263</v>
      </c>
      <c r="C3326" s="249">
        <v>99.823170347491754</v>
      </c>
    </row>
    <row r="3327" spans="2:3" x14ac:dyDescent="0.25">
      <c r="B3327" s="250">
        <v>3264</v>
      </c>
      <c r="C3327" s="249">
        <v>106.95794660959974</v>
      </c>
    </row>
    <row r="3328" spans="2:3" x14ac:dyDescent="0.25">
      <c r="B3328" s="250">
        <v>3265</v>
      </c>
      <c r="C3328" s="249">
        <v>132.58693184946597</v>
      </c>
    </row>
    <row r="3329" spans="2:3" x14ac:dyDescent="0.25">
      <c r="B3329" s="250">
        <v>3266</v>
      </c>
      <c r="C3329" s="249">
        <v>124.68692002675321</v>
      </c>
    </row>
    <row r="3330" spans="2:3" x14ac:dyDescent="0.25">
      <c r="B3330" s="250">
        <v>3267</v>
      </c>
      <c r="C3330" s="249">
        <v>132.7737473644886</v>
      </c>
    </row>
    <row r="3331" spans="2:3" x14ac:dyDescent="0.25">
      <c r="B3331" s="250">
        <v>3268</v>
      </c>
      <c r="C3331" s="249">
        <v>120.54459286205866</v>
      </c>
    </row>
    <row r="3332" spans="2:3" x14ac:dyDescent="0.25">
      <c r="B3332" s="250">
        <v>3269</v>
      </c>
      <c r="C3332" s="249">
        <v>111.25272929156354</v>
      </c>
    </row>
    <row r="3333" spans="2:3" x14ac:dyDescent="0.25">
      <c r="B3333" s="250">
        <v>3270</v>
      </c>
      <c r="C3333" s="249">
        <v>64.005842374131774</v>
      </c>
    </row>
    <row r="3334" spans="2:3" x14ac:dyDescent="0.25">
      <c r="B3334" s="250">
        <v>3271</v>
      </c>
      <c r="C3334" s="249">
        <v>127.42706733479183</v>
      </c>
    </row>
    <row r="3335" spans="2:3" x14ac:dyDescent="0.25">
      <c r="B3335" s="250">
        <v>3272</v>
      </c>
      <c r="C3335" s="249">
        <v>128.91619165582594</v>
      </c>
    </row>
    <row r="3336" spans="2:3" x14ac:dyDescent="0.25">
      <c r="B3336" s="250">
        <v>3273</v>
      </c>
      <c r="C3336" s="249">
        <v>147.69884832268266</v>
      </c>
    </row>
    <row r="3337" spans="2:3" x14ac:dyDescent="0.25">
      <c r="B3337" s="250">
        <v>3274</v>
      </c>
      <c r="C3337" s="249">
        <v>135.83977803108775</v>
      </c>
    </row>
    <row r="3338" spans="2:3" x14ac:dyDescent="0.25">
      <c r="B3338" s="250">
        <v>3275</v>
      </c>
      <c r="C3338" s="249">
        <v>99.631928572646117</v>
      </c>
    </row>
    <row r="3339" spans="2:3" x14ac:dyDescent="0.25">
      <c r="B3339" s="250">
        <v>3276</v>
      </c>
      <c r="C3339" s="249">
        <v>147.29234632626651</v>
      </c>
    </row>
    <row r="3340" spans="2:3" x14ac:dyDescent="0.25">
      <c r="B3340" s="250">
        <v>3277</v>
      </c>
      <c r="C3340" s="249">
        <v>97.741567546446603</v>
      </c>
    </row>
    <row r="3341" spans="2:3" x14ac:dyDescent="0.25">
      <c r="B3341" s="250">
        <v>3278</v>
      </c>
      <c r="C3341" s="249">
        <v>138.67958410142018</v>
      </c>
    </row>
    <row r="3342" spans="2:3" x14ac:dyDescent="0.25">
      <c r="B3342" s="250">
        <v>3279</v>
      </c>
      <c r="C3342" s="249">
        <v>90.64105311015598</v>
      </c>
    </row>
    <row r="3343" spans="2:3" x14ac:dyDescent="0.25">
      <c r="B3343" s="250">
        <v>3280</v>
      </c>
      <c r="C3343" s="249">
        <v>116.53202534969816</v>
      </c>
    </row>
    <row r="3344" spans="2:3" x14ac:dyDescent="0.25">
      <c r="B3344" s="250">
        <v>3281</v>
      </c>
      <c r="C3344" s="249">
        <v>114.78503815084227</v>
      </c>
    </row>
    <row r="3345" spans="2:3" x14ac:dyDescent="0.25">
      <c r="B3345" s="250">
        <v>3282</v>
      </c>
      <c r="C3345" s="249">
        <v>102.98021058607257</v>
      </c>
    </row>
    <row r="3346" spans="2:3" x14ac:dyDescent="0.25">
      <c r="B3346" s="250">
        <v>3283</v>
      </c>
      <c r="C3346" s="249">
        <v>127.56800531920197</v>
      </c>
    </row>
    <row r="3347" spans="2:3" x14ac:dyDescent="0.25">
      <c r="B3347" s="250">
        <v>3284</v>
      </c>
      <c r="C3347" s="249">
        <v>116.62854125035253</v>
      </c>
    </row>
    <row r="3348" spans="2:3" x14ac:dyDescent="0.25">
      <c r="B3348" s="250">
        <v>3285</v>
      </c>
      <c r="C3348" s="249">
        <v>114.12145532796647</v>
      </c>
    </row>
    <row r="3349" spans="2:3" x14ac:dyDescent="0.25">
      <c r="B3349" s="250">
        <v>3286</v>
      </c>
      <c r="C3349" s="249">
        <v>117.36694687945716</v>
      </c>
    </row>
    <row r="3350" spans="2:3" x14ac:dyDescent="0.25">
      <c r="B3350" s="250">
        <v>3287</v>
      </c>
      <c r="C3350" s="249">
        <v>111.85541579392485</v>
      </c>
    </row>
    <row r="3351" spans="2:3" x14ac:dyDescent="0.25">
      <c r="B3351" s="250">
        <v>3288</v>
      </c>
      <c r="C3351" s="249">
        <v>142.53679715505766</v>
      </c>
    </row>
    <row r="3352" spans="2:3" x14ac:dyDescent="0.25">
      <c r="B3352" s="250">
        <v>3289</v>
      </c>
      <c r="C3352" s="249">
        <v>139.05665570607948</v>
      </c>
    </row>
    <row r="3353" spans="2:3" x14ac:dyDescent="0.25">
      <c r="B3353" s="250">
        <v>3290</v>
      </c>
      <c r="C3353" s="249">
        <v>84.626247600238216</v>
      </c>
    </row>
    <row r="3354" spans="2:3" x14ac:dyDescent="0.25">
      <c r="B3354" s="250">
        <v>3291</v>
      </c>
      <c r="C3354" s="249">
        <v>149.96094012934938</v>
      </c>
    </row>
    <row r="3355" spans="2:3" x14ac:dyDescent="0.25">
      <c r="B3355" s="250">
        <v>3292</v>
      </c>
      <c r="C3355" s="249">
        <v>131.43176356935987</v>
      </c>
    </row>
    <row r="3356" spans="2:3" x14ac:dyDescent="0.25">
      <c r="B3356" s="250">
        <v>3293</v>
      </c>
      <c r="C3356" s="249">
        <v>55.914926898887003</v>
      </c>
    </row>
    <row r="3357" spans="2:3" x14ac:dyDescent="0.25">
      <c r="B3357" s="250">
        <v>3294</v>
      </c>
      <c r="C3357" s="249">
        <v>118.25156335721162</v>
      </c>
    </row>
    <row r="3358" spans="2:3" x14ac:dyDescent="0.25">
      <c r="B3358" s="250">
        <v>3295</v>
      </c>
      <c r="C3358" s="249">
        <v>174.31366858475775</v>
      </c>
    </row>
    <row r="3359" spans="2:3" x14ac:dyDescent="0.25">
      <c r="B3359" s="250">
        <v>3296</v>
      </c>
      <c r="C3359" s="249">
        <v>178.29236111882724</v>
      </c>
    </row>
    <row r="3360" spans="2:3" x14ac:dyDescent="0.25">
      <c r="B3360" s="250">
        <v>3297</v>
      </c>
      <c r="C3360" s="249">
        <v>105.43079047525086</v>
      </c>
    </row>
    <row r="3361" spans="2:3" x14ac:dyDescent="0.25">
      <c r="B3361" s="250">
        <v>3298</v>
      </c>
      <c r="C3361" s="249">
        <v>120.40093321592779</v>
      </c>
    </row>
    <row r="3362" spans="2:3" x14ac:dyDescent="0.25">
      <c r="B3362" s="250">
        <v>3299</v>
      </c>
      <c r="C3362" s="249">
        <v>74.656283386968568</v>
      </c>
    </row>
    <row r="3363" spans="2:3" x14ac:dyDescent="0.25">
      <c r="B3363" s="250">
        <v>3300</v>
      </c>
      <c r="C3363" s="249">
        <v>141.90176219895767</v>
      </c>
    </row>
    <row r="3364" spans="2:3" x14ac:dyDescent="0.25">
      <c r="B3364" s="250">
        <v>3301</v>
      </c>
      <c r="C3364" s="249">
        <v>89.463804019127451</v>
      </c>
    </row>
    <row r="3365" spans="2:3" x14ac:dyDescent="0.25">
      <c r="B3365" s="250">
        <v>3302</v>
      </c>
      <c r="C3365" s="249">
        <v>104.36823314663526</v>
      </c>
    </row>
    <row r="3366" spans="2:3" x14ac:dyDescent="0.25">
      <c r="B3366" s="250">
        <v>3303</v>
      </c>
      <c r="C3366" s="249">
        <v>79.487407589321549</v>
      </c>
    </row>
    <row r="3367" spans="2:3" x14ac:dyDescent="0.25">
      <c r="B3367" s="250">
        <v>3304</v>
      </c>
      <c r="C3367" s="249">
        <v>152.1790824035462</v>
      </c>
    </row>
    <row r="3368" spans="2:3" x14ac:dyDescent="0.25">
      <c r="B3368" s="250">
        <v>3305</v>
      </c>
      <c r="C3368" s="249">
        <v>121.79252990986464</v>
      </c>
    </row>
    <row r="3369" spans="2:3" x14ac:dyDescent="0.25">
      <c r="B3369" s="250">
        <v>3306</v>
      </c>
      <c r="C3369" s="249">
        <v>116.03826082371414</v>
      </c>
    </row>
    <row r="3370" spans="2:3" x14ac:dyDescent="0.25">
      <c r="B3370" s="250">
        <v>3307</v>
      </c>
      <c r="C3370" s="249">
        <v>114.70567635156898</v>
      </c>
    </row>
    <row r="3371" spans="2:3" x14ac:dyDescent="0.25">
      <c r="B3371" s="250">
        <v>3308</v>
      </c>
      <c r="C3371" s="249">
        <v>155.61983289198503</v>
      </c>
    </row>
    <row r="3372" spans="2:3" x14ac:dyDescent="0.25">
      <c r="B3372" s="250">
        <v>3309</v>
      </c>
      <c r="C3372" s="249">
        <v>138.68766822730026</v>
      </c>
    </row>
    <row r="3373" spans="2:3" x14ac:dyDescent="0.25">
      <c r="B3373" s="250">
        <v>3310</v>
      </c>
      <c r="C3373" s="249">
        <v>72.674830287199057</v>
      </c>
    </row>
    <row r="3374" spans="2:3" x14ac:dyDescent="0.25">
      <c r="B3374" s="250">
        <v>3311</v>
      </c>
      <c r="C3374" s="249">
        <v>89.053349744055808</v>
      </c>
    </row>
    <row r="3375" spans="2:3" x14ac:dyDescent="0.25">
      <c r="B3375" s="250">
        <v>3312</v>
      </c>
      <c r="C3375" s="249">
        <v>122.51945099146087</v>
      </c>
    </row>
    <row r="3376" spans="2:3" x14ac:dyDescent="0.25">
      <c r="B3376" s="250">
        <v>3313</v>
      </c>
      <c r="C3376" s="249">
        <v>124.10599604304494</v>
      </c>
    </row>
    <row r="3377" spans="2:3" x14ac:dyDescent="0.25">
      <c r="B3377" s="250">
        <v>3314</v>
      </c>
      <c r="C3377" s="249">
        <v>124.12035028706039</v>
      </c>
    </row>
    <row r="3378" spans="2:3" x14ac:dyDescent="0.25">
      <c r="B3378" s="250">
        <v>3315</v>
      </c>
      <c r="C3378" s="249">
        <v>129.08863217783278</v>
      </c>
    </row>
    <row r="3379" spans="2:3" x14ac:dyDescent="0.25">
      <c r="B3379" s="250">
        <v>3316</v>
      </c>
      <c r="C3379" s="249">
        <v>126.17496103024146</v>
      </c>
    </row>
    <row r="3380" spans="2:3" x14ac:dyDescent="0.25">
      <c r="B3380" s="250">
        <v>3317</v>
      </c>
      <c r="C3380" s="249">
        <v>83.199747181534519</v>
      </c>
    </row>
    <row r="3381" spans="2:3" x14ac:dyDescent="0.25">
      <c r="B3381" s="250">
        <v>3318</v>
      </c>
      <c r="C3381" s="249">
        <v>178.8821650949335</v>
      </c>
    </row>
    <row r="3382" spans="2:3" x14ac:dyDescent="0.25">
      <c r="B3382" s="250">
        <v>3319</v>
      </c>
      <c r="C3382" s="249">
        <v>124.53833759262434</v>
      </c>
    </row>
    <row r="3383" spans="2:3" x14ac:dyDescent="0.25">
      <c r="B3383" s="250">
        <v>3320</v>
      </c>
      <c r="C3383" s="249">
        <v>173.47345371819671</v>
      </c>
    </row>
    <row r="3384" spans="2:3" x14ac:dyDescent="0.25">
      <c r="B3384" s="250">
        <v>3321</v>
      </c>
      <c r="C3384" s="249">
        <v>131.16830391995177</v>
      </c>
    </row>
    <row r="3385" spans="2:3" x14ac:dyDescent="0.25">
      <c r="B3385" s="250">
        <v>3322</v>
      </c>
      <c r="C3385" s="249">
        <v>140.295318850184</v>
      </c>
    </row>
    <row r="3386" spans="2:3" x14ac:dyDescent="0.25">
      <c r="B3386" s="250">
        <v>3323</v>
      </c>
      <c r="C3386" s="249">
        <v>109.64547484437003</v>
      </c>
    </row>
    <row r="3387" spans="2:3" x14ac:dyDescent="0.25">
      <c r="B3387" s="250">
        <v>3324</v>
      </c>
      <c r="C3387" s="249">
        <v>86.41928917448756</v>
      </c>
    </row>
    <row r="3388" spans="2:3" x14ac:dyDescent="0.25">
      <c r="B3388" s="250">
        <v>3325</v>
      </c>
      <c r="C3388" s="249">
        <v>118.04661467258178</v>
      </c>
    </row>
    <row r="3389" spans="2:3" x14ac:dyDescent="0.25">
      <c r="B3389" s="250">
        <v>3326</v>
      </c>
      <c r="C3389" s="249">
        <v>147.68004401882936</v>
      </c>
    </row>
    <row r="3390" spans="2:3" x14ac:dyDescent="0.25">
      <c r="B3390" s="250">
        <v>3327</v>
      </c>
      <c r="C3390" s="249">
        <v>154.62085753545588</v>
      </c>
    </row>
    <row r="3391" spans="2:3" x14ac:dyDescent="0.25">
      <c r="B3391" s="250">
        <v>3328</v>
      </c>
      <c r="C3391" s="249">
        <v>120.89493634558697</v>
      </c>
    </row>
    <row r="3392" spans="2:3" x14ac:dyDescent="0.25">
      <c r="B3392" s="250">
        <v>3329</v>
      </c>
      <c r="C3392" s="249">
        <v>117.22622742035846</v>
      </c>
    </row>
    <row r="3393" spans="2:3" x14ac:dyDescent="0.25">
      <c r="B3393" s="250">
        <v>3330</v>
      </c>
      <c r="C3393" s="249">
        <v>111.53958307632018</v>
      </c>
    </row>
    <row r="3394" spans="2:3" x14ac:dyDescent="0.25">
      <c r="B3394" s="250">
        <v>3331</v>
      </c>
      <c r="C3394" s="249">
        <v>105.16134450596491</v>
      </c>
    </row>
    <row r="3395" spans="2:3" x14ac:dyDescent="0.25">
      <c r="B3395" s="250">
        <v>3332</v>
      </c>
      <c r="C3395" s="249">
        <v>116.68718606810225</v>
      </c>
    </row>
    <row r="3396" spans="2:3" x14ac:dyDescent="0.25">
      <c r="B3396" s="250">
        <v>3333</v>
      </c>
      <c r="C3396" s="249">
        <v>84.789809578608924</v>
      </c>
    </row>
    <row r="3397" spans="2:3" x14ac:dyDescent="0.25">
      <c r="B3397" s="250">
        <v>3334</v>
      </c>
      <c r="C3397" s="249">
        <v>114.85076531022835</v>
      </c>
    </row>
    <row r="3398" spans="2:3" x14ac:dyDescent="0.25">
      <c r="B3398" s="250">
        <v>3335</v>
      </c>
      <c r="C3398" s="249">
        <v>97.941453771224559</v>
      </c>
    </row>
    <row r="3399" spans="2:3" x14ac:dyDescent="0.25">
      <c r="B3399" s="250">
        <v>3336</v>
      </c>
      <c r="C3399" s="249">
        <v>132.08667490046034</v>
      </c>
    </row>
    <row r="3400" spans="2:3" x14ac:dyDescent="0.25">
      <c r="B3400" s="250">
        <v>3337</v>
      </c>
      <c r="C3400" s="249">
        <v>140.45205686469356</v>
      </c>
    </row>
    <row r="3401" spans="2:3" x14ac:dyDescent="0.25">
      <c r="B3401" s="250">
        <v>3338</v>
      </c>
      <c r="C3401" s="249">
        <v>83.964671615933526</v>
      </c>
    </row>
    <row r="3402" spans="2:3" x14ac:dyDescent="0.25">
      <c r="B3402" s="250">
        <v>3339</v>
      </c>
      <c r="C3402" s="249">
        <v>122.67720632227334</v>
      </c>
    </row>
    <row r="3403" spans="2:3" x14ac:dyDescent="0.25">
      <c r="B3403" s="250">
        <v>3340</v>
      </c>
      <c r="C3403" s="249">
        <v>108.69597980704849</v>
      </c>
    </row>
    <row r="3404" spans="2:3" x14ac:dyDescent="0.25">
      <c r="B3404" s="250">
        <v>3341</v>
      </c>
      <c r="C3404" s="249">
        <v>92.817832345917694</v>
      </c>
    </row>
    <row r="3405" spans="2:3" x14ac:dyDescent="0.25">
      <c r="B3405" s="250">
        <v>3342</v>
      </c>
      <c r="C3405" s="249">
        <v>135.28444673143548</v>
      </c>
    </row>
    <row r="3406" spans="2:3" x14ac:dyDescent="0.25">
      <c r="B3406" s="250">
        <v>3343</v>
      </c>
      <c r="C3406" s="249">
        <v>133.19507265258798</v>
      </c>
    </row>
    <row r="3407" spans="2:3" x14ac:dyDescent="0.25">
      <c r="B3407" s="250">
        <v>3344</v>
      </c>
      <c r="C3407" s="249">
        <v>121.30677841828678</v>
      </c>
    </row>
    <row r="3408" spans="2:3" x14ac:dyDescent="0.25">
      <c r="B3408" s="250">
        <v>3345</v>
      </c>
      <c r="C3408" s="249">
        <v>126.56673324256768</v>
      </c>
    </row>
    <row r="3409" spans="2:3" x14ac:dyDescent="0.25">
      <c r="B3409" s="250">
        <v>3346</v>
      </c>
      <c r="C3409" s="249">
        <v>133.43122228757068</v>
      </c>
    </row>
    <row r="3410" spans="2:3" x14ac:dyDescent="0.25">
      <c r="B3410" s="250">
        <v>3347</v>
      </c>
      <c r="C3410" s="249">
        <v>86.353567640861854</v>
      </c>
    </row>
    <row r="3411" spans="2:3" x14ac:dyDescent="0.25">
      <c r="B3411" s="250">
        <v>3348</v>
      </c>
      <c r="C3411" s="249">
        <v>159.97709234649636</v>
      </c>
    </row>
    <row r="3412" spans="2:3" x14ac:dyDescent="0.25">
      <c r="B3412" s="250">
        <v>3349</v>
      </c>
      <c r="C3412" s="249">
        <v>119.49455515729943</v>
      </c>
    </row>
    <row r="3413" spans="2:3" x14ac:dyDescent="0.25">
      <c r="B3413" s="250">
        <v>3350</v>
      </c>
      <c r="C3413" s="249">
        <v>133.45133638362992</v>
      </c>
    </row>
    <row r="3414" spans="2:3" x14ac:dyDescent="0.25">
      <c r="B3414" s="250">
        <v>3351</v>
      </c>
      <c r="C3414" s="249">
        <v>91.171582326996372</v>
      </c>
    </row>
    <row r="3415" spans="2:3" x14ac:dyDescent="0.25">
      <c r="B3415" s="250">
        <v>3352</v>
      </c>
      <c r="C3415" s="249">
        <v>122.59657242888036</v>
      </c>
    </row>
    <row r="3416" spans="2:3" x14ac:dyDescent="0.25">
      <c r="B3416" s="250">
        <v>3353</v>
      </c>
      <c r="C3416" s="249">
        <v>109.73200555052129</v>
      </c>
    </row>
    <row r="3417" spans="2:3" x14ac:dyDescent="0.25">
      <c r="B3417" s="250">
        <v>3354</v>
      </c>
      <c r="C3417" s="249">
        <v>160.93343845481607</v>
      </c>
    </row>
    <row r="3418" spans="2:3" x14ac:dyDescent="0.25">
      <c r="B3418" s="250">
        <v>3355</v>
      </c>
      <c r="C3418" s="249">
        <v>129.8523890448906</v>
      </c>
    </row>
    <row r="3419" spans="2:3" x14ac:dyDescent="0.25">
      <c r="B3419" s="250">
        <v>3356</v>
      </c>
      <c r="C3419" s="249">
        <v>118.74572109428614</v>
      </c>
    </row>
    <row r="3420" spans="2:3" x14ac:dyDescent="0.25">
      <c r="B3420" s="250">
        <v>3357</v>
      </c>
      <c r="C3420" s="249">
        <v>118.58344059927416</v>
      </c>
    </row>
    <row r="3421" spans="2:3" x14ac:dyDescent="0.25">
      <c r="B3421" s="250">
        <v>3358</v>
      </c>
      <c r="C3421" s="249">
        <v>101.41655001099906</v>
      </c>
    </row>
    <row r="3422" spans="2:3" x14ac:dyDescent="0.25">
      <c r="B3422" s="250">
        <v>3359</v>
      </c>
      <c r="C3422" s="249">
        <v>114.47877654743023</v>
      </c>
    </row>
    <row r="3423" spans="2:3" x14ac:dyDescent="0.25">
      <c r="B3423" s="250">
        <v>3360</v>
      </c>
      <c r="C3423" s="249">
        <v>78.985963396263429</v>
      </c>
    </row>
    <row r="3424" spans="2:3" x14ac:dyDescent="0.25">
      <c r="B3424" s="250">
        <v>3361</v>
      </c>
      <c r="C3424" s="249">
        <v>122.38705172857259</v>
      </c>
    </row>
    <row r="3425" spans="2:3" x14ac:dyDescent="0.25">
      <c r="B3425" s="250">
        <v>3362</v>
      </c>
      <c r="C3425" s="249">
        <v>125.70620573215911</v>
      </c>
    </row>
    <row r="3426" spans="2:3" x14ac:dyDescent="0.25">
      <c r="B3426" s="250">
        <v>3363</v>
      </c>
      <c r="C3426" s="249">
        <v>95.514443109365388</v>
      </c>
    </row>
    <row r="3427" spans="2:3" x14ac:dyDescent="0.25">
      <c r="B3427" s="250">
        <v>3364</v>
      </c>
      <c r="C3427" s="249">
        <v>109.0216660126479</v>
      </c>
    </row>
    <row r="3428" spans="2:3" x14ac:dyDescent="0.25">
      <c r="B3428" s="250">
        <v>3365</v>
      </c>
      <c r="C3428" s="249">
        <v>136.91472029802867</v>
      </c>
    </row>
    <row r="3429" spans="2:3" x14ac:dyDescent="0.25">
      <c r="B3429" s="250">
        <v>3366</v>
      </c>
      <c r="C3429" s="249">
        <v>136.19317243180646</v>
      </c>
    </row>
    <row r="3430" spans="2:3" x14ac:dyDescent="0.25">
      <c r="B3430" s="250">
        <v>3367</v>
      </c>
      <c r="C3430" s="249">
        <v>123.08958815025852</v>
      </c>
    </row>
    <row r="3431" spans="2:3" x14ac:dyDescent="0.25">
      <c r="B3431" s="250">
        <v>3368</v>
      </c>
      <c r="C3431" s="249">
        <v>84.050675059288608</v>
      </c>
    </row>
    <row r="3432" spans="2:3" x14ac:dyDescent="0.25">
      <c r="B3432" s="250">
        <v>3369</v>
      </c>
      <c r="C3432" s="249">
        <v>141.53712670121553</v>
      </c>
    </row>
    <row r="3433" spans="2:3" x14ac:dyDescent="0.25">
      <c r="B3433" s="250">
        <v>3370</v>
      </c>
      <c r="C3433" s="249">
        <v>142.49575988977742</v>
      </c>
    </row>
    <row r="3434" spans="2:3" x14ac:dyDescent="0.25">
      <c r="B3434" s="250">
        <v>3371</v>
      </c>
      <c r="C3434" s="249">
        <v>102.0119002108561</v>
      </c>
    </row>
    <row r="3435" spans="2:3" x14ac:dyDescent="0.25">
      <c r="B3435" s="250">
        <v>3372</v>
      </c>
      <c r="C3435" s="249">
        <v>148.71181332018551</v>
      </c>
    </row>
    <row r="3436" spans="2:3" x14ac:dyDescent="0.25">
      <c r="B3436" s="250">
        <v>3373</v>
      </c>
      <c r="C3436" s="249">
        <v>97.151902508344889</v>
      </c>
    </row>
    <row r="3437" spans="2:3" x14ac:dyDescent="0.25">
      <c r="B3437" s="250">
        <v>3374</v>
      </c>
      <c r="C3437" s="249">
        <v>79.381235272860891</v>
      </c>
    </row>
    <row r="3438" spans="2:3" x14ac:dyDescent="0.25">
      <c r="B3438" s="250">
        <v>3375</v>
      </c>
      <c r="C3438" s="249">
        <v>118.67147073138538</v>
      </c>
    </row>
    <row r="3439" spans="2:3" x14ac:dyDescent="0.25">
      <c r="B3439" s="250">
        <v>3376</v>
      </c>
      <c r="C3439" s="249">
        <v>148.81101956198512</v>
      </c>
    </row>
    <row r="3440" spans="2:3" x14ac:dyDescent="0.25">
      <c r="B3440" s="250">
        <v>3377</v>
      </c>
      <c r="C3440" s="249">
        <v>130.64693327526115</v>
      </c>
    </row>
    <row r="3441" spans="2:3" x14ac:dyDescent="0.25">
      <c r="B3441" s="250">
        <v>3378</v>
      </c>
      <c r="C3441" s="249">
        <v>149.36282363182073</v>
      </c>
    </row>
    <row r="3442" spans="2:3" x14ac:dyDescent="0.25">
      <c r="B3442" s="250">
        <v>3379</v>
      </c>
      <c r="C3442" s="249">
        <v>131.50773592020528</v>
      </c>
    </row>
    <row r="3443" spans="2:3" x14ac:dyDescent="0.25">
      <c r="B3443" s="250">
        <v>3380</v>
      </c>
      <c r="C3443" s="249">
        <v>89.165836808350591</v>
      </c>
    </row>
    <row r="3444" spans="2:3" x14ac:dyDescent="0.25">
      <c r="B3444" s="250">
        <v>3381</v>
      </c>
      <c r="C3444" s="249">
        <v>124.12381717828579</v>
      </c>
    </row>
    <row r="3445" spans="2:3" x14ac:dyDescent="0.25">
      <c r="B3445" s="250">
        <v>3382</v>
      </c>
      <c r="C3445" s="249">
        <v>158.1751629675405</v>
      </c>
    </row>
    <row r="3446" spans="2:3" x14ac:dyDescent="0.25">
      <c r="B3446" s="250">
        <v>3383</v>
      </c>
      <c r="C3446" s="249">
        <v>119.0573741237703</v>
      </c>
    </row>
    <row r="3447" spans="2:3" x14ac:dyDescent="0.25">
      <c r="B3447" s="250">
        <v>3384</v>
      </c>
      <c r="C3447" s="249">
        <v>168.42368947792099</v>
      </c>
    </row>
    <row r="3448" spans="2:3" x14ac:dyDescent="0.25">
      <c r="B3448" s="250">
        <v>3385</v>
      </c>
      <c r="C3448" s="249">
        <v>125.3999613024998</v>
      </c>
    </row>
    <row r="3449" spans="2:3" x14ac:dyDescent="0.25">
      <c r="B3449" s="250">
        <v>3386</v>
      </c>
      <c r="C3449" s="249">
        <v>135.57336510578585</v>
      </c>
    </row>
    <row r="3450" spans="2:3" x14ac:dyDescent="0.25">
      <c r="B3450" s="250">
        <v>3387</v>
      </c>
      <c r="C3450" s="249">
        <v>84.945278026883813</v>
      </c>
    </row>
    <row r="3451" spans="2:3" x14ac:dyDescent="0.25">
      <c r="B3451" s="250">
        <v>3388</v>
      </c>
      <c r="C3451" s="249">
        <v>128.49999033275259</v>
      </c>
    </row>
    <row r="3452" spans="2:3" x14ac:dyDescent="0.25">
      <c r="B3452" s="250">
        <v>3389</v>
      </c>
      <c r="C3452" s="249">
        <v>106.49289988377713</v>
      </c>
    </row>
    <row r="3453" spans="2:3" x14ac:dyDescent="0.25">
      <c r="B3453" s="250">
        <v>3390</v>
      </c>
      <c r="C3453" s="249">
        <v>103.92776301984058</v>
      </c>
    </row>
    <row r="3454" spans="2:3" x14ac:dyDescent="0.25">
      <c r="B3454" s="250">
        <v>3391</v>
      </c>
      <c r="C3454" s="249">
        <v>102.24502379899238</v>
      </c>
    </row>
    <row r="3455" spans="2:3" x14ac:dyDescent="0.25">
      <c r="B3455" s="250">
        <v>3392</v>
      </c>
      <c r="C3455" s="249">
        <v>115.95882290609185</v>
      </c>
    </row>
    <row r="3456" spans="2:3" x14ac:dyDescent="0.25">
      <c r="B3456" s="250">
        <v>3393</v>
      </c>
      <c r="C3456" s="249">
        <v>103.4011292151414</v>
      </c>
    </row>
    <row r="3457" spans="2:3" x14ac:dyDescent="0.25">
      <c r="B3457" s="250">
        <v>3394</v>
      </c>
      <c r="C3457" s="249">
        <v>116.95317892319876</v>
      </c>
    </row>
    <row r="3458" spans="2:3" x14ac:dyDescent="0.25">
      <c r="B3458" s="250">
        <v>3395</v>
      </c>
      <c r="C3458" s="249">
        <v>148.79549076318199</v>
      </c>
    </row>
    <row r="3459" spans="2:3" x14ac:dyDescent="0.25">
      <c r="B3459" s="250">
        <v>3396</v>
      </c>
      <c r="C3459" s="249">
        <v>187.84049761049033</v>
      </c>
    </row>
    <row r="3460" spans="2:3" x14ac:dyDescent="0.25">
      <c r="B3460" s="250">
        <v>3397</v>
      </c>
      <c r="C3460" s="249">
        <v>108.71513279675746</v>
      </c>
    </row>
    <row r="3461" spans="2:3" x14ac:dyDescent="0.25">
      <c r="B3461" s="250">
        <v>3398</v>
      </c>
      <c r="C3461" s="249">
        <v>117.94071088496544</v>
      </c>
    </row>
    <row r="3462" spans="2:3" x14ac:dyDescent="0.25">
      <c r="B3462" s="250">
        <v>3399</v>
      </c>
      <c r="C3462" s="249">
        <v>116.81451936435009</v>
      </c>
    </row>
    <row r="3463" spans="2:3" x14ac:dyDescent="0.25">
      <c r="B3463" s="250">
        <v>3400</v>
      </c>
      <c r="C3463" s="249">
        <v>171.15117362072317</v>
      </c>
    </row>
    <row r="3464" spans="2:3" x14ac:dyDescent="0.25">
      <c r="B3464" s="250">
        <v>3401</v>
      </c>
      <c r="C3464" s="249">
        <v>171.66094937988328</v>
      </c>
    </row>
    <row r="3465" spans="2:3" x14ac:dyDescent="0.25">
      <c r="B3465" s="250">
        <v>3402</v>
      </c>
      <c r="C3465" s="249">
        <v>160.45897015658295</v>
      </c>
    </row>
    <row r="3466" spans="2:3" x14ac:dyDescent="0.25">
      <c r="B3466" s="250">
        <v>3403</v>
      </c>
      <c r="C3466" s="249">
        <v>126.82280702412572</v>
      </c>
    </row>
    <row r="3467" spans="2:3" x14ac:dyDescent="0.25">
      <c r="B3467" s="250">
        <v>3404</v>
      </c>
      <c r="C3467" s="249">
        <v>86.759417098445041</v>
      </c>
    </row>
    <row r="3468" spans="2:3" x14ac:dyDescent="0.25">
      <c r="B3468" s="250">
        <v>3405</v>
      </c>
      <c r="C3468" s="249">
        <v>158.86257820012432</v>
      </c>
    </row>
    <row r="3469" spans="2:3" x14ac:dyDescent="0.25">
      <c r="B3469" s="250">
        <v>3406</v>
      </c>
      <c r="C3469" s="249">
        <v>81.069166150500976</v>
      </c>
    </row>
    <row r="3470" spans="2:3" x14ac:dyDescent="0.25">
      <c r="B3470" s="250">
        <v>3407</v>
      </c>
      <c r="C3470" s="249">
        <v>129.06650187755898</v>
      </c>
    </row>
    <row r="3471" spans="2:3" x14ac:dyDescent="0.25">
      <c r="B3471" s="250">
        <v>3408</v>
      </c>
      <c r="C3471" s="249">
        <v>101.47119259318468</v>
      </c>
    </row>
    <row r="3472" spans="2:3" x14ac:dyDescent="0.25">
      <c r="B3472" s="250">
        <v>3409</v>
      </c>
      <c r="C3472" s="249">
        <v>105.32729913860595</v>
      </c>
    </row>
    <row r="3473" spans="2:3" x14ac:dyDescent="0.25">
      <c r="B3473" s="250">
        <v>3410</v>
      </c>
      <c r="C3473" s="249">
        <v>96.531439407210058</v>
      </c>
    </row>
    <row r="3474" spans="2:3" x14ac:dyDescent="0.25">
      <c r="B3474" s="250">
        <v>3411</v>
      </c>
      <c r="C3474" s="249">
        <v>122.84878496285341</v>
      </c>
    </row>
    <row r="3475" spans="2:3" x14ac:dyDescent="0.25">
      <c r="B3475" s="250">
        <v>3412</v>
      </c>
      <c r="C3475" s="249">
        <v>112.41979240148576</v>
      </c>
    </row>
    <row r="3476" spans="2:3" x14ac:dyDescent="0.25">
      <c r="B3476" s="250">
        <v>3413</v>
      </c>
      <c r="C3476" s="249">
        <v>111.86811089204534</v>
      </c>
    </row>
    <row r="3477" spans="2:3" x14ac:dyDescent="0.25">
      <c r="B3477" s="250">
        <v>3414</v>
      </c>
      <c r="C3477" s="249">
        <v>142.70682476343868</v>
      </c>
    </row>
    <row r="3478" spans="2:3" x14ac:dyDescent="0.25">
      <c r="B3478" s="250">
        <v>3415</v>
      </c>
      <c r="C3478" s="249">
        <v>108.63453628391402</v>
      </c>
    </row>
    <row r="3479" spans="2:3" x14ac:dyDescent="0.25">
      <c r="B3479" s="250">
        <v>3416</v>
      </c>
      <c r="C3479" s="249">
        <v>97.814008868124688</v>
      </c>
    </row>
    <row r="3480" spans="2:3" x14ac:dyDescent="0.25">
      <c r="B3480" s="250">
        <v>3417</v>
      </c>
      <c r="C3480" s="249">
        <v>131.7533011269272</v>
      </c>
    </row>
    <row r="3481" spans="2:3" x14ac:dyDescent="0.25">
      <c r="B3481" s="250">
        <v>3418</v>
      </c>
      <c r="C3481" s="249">
        <v>125.7464727744949</v>
      </c>
    </row>
    <row r="3482" spans="2:3" x14ac:dyDescent="0.25">
      <c r="B3482" s="250">
        <v>3419</v>
      </c>
      <c r="C3482" s="249">
        <v>134.78253811139732</v>
      </c>
    </row>
    <row r="3483" spans="2:3" x14ac:dyDescent="0.25">
      <c r="B3483" s="250">
        <v>3420</v>
      </c>
      <c r="C3483" s="249">
        <v>135.34175189644543</v>
      </c>
    </row>
    <row r="3484" spans="2:3" x14ac:dyDescent="0.25">
      <c r="B3484" s="250">
        <v>3421</v>
      </c>
      <c r="C3484" s="249">
        <v>138.84466126784145</v>
      </c>
    </row>
    <row r="3485" spans="2:3" x14ac:dyDescent="0.25">
      <c r="B3485" s="250">
        <v>3422</v>
      </c>
      <c r="C3485" s="249">
        <v>87.135494189630947</v>
      </c>
    </row>
    <row r="3486" spans="2:3" x14ac:dyDescent="0.25">
      <c r="B3486" s="250">
        <v>3423</v>
      </c>
      <c r="C3486" s="249">
        <v>84.24484306372176</v>
      </c>
    </row>
    <row r="3487" spans="2:3" x14ac:dyDescent="0.25">
      <c r="B3487" s="250">
        <v>3424</v>
      </c>
      <c r="C3487" s="249">
        <v>128.5947962603438</v>
      </c>
    </row>
    <row r="3488" spans="2:3" x14ac:dyDescent="0.25">
      <c r="B3488" s="250">
        <v>3425</v>
      </c>
      <c r="C3488" s="249">
        <v>79.893398088754282</v>
      </c>
    </row>
    <row r="3489" spans="2:3" x14ac:dyDescent="0.25">
      <c r="B3489" s="250">
        <v>3426</v>
      </c>
      <c r="C3489" s="249">
        <v>107.72516969741949</v>
      </c>
    </row>
    <row r="3490" spans="2:3" x14ac:dyDescent="0.25">
      <c r="B3490" s="250">
        <v>3427</v>
      </c>
      <c r="C3490" s="249">
        <v>117.53079737277231</v>
      </c>
    </row>
    <row r="3491" spans="2:3" x14ac:dyDescent="0.25">
      <c r="B3491" s="250">
        <v>3428</v>
      </c>
      <c r="C3491" s="249">
        <v>110.94003562922917</v>
      </c>
    </row>
    <row r="3492" spans="2:3" x14ac:dyDescent="0.25">
      <c r="B3492" s="250">
        <v>3429</v>
      </c>
      <c r="C3492" s="249">
        <v>99.315165855320288</v>
      </c>
    </row>
    <row r="3493" spans="2:3" x14ac:dyDescent="0.25">
      <c r="B3493" s="250">
        <v>3430</v>
      </c>
      <c r="C3493" s="249">
        <v>104.71614887377356</v>
      </c>
    </row>
    <row r="3494" spans="2:3" x14ac:dyDescent="0.25">
      <c r="B3494" s="250">
        <v>3431</v>
      </c>
      <c r="C3494" s="249">
        <v>130.37996767457454</v>
      </c>
    </row>
    <row r="3495" spans="2:3" x14ac:dyDescent="0.25">
      <c r="B3495" s="250">
        <v>3432</v>
      </c>
      <c r="C3495" s="249">
        <v>128.98084246882081</v>
      </c>
    </row>
    <row r="3496" spans="2:3" x14ac:dyDescent="0.25">
      <c r="B3496" s="250">
        <v>3433</v>
      </c>
      <c r="C3496" s="249">
        <v>151.79201954186715</v>
      </c>
    </row>
    <row r="3497" spans="2:3" x14ac:dyDescent="0.25">
      <c r="B3497" s="250">
        <v>3434</v>
      </c>
      <c r="C3497" s="249">
        <v>117.28507674756666</v>
      </c>
    </row>
    <row r="3498" spans="2:3" x14ac:dyDescent="0.25">
      <c r="B3498" s="250">
        <v>3435</v>
      </c>
      <c r="C3498" s="249">
        <v>146.89241900189808</v>
      </c>
    </row>
    <row r="3499" spans="2:3" x14ac:dyDescent="0.25">
      <c r="B3499" s="250">
        <v>3436</v>
      </c>
      <c r="C3499" s="249">
        <v>132.46093106283388</v>
      </c>
    </row>
    <row r="3500" spans="2:3" x14ac:dyDescent="0.25">
      <c r="B3500" s="250">
        <v>3437</v>
      </c>
      <c r="C3500" s="249">
        <v>114.99677861055191</v>
      </c>
    </row>
    <row r="3501" spans="2:3" x14ac:dyDescent="0.25">
      <c r="B3501" s="250">
        <v>3438</v>
      </c>
      <c r="C3501" s="249">
        <v>123.15779840082622</v>
      </c>
    </row>
    <row r="3502" spans="2:3" x14ac:dyDescent="0.25">
      <c r="B3502" s="250">
        <v>3439</v>
      </c>
      <c r="C3502" s="249">
        <v>142.49396157033124</v>
      </c>
    </row>
    <row r="3503" spans="2:3" x14ac:dyDescent="0.25">
      <c r="B3503" s="250">
        <v>3440</v>
      </c>
      <c r="C3503" s="249">
        <v>129.32968504528017</v>
      </c>
    </row>
    <row r="3504" spans="2:3" x14ac:dyDescent="0.25">
      <c r="B3504" s="250">
        <v>3441</v>
      </c>
      <c r="C3504" s="249">
        <v>118.501094001129</v>
      </c>
    </row>
    <row r="3505" spans="2:3" x14ac:dyDescent="0.25">
      <c r="B3505" s="250">
        <v>3442</v>
      </c>
      <c r="C3505" s="249">
        <v>142.82168941514584</v>
      </c>
    </row>
    <row r="3506" spans="2:3" x14ac:dyDescent="0.25">
      <c r="B3506" s="250">
        <v>3443</v>
      </c>
      <c r="C3506" s="249">
        <v>125.15829927344502</v>
      </c>
    </row>
    <row r="3507" spans="2:3" x14ac:dyDescent="0.25">
      <c r="B3507" s="250">
        <v>3444</v>
      </c>
      <c r="C3507" s="249">
        <v>128.96257014382815</v>
      </c>
    </row>
    <row r="3508" spans="2:3" x14ac:dyDescent="0.25">
      <c r="B3508" s="250">
        <v>3445</v>
      </c>
      <c r="C3508" s="249">
        <v>137.11914354379039</v>
      </c>
    </row>
    <row r="3509" spans="2:3" x14ac:dyDescent="0.25">
      <c r="B3509" s="250">
        <v>3446</v>
      </c>
      <c r="C3509" s="249">
        <v>131.03954328130999</v>
      </c>
    </row>
    <row r="3510" spans="2:3" x14ac:dyDescent="0.25">
      <c r="B3510" s="250">
        <v>3447</v>
      </c>
      <c r="C3510" s="249">
        <v>102.11301277167797</v>
      </c>
    </row>
    <row r="3511" spans="2:3" x14ac:dyDescent="0.25">
      <c r="B3511" s="250">
        <v>3448</v>
      </c>
      <c r="C3511" s="249">
        <v>89.819030352719111</v>
      </c>
    </row>
    <row r="3512" spans="2:3" x14ac:dyDescent="0.25">
      <c r="B3512" s="250">
        <v>3449</v>
      </c>
      <c r="C3512" s="249">
        <v>111.03690904695114</v>
      </c>
    </row>
    <row r="3513" spans="2:3" x14ac:dyDescent="0.25">
      <c r="B3513" s="250">
        <v>3450</v>
      </c>
      <c r="C3513" s="249">
        <v>85.40954279697246</v>
      </c>
    </row>
    <row r="3514" spans="2:3" x14ac:dyDescent="0.25">
      <c r="B3514" s="250">
        <v>3451</v>
      </c>
      <c r="C3514" s="249">
        <v>75.710182952360938</v>
      </c>
    </row>
    <row r="3515" spans="2:3" x14ac:dyDescent="0.25">
      <c r="B3515" s="250">
        <v>3452</v>
      </c>
      <c r="C3515" s="249">
        <v>106.19250019503542</v>
      </c>
    </row>
    <row r="3516" spans="2:3" x14ac:dyDescent="0.25">
      <c r="B3516" s="250">
        <v>3453</v>
      </c>
      <c r="C3516" s="249">
        <v>87.311386129615698</v>
      </c>
    </row>
    <row r="3517" spans="2:3" x14ac:dyDescent="0.25">
      <c r="B3517" s="250">
        <v>3454</v>
      </c>
      <c r="C3517" s="249">
        <v>124.77126438085972</v>
      </c>
    </row>
    <row r="3518" spans="2:3" x14ac:dyDescent="0.25">
      <c r="B3518" s="250">
        <v>3455</v>
      </c>
      <c r="C3518" s="249">
        <v>121.31944081430998</v>
      </c>
    </row>
    <row r="3519" spans="2:3" x14ac:dyDescent="0.25">
      <c r="B3519" s="250">
        <v>3456</v>
      </c>
      <c r="C3519" s="249">
        <v>122.49720779185066</v>
      </c>
    </row>
    <row r="3520" spans="2:3" x14ac:dyDescent="0.25">
      <c r="B3520" s="250">
        <v>3457</v>
      </c>
      <c r="C3520" s="249">
        <v>134.64972142319573</v>
      </c>
    </row>
    <row r="3521" spans="2:3" x14ac:dyDescent="0.25">
      <c r="B3521" s="250">
        <v>3458</v>
      </c>
      <c r="C3521" s="249">
        <v>104.92982680908929</v>
      </c>
    </row>
    <row r="3522" spans="2:3" x14ac:dyDescent="0.25">
      <c r="B3522" s="250">
        <v>3459</v>
      </c>
      <c r="C3522" s="249">
        <v>147.87876666696016</v>
      </c>
    </row>
    <row r="3523" spans="2:3" x14ac:dyDescent="0.25">
      <c r="B3523" s="250">
        <v>3460</v>
      </c>
      <c r="C3523" s="249">
        <v>142.11200779747119</v>
      </c>
    </row>
    <row r="3524" spans="2:3" x14ac:dyDescent="0.25">
      <c r="B3524" s="250">
        <v>3461</v>
      </c>
      <c r="C3524" s="249">
        <v>131.69001908010819</v>
      </c>
    </row>
    <row r="3525" spans="2:3" x14ac:dyDescent="0.25">
      <c r="B3525" s="250">
        <v>3462</v>
      </c>
      <c r="C3525" s="249">
        <v>109.8377868052861</v>
      </c>
    </row>
    <row r="3526" spans="2:3" x14ac:dyDescent="0.25">
      <c r="B3526" s="250">
        <v>3463</v>
      </c>
      <c r="C3526" s="249">
        <v>88.665467788674505</v>
      </c>
    </row>
    <row r="3527" spans="2:3" x14ac:dyDescent="0.25">
      <c r="B3527" s="250">
        <v>3464</v>
      </c>
      <c r="C3527" s="249">
        <v>79.137367453129258</v>
      </c>
    </row>
    <row r="3528" spans="2:3" x14ac:dyDescent="0.25">
      <c r="B3528" s="250">
        <v>3465</v>
      </c>
      <c r="C3528" s="249">
        <v>146.33079618275511</v>
      </c>
    </row>
    <row r="3529" spans="2:3" x14ac:dyDescent="0.25">
      <c r="B3529" s="250">
        <v>3466</v>
      </c>
      <c r="C3529" s="249">
        <v>122.78484727768483</v>
      </c>
    </row>
    <row r="3530" spans="2:3" x14ac:dyDescent="0.25">
      <c r="B3530" s="250">
        <v>3467</v>
      </c>
      <c r="C3530" s="249">
        <v>149.61406282696464</v>
      </c>
    </row>
    <row r="3531" spans="2:3" x14ac:dyDescent="0.25">
      <c r="B3531" s="250">
        <v>3468</v>
      </c>
      <c r="C3531" s="249">
        <v>110.36650765904621</v>
      </c>
    </row>
    <row r="3532" spans="2:3" x14ac:dyDescent="0.25">
      <c r="B3532" s="250">
        <v>3469</v>
      </c>
      <c r="C3532" s="249">
        <v>136.750958690609</v>
      </c>
    </row>
    <row r="3533" spans="2:3" x14ac:dyDescent="0.25">
      <c r="B3533" s="250">
        <v>3470</v>
      </c>
      <c r="C3533" s="249">
        <v>112.019584270314</v>
      </c>
    </row>
    <row r="3534" spans="2:3" x14ac:dyDescent="0.25">
      <c r="B3534" s="250">
        <v>3471</v>
      </c>
      <c r="C3534" s="249">
        <v>129.12354533853781</v>
      </c>
    </row>
    <row r="3535" spans="2:3" x14ac:dyDescent="0.25">
      <c r="B3535" s="250">
        <v>3472</v>
      </c>
      <c r="C3535" s="249">
        <v>111.64254890626812</v>
      </c>
    </row>
    <row r="3536" spans="2:3" x14ac:dyDescent="0.25">
      <c r="B3536" s="250">
        <v>3473</v>
      </c>
      <c r="C3536" s="249">
        <v>102.0343970816303</v>
      </c>
    </row>
    <row r="3537" spans="2:3" x14ac:dyDescent="0.25">
      <c r="B3537" s="250">
        <v>3474</v>
      </c>
      <c r="C3537" s="249">
        <v>114.13706462517972</v>
      </c>
    </row>
    <row r="3538" spans="2:3" x14ac:dyDescent="0.25">
      <c r="B3538" s="250">
        <v>3475</v>
      </c>
      <c r="C3538" s="249">
        <v>126.74387468185738</v>
      </c>
    </row>
    <row r="3539" spans="2:3" x14ac:dyDescent="0.25">
      <c r="B3539" s="250">
        <v>3476</v>
      </c>
      <c r="C3539" s="249">
        <v>111.3707741414493</v>
      </c>
    </row>
    <row r="3540" spans="2:3" x14ac:dyDescent="0.25">
      <c r="B3540" s="250">
        <v>3477</v>
      </c>
      <c r="C3540" s="249">
        <v>90.085219674370578</v>
      </c>
    </row>
    <row r="3541" spans="2:3" x14ac:dyDescent="0.25">
      <c r="B3541" s="250">
        <v>3478</v>
      </c>
      <c r="C3541" s="249">
        <v>141.46578905339351</v>
      </c>
    </row>
    <row r="3542" spans="2:3" x14ac:dyDescent="0.25">
      <c r="B3542" s="250">
        <v>3479</v>
      </c>
      <c r="C3542" s="249">
        <v>144.00477961548384</v>
      </c>
    </row>
    <row r="3543" spans="2:3" x14ac:dyDescent="0.25">
      <c r="B3543" s="250">
        <v>3480</v>
      </c>
      <c r="C3543" s="249">
        <v>138.6388133802127</v>
      </c>
    </row>
    <row r="3544" spans="2:3" x14ac:dyDescent="0.25">
      <c r="B3544" s="250">
        <v>3481</v>
      </c>
      <c r="C3544" s="249">
        <v>91.576120323510025</v>
      </c>
    </row>
    <row r="3545" spans="2:3" x14ac:dyDescent="0.25">
      <c r="B3545" s="250">
        <v>3482</v>
      </c>
      <c r="C3545" s="249">
        <v>64.911862532545598</v>
      </c>
    </row>
    <row r="3546" spans="2:3" x14ac:dyDescent="0.25">
      <c r="B3546" s="250">
        <v>3483</v>
      </c>
      <c r="C3546" s="249">
        <v>130.67824774485314</v>
      </c>
    </row>
    <row r="3547" spans="2:3" x14ac:dyDescent="0.25">
      <c r="B3547" s="250">
        <v>3484</v>
      </c>
      <c r="C3547" s="249">
        <v>123.28460690604989</v>
      </c>
    </row>
    <row r="3548" spans="2:3" x14ac:dyDescent="0.25">
      <c r="B3548" s="250">
        <v>3485</v>
      </c>
      <c r="C3548" s="249">
        <v>68.904670149667979</v>
      </c>
    </row>
    <row r="3549" spans="2:3" x14ac:dyDescent="0.25">
      <c r="B3549" s="250">
        <v>3486</v>
      </c>
      <c r="C3549" s="249">
        <v>127.69078858587714</v>
      </c>
    </row>
    <row r="3550" spans="2:3" x14ac:dyDescent="0.25">
      <c r="B3550" s="250">
        <v>3487</v>
      </c>
      <c r="C3550" s="249">
        <v>142.31729957655489</v>
      </c>
    </row>
    <row r="3551" spans="2:3" x14ac:dyDescent="0.25">
      <c r="B3551" s="250">
        <v>3488</v>
      </c>
      <c r="C3551" s="249">
        <v>124.1870346861275</v>
      </c>
    </row>
    <row r="3552" spans="2:3" x14ac:dyDescent="0.25">
      <c r="B3552" s="250">
        <v>3489</v>
      </c>
      <c r="C3552" s="249">
        <v>122.8763425492301</v>
      </c>
    </row>
    <row r="3553" spans="2:3" x14ac:dyDescent="0.25">
      <c r="B3553" s="250">
        <v>3490</v>
      </c>
      <c r="C3553" s="249">
        <v>88.690094940429631</v>
      </c>
    </row>
    <row r="3554" spans="2:3" x14ac:dyDescent="0.25">
      <c r="B3554" s="250">
        <v>3491</v>
      </c>
      <c r="C3554" s="249">
        <v>142.44859597205649</v>
      </c>
    </row>
    <row r="3555" spans="2:3" x14ac:dyDescent="0.25">
      <c r="B3555" s="250">
        <v>3492</v>
      </c>
      <c r="C3555" s="249">
        <v>152.15327106489678</v>
      </c>
    </row>
    <row r="3556" spans="2:3" x14ac:dyDescent="0.25">
      <c r="B3556" s="250">
        <v>3493</v>
      </c>
      <c r="C3556" s="249">
        <v>138.35104809140628</v>
      </c>
    </row>
    <row r="3557" spans="2:3" x14ac:dyDescent="0.25">
      <c r="B3557" s="250">
        <v>3494</v>
      </c>
      <c r="C3557" s="249">
        <v>104.0481049382436</v>
      </c>
    </row>
    <row r="3558" spans="2:3" x14ac:dyDescent="0.25">
      <c r="B3558" s="250">
        <v>3495</v>
      </c>
      <c r="C3558" s="249">
        <v>114.81516829625933</v>
      </c>
    </row>
    <row r="3559" spans="2:3" x14ac:dyDescent="0.25">
      <c r="B3559" s="250">
        <v>3496</v>
      </c>
      <c r="C3559" s="249">
        <v>101.66812365996935</v>
      </c>
    </row>
    <row r="3560" spans="2:3" x14ac:dyDescent="0.25">
      <c r="B3560" s="250">
        <v>3497</v>
      </c>
      <c r="C3560" s="249">
        <v>86.861979615029242</v>
      </c>
    </row>
    <row r="3561" spans="2:3" x14ac:dyDescent="0.25">
      <c r="B3561" s="250">
        <v>3498</v>
      </c>
      <c r="C3561" s="249">
        <v>112.36649861609827</v>
      </c>
    </row>
    <row r="3562" spans="2:3" x14ac:dyDescent="0.25">
      <c r="B3562" s="250">
        <v>3499</v>
      </c>
      <c r="C3562" s="249">
        <v>98.526155946837463</v>
      </c>
    </row>
    <row r="3563" spans="2:3" x14ac:dyDescent="0.25">
      <c r="B3563" s="250">
        <v>3500</v>
      </c>
      <c r="C3563" s="249">
        <v>117.2249410393443</v>
      </c>
    </row>
    <row r="3564" spans="2:3" x14ac:dyDescent="0.25">
      <c r="B3564" s="250">
        <v>3501</v>
      </c>
      <c r="C3564" s="249">
        <v>85.150839065818701</v>
      </c>
    </row>
    <row r="3565" spans="2:3" x14ac:dyDescent="0.25">
      <c r="B3565" s="250">
        <v>3502</v>
      </c>
      <c r="C3565" s="249">
        <v>113.64766692662317</v>
      </c>
    </row>
    <row r="3566" spans="2:3" x14ac:dyDescent="0.25">
      <c r="B3566" s="250">
        <v>3503</v>
      </c>
      <c r="C3566" s="249">
        <v>139.02655545007741</v>
      </c>
    </row>
    <row r="3567" spans="2:3" x14ac:dyDescent="0.25">
      <c r="B3567" s="250">
        <v>3504</v>
      </c>
      <c r="C3567" s="249">
        <v>131.14168379990087</v>
      </c>
    </row>
    <row r="3568" spans="2:3" x14ac:dyDescent="0.25">
      <c r="B3568" s="250">
        <v>3505</v>
      </c>
      <c r="C3568" s="249">
        <v>110.94698911348242</v>
      </c>
    </row>
    <row r="3569" spans="2:3" x14ac:dyDescent="0.25">
      <c r="B3569" s="250">
        <v>3506</v>
      </c>
      <c r="C3569" s="249">
        <v>127.51270907236994</v>
      </c>
    </row>
    <row r="3570" spans="2:3" x14ac:dyDescent="0.25">
      <c r="B3570" s="250">
        <v>3507</v>
      </c>
      <c r="C3570" s="249">
        <v>101.21899327840045</v>
      </c>
    </row>
    <row r="3571" spans="2:3" x14ac:dyDescent="0.25">
      <c r="B3571" s="250">
        <v>3508</v>
      </c>
      <c r="C3571" s="249">
        <v>104.34566928822419</v>
      </c>
    </row>
    <row r="3572" spans="2:3" x14ac:dyDescent="0.25">
      <c r="B3572" s="250">
        <v>3509</v>
      </c>
      <c r="C3572" s="249">
        <v>71.466280539794298</v>
      </c>
    </row>
    <row r="3573" spans="2:3" x14ac:dyDescent="0.25">
      <c r="B3573" s="250">
        <v>3510</v>
      </c>
      <c r="C3573" s="249">
        <v>121.27064525111548</v>
      </c>
    </row>
    <row r="3574" spans="2:3" x14ac:dyDescent="0.25">
      <c r="B3574" s="250">
        <v>3511</v>
      </c>
      <c r="C3574" s="249">
        <v>68.943017502407599</v>
      </c>
    </row>
    <row r="3575" spans="2:3" x14ac:dyDescent="0.25">
      <c r="B3575" s="250">
        <v>3512</v>
      </c>
      <c r="C3575" s="249">
        <v>144.36443142780516</v>
      </c>
    </row>
    <row r="3576" spans="2:3" x14ac:dyDescent="0.25">
      <c r="B3576" s="250">
        <v>3513</v>
      </c>
      <c r="C3576" s="249">
        <v>116.0880114969641</v>
      </c>
    </row>
    <row r="3577" spans="2:3" x14ac:dyDescent="0.25">
      <c r="B3577" s="250">
        <v>3514</v>
      </c>
      <c r="C3577" s="249">
        <v>119.42221276430061</v>
      </c>
    </row>
    <row r="3578" spans="2:3" x14ac:dyDescent="0.25">
      <c r="B3578" s="250">
        <v>3515</v>
      </c>
      <c r="C3578" s="249">
        <v>120.18758663631972</v>
      </c>
    </row>
    <row r="3579" spans="2:3" x14ac:dyDescent="0.25">
      <c r="B3579" s="250">
        <v>3516</v>
      </c>
      <c r="C3579" s="249">
        <v>138.68368977483991</v>
      </c>
    </row>
    <row r="3580" spans="2:3" x14ac:dyDescent="0.25">
      <c r="B3580" s="250">
        <v>3517</v>
      </c>
      <c r="C3580" s="249">
        <v>119.32953544855445</v>
      </c>
    </row>
    <row r="3581" spans="2:3" x14ac:dyDescent="0.25">
      <c r="B3581" s="250">
        <v>3518</v>
      </c>
      <c r="C3581" s="249">
        <v>106.69708424805688</v>
      </c>
    </row>
    <row r="3582" spans="2:3" x14ac:dyDescent="0.25">
      <c r="B3582" s="250">
        <v>3519</v>
      </c>
      <c r="C3582" s="249">
        <v>134.48261406663337</v>
      </c>
    </row>
    <row r="3583" spans="2:3" x14ac:dyDescent="0.25">
      <c r="B3583" s="250">
        <v>3520</v>
      </c>
      <c r="C3583" s="249">
        <v>128.78481374009905</v>
      </c>
    </row>
    <row r="3584" spans="2:3" x14ac:dyDescent="0.25">
      <c r="B3584" s="250">
        <v>3521</v>
      </c>
      <c r="C3584" s="249">
        <v>116.81780575308437</v>
      </c>
    </row>
    <row r="3585" spans="2:3" x14ac:dyDescent="0.25">
      <c r="B3585" s="250">
        <v>3522</v>
      </c>
      <c r="C3585" s="249">
        <v>96.899197588153228</v>
      </c>
    </row>
    <row r="3586" spans="2:3" x14ac:dyDescent="0.25">
      <c r="B3586" s="250">
        <v>3523</v>
      </c>
      <c r="C3586" s="249">
        <v>129.59644885384859</v>
      </c>
    </row>
    <row r="3587" spans="2:3" x14ac:dyDescent="0.25">
      <c r="B3587" s="250">
        <v>3524</v>
      </c>
      <c r="C3587" s="249">
        <v>103.97705544065829</v>
      </c>
    </row>
    <row r="3588" spans="2:3" x14ac:dyDescent="0.25">
      <c r="B3588" s="250">
        <v>3525</v>
      </c>
      <c r="C3588" s="249">
        <v>158.04633309108914</v>
      </c>
    </row>
    <row r="3589" spans="2:3" x14ac:dyDescent="0.25">
      <c r="B3589" s="250">
        <v>3526</v>
      </c>
      <c r="C3589" s="249">
        <v>111.93527085738774</v>
      </c>
    </row>
    <row r="3590" spans="2:3" x14ac:dyDescent="0.25">
      <c r="B3590" s="250">
        <v>3527</v>
      </c>
      <c r="C3590" s="249">
        <v>123.99277083619246</v>
      </c>
    </row>
    <row r="3591" spans="2:3" x14ac:dyDescent="0.25">
      <c r="B3591" s="250">
        <v>3528</v>
      </c>
      <c r="C3591" s="249">
        <v>143.0153548388522</v>
      </c>
    </row>
    <row r="3592" spans="2:3" x14ac:dyDescent="0.25">
      <c r="B3592" s="250">
        <v>3529</v>
      </c>
      <c r="C3592" s="249">
        <v>94.728865689585703</v>
      </c>
    </row>
    <row r="3593" spans="2:3" x14ac:dyDescent="0.25">
      <c r="B3593" s="250">
        <v>3530</v>
      </c>
      <c r="C3593" s="249">
        <v>89.348071313299087</v>
      </c>
    </row>
    <row r="3594" spans="2:3" x14ac:dyDescent="0.25">
      <c r="B3594" s="250">
        <v>3531</v>
      </c>
      <c r="C3594" s="249">
        <v>118.11130941710924</v>
      </c>
    </row>
    <row r="3595" spans="2:3" x14ac:dyDescent="0.25">
      <c r="B3595" s="250">
        <v>3532</v>
      </c>
      <c r="C3595" s="249">
        <v>140.09374521174328</v>
      </c>
    </row>
    <row r="3596" spans="2:3" x14ac:dyDescent="0.25">
      <c r="B3596" s="250">
        <v>3533</v>
      </c>
      <c r="C3596" s="249">
        <v>141.77520834512111</v>
      </c>
    </row>
    <row r="3597" spans="2:3" x14ac:dyDescent="0.25">
      <c r="B3597" s="250">
        <v>3534</v>
      </c>
      <c r="C3597" s="249">
        <v>169.30063259042134</v>
      </c>
    </row>
    <row r="3598" spans="2:3" x14ac:dyDescent="0.25">
      <c r="B3598" s="250">
        <v>3535</v>
      </c>
      <c r="C3598" s="249">
        <v>125.90233925042659</v>
      </c>
    </row>
    <row r="3599" spans="2:3" x14ac:dyDescent="0.25">
      <c r="B3599" s="250">
        <v>3536</v>
      </c>
      <c r="C3599" s="249">
        <v>180.95006657079867</v>
      </c>
    </row>
    <row r="3600" spans="2:3" x14ac:dyDescent="0.25">
      <c r="B3600" s="250">
        <v>3537</v>
      </c>
      <c r="C3600" s="249">
        <v>151.78229167328689</v>
      </c>
    </row>
    <row r="3601" spans="2:3" x14ac:dyDescent="0.25">
      <c r="B3601" s="250">
        <v>3538</v>
      </c>
      <c r="C3601" s="249">
        <v>101.40880028369179</v>
      </c>
    </row>
    <row r="3602" spans="2:3" x14ac:dyDescent="0.25">
      <c r="B3602" s="250">
        <v>3539</v>
      </c>
      <c r="C3602" s="249">
        <v>107.44007093334005</v>
      </c>
    </row>
    <row r="3603" spans="2:3" x14ac:dyDescent="0.25">
      <c r="B3603" s="250">
        <v>3540</v>
      </c>
      <c r="C3603" s="249">
        <v>74.35887868567265</v>
      </c>
    </row>
    <row r="3604" spans="2:3" x14ac:dyDescent="0.25">
      <c r="B3604" s="250">
        <v>3541</v>
      </c>
      <c r="C3604" s="249">
        <v>159.80913011982358</v>
      </c>
    </row>
    <row r="3605" spans="2:3" x14ac:dyDescent="0.25">
      <c r="B3605" s="250">
        <v>3542</v>
      </c>
      <c r="C3605" s="249">
        <v>105.00373830523705</v>
      </c>
    </row>
    <row r="3606" spans="2:3" x14ac:dyDescent="0.25">
      <c r="B3606" s="250">
        <v>3543</v>
      </c>
      <c r="C3606" s="249">
        <v>74.071179889095617</v>
      </c>
    </row>
    <row r="3607" spans="2:3" x14ac:dyDescent="0.25">
      <c r="B3607" s="250">
        <v>3544</v>
      </c>
      <c r="C3607" s="249">
        <v>94.512724071005266</v>
      </c>
    </row>
    <row r="3608" spans="2:3" x14ac:dyDescent="0.25">
      <c r="B3608" s="250">
        <v>3545</v>
      </c>
      <c r="C3608" s="249">
        <v>108.81627750501133</v>
      </c>
    </row>
    <row r="3609" spans="2:3" x14ac:dyDescent="0.25">
      <c r="B3609" s="250">
        <v>3546</v>
      </c>
      <c r="C3609" s="249">
        <v>144.43934035622445</v>
      </c>
    </row>
    <row r="3610" spans="2:3" x14ac:dyDescent="0.25">
      <c r="B3610" s="250">
        <v>3547</v>
      </c>
      <c r="C3610" s="249">
        <v>109.10224043257703</v>
      </c>
    </row>
    <row r="3611" spans="2:3" x14ac:dyDescent="0.25">
      <c r="B3611" s="250">
        <v>3548</v>
      </c>
      <c r="C3611" s="249">
        <v>117.71369345193895</v>
      </c>
    </row>
    <row r="3612" spans="2:3" x14ac:dyDescent="0.25">
      <c r="B3612" s="250">
        <v>3549</v>
      </c>
      <c r="C3612" s="249">
        <v>93.267216983743864</v>
      </c>
    </row>
    <row r="3613" spans="2:3" x14ac:dyDescent="0.25">
      <c r="B3613" s="250">
        <v>3550</v>
      </c>
      <c r="C3613" s="249">
        <v>78.42842628683087</v>
      </c>
    </row>
    <row r="3614" spans="2:3" x14ac:dyDescent="0.25">
      <c r="B3614" s="250">
        <v>3551</v>
      </c>
      <c r="C3614" s="249">
        <v>124.23278738181868</v>
      </c>
    </row>
    <row r="3615" spans="2:3" x14ac:dyDescent="0.25">
      <c r="B3615" s="250">
        <v>3552</v>
      </c>
      <c r="C3615" s="249">
        <v>101.52302628929269</v>
      </c>
    </row>
    <row r="3616" spans="2:3" x14ac:dyDescent="0.25">
      <c r="B3616" s="250">
        <v>3553</v>
      </c>
      <c r="C3616" s="249">
        <v>126.5912065086489</v>
      </c>
    </row>
    <row r="3617" spans="2:3" x14ac:dyDescent="0.25">
      <c r="B3617" s="250">
        <v>3554</v>
      </c>
      <c r="C3617" s="249">
        <v>133.80996339575546</v>
      </c>
    </row>
    <row r="3618" spans="2:3" x14ac:dyDescent="0.25">
      <c r="B3618" s="250">
        <v>3555</v>
      </c>
      <c r="C3618" s="249">
        <v>107.52938071013679</v>
      </c>
    </row>
    <row r="3619" spans="2:3" x14ac:dyDescent="0.25">
      <c r="B3619" s="250">
        <v>3556</v>
      </c>
      <c r="C3619" s="249">
        <v>119.86451116113528</v>
      </c>
    </row>
    <row r="3620" spans="2:3" x14ac:dyDescent="0.25">
      <c r="B3620" s="250">
        <v>3557</v>
      </c>
      <c r="C3620" s="249">
        <v>99.647890586363644</v>
      </c>
    </row>
    <row r="3621" spans="2:3" x14ac:dyDescent="0.25">
      <c r="B3621" s="250">
        <v>3558</v>
      </c>
      <c r="C3621" s="249">
        <v>92.535880623799528</v>
      </c>
    </row>
    <row r="3622" spans="2:3" x14ac:dyDescent="0.25">
      <c r="B3622" s="250">
        <v>3559</v>
      </c>
      <c r="C3622" s="249">
        <v>127.22666836455392</v>
      </c>
    </row>
    <row r="3623" spans="2:3" x14ac:dyDescent="0.25">
      <c r="B3623" s="250">
        <v>3560</v>
      </c>
      <c r="C3623" s="249">
        <v>132.61756488989082</v>
      </c>
    </row>
    <row r="3624" spans="2:3" x14ac:dyDescent="0.25">
      <c r="B3624" s="250">
        <v>3561</v>
      </c>
      <c r="C3624" s="249">
        <v>140.70636944631838</v>
      </c>
    </row>
    <row r="3625" spans="2:3" x14ac:dyDescent="0.25">
      <c r="B3625" s="250">
        <v>3562</v>
      </c>
      <c r="C3625" s="249">
        <v>137.06982307181835</v>
      </c>
    </row>
    <row r="3626" spans="2:3" x14ac:dyDescent="0.25">
      <c r="B3626" s="250">
        <v>3563</v>
      </c>
      <c r="C3626" s="249">
        <v>78.827376493982825</v>
      </c>
    </row>
    <row r="3627" spans="2:3" x14ac:dyDescent="0.25">
      <c r="B3627" s="250">
        <v>3564</v>
      </c>
      <c r="C3627" s="249">
        <v>99.402949995485486</v>
      </c>
    </row>
    <row r="3628" spans="2:3" x14ac:dyDescent="0.25">
      <c r="B3628" s="250">
        <v>3565</v>
      </c>
      <c r="C3628" s="249">
        <v>94.516190252102177</v>
      </c>
    </row>
    <row r="3629" spans="2:3" x14ac:dyDescent="0.25">
      <c r="B3629" s="250">
        <v>3566</v>
      </c>
      <c r="C3629" s="249">
        <v>102.31891187389894</v>
      </c>
    </row>
    <row r="3630" spans="2:3" x14ac:dyDescent="0.25">
      <c r="B3630" s="250">
        <v>3567</v>
      </c>
      <c r="C3630" s="249">
        <v>80.301199724168285</v>
      </c>
    </row>
    <row r="3631" spans="2:3" x14ac:dyDescent="0.25">
      <c r="B3631" s="250">
        <v>3568</v>
      </c>
      <c r="C3631" s="249">
        <v>125.89324125943742</v>
      </c>
    </row>
    <row r="3632" spans="2:3" x14ac:dyDescent="0.25">
      <c r="B3632" s="250">
        <v>3569</v>
      </c>
      <c r="C3632" s="249">
        <v>117.12613529418799</v>
      </c>
    </row>
    <row r="3633" spans="2:3" x14ac:dyDescent="0.25">
      <c r="B3633" s="250">
        <v>3570</v>
      </c>
      <c r="C3633" s="249">
        <v>127.87548201845013</v>
      </c>
    </row>
    <row r="3634" spans="2:3" x14ac:dyDescent="0.25">
      <c r="B3634" s="250">
        <v>3571</v>
      </c>
      <c r="C3634" s="249">
        <v>115.19792596018743</v>
      </c>
    </row>
    <row r="3635" spans="2:3" x14ac:dyDescent="0.25">
      <c r="B3635" s="250">
        <v>3572</v>
      </c>
      <c r="C3635" s="249">
        <v>107.6219508367361</v>
      </c>
    </row>
    <row r="3636" spans="2:3" x14ac:dyDescent="0.25">
      <c r="B3636" s="250">
        <v>3573</v>
      </c>
      <c r="C3636" s="249">
        <v>160.41012612338258</v>
      </c>
    </row>
    <row r="3637" spans="2:3" x14ac:dyDescent="0.25">
      <c r="B3637" s="250">
        <v>3574</v>
      </c>
      <c r="C3637" s="249">
        <v>150.45317280747204</v>
      </c>
    </row>
    <row r="3638" spans="2:3" x14ac:dyDescent="0.25">
      <c r="B3638" s="250">
        <v>3575</v>
      </c>
      <c r="C3638" s="249">
        <v>133.06637374571849</v>
      </c>
    </row>
    <row r="3639" spans="2:3" x14ac:dyDescent="0.25">
      <c r="B3639" s="250">
        <v>3576</v>
      </c>
      <c r="C3639" s="249">
        <v>145.39917880841153</v>
      </c>
    </row>
    <row r="3640" spans="2:3" x14ac:dyDescent="0.25">
      <c r="B3640" s="250">
        <v>3577</v>
      </c>
      <c r="C3640" s="249">
        <v>80.89464151269334</v>
      </c>
    </row>
    <row r="3641" spans="2:3" x14ac:dyDescent="0.25">
      <c r="B3641" s="250">
        <v>3578</v>
      </c>
      <c r="C3641" s="249">
        <v>105.83083946688974</v>
      </c>
    </row>
    <row r="3642" spans="2:3" x14ac:dyDescent="0.25">
      <c r="B3642" s="250">
        <v>3579</v>
      </c>
      <c r="C3642" s="249">
        <v>111.88154883757137</v>
      </c>
    </row>
    <row r="3643" spans="2:3" x14ac:dyDescent="0.25">
      <c r="B3643" s="250">
        <v>3580</v>
      </c>
      <c r="C3643" s="249">
        <v>106.06284849853068</v>
      </c>
    </row>
    <row r="3644" spans="2:3" x14ac:dyDescent="0.25">
      <c r="B3644" s="250">
        <v>3581</v>
      </c>
      <c r="C3644" s="249">
        <v>118.36211587365887</v>
      </c>
    </row>
    <row r="3645" spans="2:3" x14ac:dyDescent="0.25">
      <c r="B3645" s="250">
        <v>3582</v>
      </c>
      <c r="C3645" s="249">
        <v>131.19288661856845</v>
      </c>
    </row>
    <row r="3646" spans="2:3" x14ac:dyDescent="0.25">
      <c r="B3646" s="250">
        <v>3583</v>
      </c>
      <c r="C3646" s="249">
        <v>124.27316450555726</v>
      </c>
    </row>
    <row r="3647" spans="2:3" x14ac:dyDescent="0.25">
      <c r="B3647" s="250">
        <v>3584</v>
      </c>
      <c r="C3647" s="249">
        <v>118.04652452481</v>
      </c>
    </row>
    <row r="3648" spans="2:3" x14ac:dyDescent="0.25">
      <c r="B3648" s="250">
        <v>3585</v>
      </c>
      <c r="C3648" s="249">
        <v>89.559002184976919</v>
      </c>
    </row>
    <row r="3649" spans="2:3" x14ac:dyDescent="0.25">
      <c r="B3649" s="250">
        <v>3586</v>
      </c>
      <c r="C3649" s="249">
        <v>126.99431145790962</v>
      </c>
    </row>
    <row r="3650" spans="2:3" x14ac:dyDescent="0.25">
      <c r="B3650" s="250">
        <v>3587</v>
      </c>
      <c r="C3650" s="249">
        <v>104.14891102920623</v>
      </c>
    </row>
    <row r="3651" spans="2:3" x14ac:dyDescent="0.25">
      <c r="B3651" s="250">
        <v>3588</v>
      </c>
      <c r="C3651" s="249">
        <v>128.97508112821339</v>
      </c>
    </row>
    <row r="3652" spans="2:3" x14ac:dyDescent="0.25">
      <c r="B3652" s="250">
        <v>3589</v>
      </c>
      <c r="C3652" s="249">
        <v>155.18005969114148</v>
      </c>
    </row>
    <row r="3653" spans="2:3" x14ac:dyDescent="0.25">
      <c r="B3653" s="250">
        <v>3590</v>
      </c>
      <c r="C3653" s="249">
        <v>125.48213145491677</v>
      </c>
    </row>
    <row r="3654" spans="2:3" x14ac:dyDescent="0.25">
      <c r="B3654" s="250">
        <v>3591</v>
      </c>
      <c r="C3654" s="249">
        <v>127.5388177744255</v>
      </c>
    </row>
    <row r="3655" spans="2:3" x14ac:dyDescent="0.25">
      <c r="B3655" s="250">
        <v>3592</v>
      </c>
      <c r="C3655" s="249">
        <v>116.93426801944861</v>
      </c>
    </row>
    <row r="3656" spans="2:3" x14ac:dyDescent="0.25">
      <c r="B3656" s="250">
        <v>3593</v>
      </c>
      <c r="C3656" s="249">
        <v>116.29873774544433</v>
      </c>
    </row>
    <row r="3657" spans="2:3" x14ac:dyDescent="0.25">
      <c r="B3657" s="250">
        <v>3594</v>
      </c>
      <c r="C3657" s="249">
        <v>84.335790677303635</v>
      </c>
    </row>
    <row r="3658" spans="2:3" x14ac:dyDescent="0.25">
      <c r="B3658" s="250">
        <v>3595</v>
      </c>
      <c r="C3658" s="249">
        <v>119.55847609720928</v>
      </c>
    </row>
    <row r="3659" spans="2:3" x14ac:dyDescent="0.25">
      <c r="B3659" s="250">
        <v>3596</v>
      </c>
      <c r="C3659" s="249">
        <v>126.89136367821385</v>
      </c>
    </row>
    <row r="3660" spans="2:3" x14ac:dyDescent="0.25">
      <c r="B3660" s="250">
        <v>3597</v>
      </c>
      <c r="C3660" s="249">
        <v>119.59436045650246</v>
      </c>
    </row>
    <row r="3661" spans="2:3" x14ac:dyDescent="0.25">
      <c r="B3661" s="250">
        <v>3598</v>
      </c>
      <c r="C3661" s="249">
        <v>127.15716723138549</v>
      </c>
    </row>
    <row r="3662" spans="2:3" x14ac:dyDescent="0.25">
      <c r="B3662" s="250">
        <v>3599</v>
      </c>
      <c r="C3662" s="249">
        <v>71.180251493661913</v>
      </c>
    </row>
    <row r="3663" spans="2:3" x14ac:dyDescent="0.25">
      <c r="B3663" s="250">
        <v>3600</v>
      </c>
      <c r="C3663" s="249">
        <v>91.382860579559832</v>
      </c>
    </row>
    <row r="3664" spans="2:3" x14ac:dyDescent="0.25">
      <c r="B3664" s="250">
        <v>3601</v>
      </c>
      <c r="C3664" s="249">
        <v>171.17735919597254</v>
      </c>
    </row>
    <row r="3665" spans="2:3" x14ac:dyDescent="0.25">
      <c r="B3665" s="250">
        <v>3602</v>
      </c>
      <c r="C3665" s="249">
        <v>128.90835761863806</v>
      </c>
    </row>
    <row r="3666" spans="2:3" x14ac:dyDescent="0.25">
      <c r="B3666" s="250">
        <v>3603</v>
      </c>
      <c r="C3666" s="249">
        <v>133.65009378088402</v>
      </c>
    </row>
    <row r="3667" spans="2:3" x14ac:dyDescent="0.25">
      <c r="B3667" s="250">
        <v>3604</v>
      </c>
      <c r="C3667" s="249">
        <v>113.88922740099567</v>
      </c>
    </row>
    <row r="3668" spans="2:3" x14ac:dyDescent="0.25">
      <c r="B3668" s="250">
        <v>3605</v>
      </c>
      <c r="C3668" s="249">
        <v>141.56980310159469</v>
      </c>
    </row>
    <row r="3669" spans="2:3" x14ac:dyDescent="0.25">
      <c r="B3669" s="250">
        <v>3606</v>
      </c>
      <c r="C3669" s="249">
        <v>148.56344365362796</v>
      </c>
    </row>
    <row r="3670" spans="2:3" x14ac:dyDescent="0.25">
      <c r="B3670" s="250">
        <v>3607</v>
      </c>
      <c r="C3670" s="249">
        <v>98.846554231886785</v>
      </c>
    </row>
    <row r="3671" spans="2:3" x14ac:dyDescent="0.25">
      <c r="B3671" s="250">
        <v>3608</v>
      </c>
      <c r="C3671" s="249">
        <v>129.89123590105751</v>
      </c>
    </row>
    <row r="3672" spans="2:3" x14ac:dyDescent="0.25">
      <c r="B3672" s="250">
        <v>3609</v>
      </c>
      <c r="C3672" s="249">
        <v>128.96767696447156</v>
      </c>
    </row>
    <row r="3673" spans="2:3" x14ac:dyDescent="0.25">
      <c r="B3673" s="250">
        <v>3610</v>
      </c>
      <c r="C3673" s="249">
        <v>114.09116779251399</v>
      </c>
    </row>
    <row r="3674" spans="2:3" x14ac:dyDescent="0.25">
      <c r="B3674" s="250">
        <v>3611</v>
      </c>
      <c r="C3674" s="249">
        <v>89.707409824888941</v>
      </c>
    </row>
    <row r="3675" spans="2:3" x14ac:dyDescent="0.25">
      <c r="B3675" s="250">
        <v>3612</v>
      </c>
      <c r="C3675" s="249">
        <v>64.307135222914255</v>
      </c>
    </row>
    <row r="3676" spans="2:3" x14ac:dyDescent="0.25">
      <c r="B3676" s="250">
        <v>3613</v>
      </c>
      <c r="C3676" s="249">
        <v>151.41450171455142</v>
      </c>
    </row>
    <row r="3677" spans="2:3" x14ac:dyDescent="0.25">
      <c r="B3677" s="250">
        <v>3614</v>
      </c>
      <c r="C3677" s="249">
        <v>165.30883382098739</v>
      </c>
    </row>
    <row r="3678" spans="2:3" x14ac:dyDescent="0.25">
      <c r="B3678" s="250">
        <v>3615</v>
      </c>
      <c r="C3678" s="249">
        <v>145.32013814963992</v>
      </c>
    </row>
    <row r="3679" spans="2:3" x14ac:dyDescent="0.25">
      <c r="B3679" s="250">
        <v>3616</v>
      </c>
      <c r="C3679" s="249">
        <v>112.57267992525954</v>
      </c>
    </row>
    <row r="3680" spans="2:3" x14ac:dyDescent="0.25">
      <c r="B3680" s="250">
        <v>3617</v>
      </c>
      <c r="C3680" s="249">
        <v>107.91274602658044</v>
      </c>
    </row>
    <row r="3681" spans="2:3" x14ac:dyDescent="0.25">
      <c r="B3681" s="250">
        <v>3618</v>
      </c>
      <c r="C3681" s="249">
        <v>129.40532142388122</v>
      </c>
    </row>
    <row r="3682" spans="2:3" x14ac:dyDescent="0.25">
      <c r="B3682" s="250">
        <v>3619</v>
      </c>
      <c r="C3682" s="249">
        <v>120.58649828905446</v>
      </c>
    </row>
    <row r="3683" spans="2:3" x14ac:dyDescent="0.25">
      <c r="B3683" s="250">
        <v>3620</v>
      </c>
      <c r="C3683" s="249">
        <v>111.63678071212051</v>
      </c>
    </row>
    <row r="3684" spans="2:3" x14ac:dyDescent="0.25">
      <c r="B3684" s="250">
        <v>3621</v>
      </c>
      <c r="C3684" s="249">
        <v>72.279118844222552</v>
      </c>
    </row>
    <row r="3685" spans="2:3" x14ac:dyDescent="0.25">
      <c r="B3685" s="250">
        <v>3622</v>
      </c>
      <c r="C3685" s="249">
        <v>110.92646596727135</v>
      </c>
    </row>
    <row r="3686" spans="2:3" x14ac:dyDescent="0.25">
      <c r="B3686" s="250">
        <v>3623</v>
      </c>
      <c r="C3686" s="249">
        <v>121.19750133905526</v>
      </c>
    </row>
    <row r="3687" spans="2:3" x14ac:dyDescent="0.25">
      <c r="B3687" s="250">
        <v>3624</v>
      </c>
      <c r="C3687" s="249">
        <v>135.66715628079984</v>
      </c>
    </row>
    <row r="3688" spans="2:3" x14ac:dyDescent="0.25">
      <c r="B3688" s="250">
        <v>3625</v>
      </c>
      <c r="C3688" s="249">
        <v>137.09873016880883</v>
      </c>
    </row>
    <row r="3689" spans="2:3" x14ac:dyDescent="0.25">
      <c r="B3689" s="250">
        <v>3626</v>
      </c>
      <c r="C3689" s="249">
        <v>125.14353944081988</v>
      </c>
    </row>
    <row r="3690" spans="2:3" x14ac:dyDescent="0.25">
      <c r="B3690" s="250">
        <v>3627</v>
      </c>
      <c r="C3690" s="249">
        <v>148.61431124882478</v>
      </c>
    </row>
    <row r="3691" spans="2:3" x14ac:dyDescent="0.25">
      <c r="B3691" s="250">
        <v>3628</v>
      </c>
      <c r="C3691" s="249">
        <v>114.48948124115236</v>
      </c>
    </row>
    <row r="3692" spans="2:3" x14ac:dyDescent="0.25">
      <c r="B3692" s="250">
        <v>3629</v>
      </c>
      <c r="C3692" s="249">
        <v>79.794828326850165</v>
      </c>
    </row>
    <row r="3693" spans="2:3" x14ac:dyDescent="0.25">
      <c r="B3693" s="250">
        <v>3630</v>
      </c>
      <c r="C3693" s="249">
        <v>135.22462995074534</v>
      </c>
    </row>
    <row r="3694" spans="2:3" x14ac:dyDescent="0.25">
      <c r="B3694" s="250">
        <v>3631</v>
      </c>
      <c r="C3694" s="249">
        <v>106.27926540469277</v>
      </c>
    </row>
    <row r="3695" spans="2:3" x14ac:dyDescent="0.25">
      <c r="B3695" s="250">
        <v>3632</v>
      </c>
      <c r="C3695" s="249">
        <v>117.86895242531008</v>
      </c>
    </row>
    <row r="3696" spans="2:3" x14ac:dyDescent="0.25">
      <c r="B3696" s="250">
        <v>3633</v>
      </c>
      <c r="C3696" s="249">
        <v>144.63635935434129</v>
      </c>
    </row>
    <row r="3697" spans="2:3" x14ac:dyDescent="0.25">
      <c r="B3697" s="250">
        <v>3634</v>
      </c>
      <c r="C3697" s="249">
        <v>123.87088628017209</v>
      </c>
    </row>
    <row r="3698" spans="2:3" x14ac:dyDescent="0.25">
      <c r="B3698" s="250">
        <v>3635</v>
      </c>
      <c r="C3698" s="249">
        <v>105.41877296238491</v>
      </c>
    </row>
    <row r="3699" spans="2:3" x14ac:dyDescent="0.25">
      <c r="B3699" s="250">
        <v>3636</v>
      </c>
      <c r="C3699" s="249">
        <v>109.19136322254569</v>
      </c>
    </row>
    <row r="3700" spans="2:3" x14ac:dyDescent="0.25">
      <c r="B3700" s="250">
        <v>3637</v>
      </c>
      <c r="C3700" s="249">
        <v>153.42206354997546</v>
      </c>
    </row>
    <row r="3701" spans="2:3" x14ac:dyDescent="0.25">
      <c r="B3701" s="250">
        <v>3638</v>
      </c>
      <c r="C3701" s="249">
        <v>86.539210893642817</v>
      </c>
    </row>
    <row r="3702" spans="2:3" x14ac:dyDescent="0.25">
      <c r="B3702" s="250">
        <v>3639</v>
      </c>
      <c r="C3702" s="249">
        <v>113.19506477542457</v>
      </c>
    </row>
    <row r="3703" spans="2:3" x14ac:dyDescent="0.25">
      <c r="B3703" s="250">
        <v>3640</v>
      </c>
      <c r="C3703" s="249">
        <v>136.62376448549736</v>
      </c>
    </row>
    <row r="3704" spans="2:3" x14ac:dyDescent="0.25">
      <c r="B3704" s="250">
        <v>3641</v>
      </c>
      <c r="C3704" s="249">
        <v>103.10229741577565</v>
      </c>
    </row>
    <row r="3705" spans="2:3" x14ac:dyDescent="0.25">
      <c r="B3705" s="250">
        <v>3642</v>
      </c>
      <c r="C3705" s="249">
        <v>112.76595786668149</v>
      </c>
    </row>
    <row r="3706" spans="2:3" x14ac:dyDescent="0.25">
      <c r="B3706" s="250">
        <v>3643</v>
      </c>
      <c r="C3706" s="249">
        <v>115.29308908086679</v>
      </c>
    </row>
    <row r="3707" spans="2:3" x14ac:dyDescent="0.25">
      <c r="B3707" s="250">
        <v>3644</v>
      </c>
      <c r="C3707" s="249">
        <v>147.47165564789893</v>
      </c>
    </row>
    <row r="3708" spans="2:3" x14ac:dyDescent="0.25">
      <c r="B3708" s="250">
        <v>3645</v>
      </c>
      <c r="C3708" s="249">
        <v>101.25524325005691</v>
      </c>
    </row>
    <row r="3709" spans="2:3" x14ac:dyDescent="0.25">
      <c r="B3709" s="250">
        <v>3646</v>
      </c>
      <c r="C3709" s="249">
        <v>62.331007484250947</v>
      </c>
    </row>
    <row r="3710" spans="2:3" x14ac:dyDescent="0.25">
      <c r="B3710" s="250">
        <v>3647</v>
      </c>
      <c r="C3710" s="249">
        <v>128.70359278258474</v>
      </c>
    </row>
    <row r="3711" spans="2:3" x14ac:dyDescent="0.25">
      <c r="B3711" s="250">
        <v>3648</v>
      </c>
      <c r="C3711" s="249">
        <v>151.58773891015269</v>
      </c>
    </row>
    <row r="3712" spans="2:3" x14ac:dyDescent="0.25">
      <c r="B3712" s="250">
        <v>3649</v>
      </c>
      <c r="C3712" s="249">
        <v>109.52998779795276</v>
      </c>
    </row>
    <row r="3713" spans="2:3" x14ac:dyDescent="0.25">
      <c r="B3713" s="250">
        <v>3650</v>
      </c>
      <c r="C3713" s="249">
        <v>109.86661614268438</v>
      </c>
    </row>
    <row r="3714" spans="2:3" x14ac:dyDescent="0.25">
      <c r="B3714" s="250">
        <v>3651</v>
      </c>
      <c r="C3714" s="249">
        <v>115.75645174410352</v>
      </c>
    </row>
    <row r="3715" spans="2:3" x14ac:dyDescent="0.25">
      <c r="B3715" s="250">
        <v>3652</v>
      </c>
      <c r="C3715" s="249">
        <v>93.734536545445252</v>
      </c>
    </row>
    <row r="3716" spans="2:3" x14ac:dyDescent="0.25">
      <c r="B3716" s="250">
        <v>3653</v>
      </c>
      <c r="C3716" s="249">
        <v>121.34950511837184</v>
      </c>
    </row>
    <row r="3717" spans="2:3" x14ac:dyDescent="0.25">
      <c r="B3717" s="250">
        <v>3654</v>
      </c>
      <c r="C3717" s="249">
        <v>121.71910755534483</v>
      </c>
    </row>
    <row r="3718" spans="2:3" x14ac:dyDescent="0.25">
      <c r="B3718" s="250">
        <v>3655</v>
      </c>
      <c r="C3718" s="249">
        <v>177.77990608405844</v>
      </c>
    </row>
    <row r="3719" spans="2:3" x14ac:dyDescent="0.25">
      <c r="B3719" s="250">
        <v>3656</v>
      </c>
      <c r="C3719" s="249">
        <v>126.24149739192454</v>
      </c>
    </row>
    <row r="3720" spans="2:3" x14ac:dyDescent="0.25">
      <c r="B3720" s="250">
        <v>3657</v>
      </c>
      <c r="C3720" s="249">
        <v>140.89701055458659</v>
      </c>
    </row>
    <row r="3721" spans="2:3" x14ac:dyDescent="0.25">
      <c r="B3721" s="250">
        <v>3658</v>
      </c>
      <c r="C3721" s="249">
        <v>79.059084273710823</v>
      </c>
    </row>
    <row r="3722" spans="2:3" x14ac:dyDescent="0.25">
      <c r="B3722" s="250">
        <v>3659</v>
      </c>
      <c r="C3722" s="249">
        <v>140.68979331225972</v>
      </c>
    </row>
    <row r="3723" spans="2:3" x14ac:dyDescent="0.25">
      <c r="B3723" s="250">
        <v>3660</v>
      </c>
      <c r="C3723" s="249">
        <v>144.74914603846739</v>
      </c>
    </row>
    <row r="3724" spans="2:3" x14ac:dyDescent="0.25">
      <c r="B3724" s="250">
        <v>3661</v>
      </c>
      <c r="C3724" s="249">
        <v>119.59432088942684</v>
      </c>
    </row>
    <row r="3725" spans="2:3" x14ac:dyDescent="0.25">
      <c r="B3725" s="250">
        <v>3662</v>
      </c>
      <c r="C3725" s="249">
        <v>131.70239951700503</v>
      </c>
    </row>
    <row r="3726" spans="2:3" x14ac:dyDescent="0.25">
      <c r="B3726" s="250">
        <v>3663</v>
      </c>
      <c r="C3726" s="249">
        <v>86.093418638924433</v>
      </c>
    </row>
    <row r="3727" spans="2:3" x14ac:dyDescent="0.25">
      <c r="B3727" s="250">
        <v>3664</v>
      </c>
      <c r="C3727" s="249">
        <v>148.25732196840883</v>
      </c>
    </row>
    <row r="3728" spans="2:3" x14ac:dyDescent="0.25">
      <c r="B3728" s="250">
        <v>3665</v>
      </c>
      <c r="C3728" s="249">
        <v>75.560201254065177</v>
      </c>
    </row>
    <row r="3729" spans="2:3" x14ac:dyDescent="0.25">
      <c r="B3729" s="250">
        <v>3666</v>
      </c>
      <c r="C3729" s="249">
        <v>128.69270332758106</v>
      </c>
    </row>
    <row r="3730" spans="2:3" x14ac:dyDescent="0.25">
      <c r="B3730" s="250">
        <v>3667</v>
      </c>
      <c r="C3730" s="249">
        <v>94.688441548611607</v>
      </c>
    </row>
    <row r="3731" spans="2:3" x14ac:dyDescent="0.25">
      <c r="B3731" s="250">
        <v>3668</v>
      </c>
      <c r="C3731" s="249">
        <v>92.555695496806763</v>
      </c>
    </row>
    <row r="3732" spans="2:3" x14ac:dyDescent="0.25">
      <c r="B3732" s="250">
        <v>3669</v>
      </c>
      <c r="C3732" s="249">
        <v>122.39035843606162</v>
      </c>
    </row>
    <row r="3733" spans="2:3" x14ac:dyDescent="0.25">
      <c r="B3733" s="250">
        <v>3670</v>
      </c>
      <c r="C3733" s="249">
        <v>109.58257592787284</v>
      </c>
    </row>
    <row r="3734" spans="2:3" x14ac:dyDescent="0.25">
      <c r="B3734" s="250">
        <v>3671</v>
      </c>
      <c r="C3734" s="249">
        <v>110.16611677021015</v>
      </c>
    </row>
    <row r="3735" spans="2:3" x14ac:dyDescent="0.25">
      <c r="B3735" s="250">
        <v>3672</v>
      </c>
      <c r="C3735" s="249">
        <v>143.51909473209295</v>
      </c>
    </row>
    <row r="3736" spans="2:3" x14ac:dyDescent="0.25">
      <c r="B3736" s="250">
        <v>3673</v>
      </c>
      <c r="C3736" s="249">
        <v>119.07702418789701</v>
      </c>
    </row>
    <row r="3737" spans="2:3" x14ac:dyDescent="0.25">
      <c r="B3737" s="250">
        <v>3674</v>
      </c>
      <c r="C3737" s="249">
        <v>134.92885800209822</v>
      </c>
    </row>
    <row r="3738" spans="2:3" x14ac:dyDescent="0.25">
      <c r="B3738" s="250">
        <v>3675</v>
      </c>
      <c r="C3738" s="249">
        <v>118.92079414505295</v>
      </c>
    </row>
    <row r="3739" spans="2:3" x14ac:dyDescent="0.25">
      <c r="B3739" s="250">
        <v>3676</v>
      </c>
      <c r="C3739" s="249">
        <v>131.22630114466804</v>
      </c>
    </row>
    <row r="3740" spans="2:3" x14ac:dyDescent="0.25">
      <c r="B3740" s="250">
        <v>3677</v>
      </c>
      <c r="C3740" s="249">
        <v>117.09803558453241</v>
      </c>
    </row>
    <row r="3741" spans="2:3" x14ac:dyDescent="0.25">
      <c r="B3741" s="250">
        <v>3678</v>
      </c>
      <c r="C3741" s="249">
        <v>142.90683925941642</v>
      </c>
    </row>
    <row r="3742" spans="2:3" x14ac:dyDescent="0.25">
      <c r="B3742" s="250">
        <v>3679</v>
      </c>
      <c r="C3742" s="249">
        <v>129.77111399129925</v>
      </c>
    </row>
    <row r="3743" spans="2:3" x14ac:dyDescent="0.25">
      <c r="B3743" s="250">
        <v>3680</v>
      </c>
      <c r="C3743" s="249">
        <v>86.641324982622365</v>
      </c>
    </row>
    <row r="3744" spans="2:3" x14ac:dyDescent="0.25">
      <c r="B3744" s="250">
        <v>3681</v>
      </c>
      <c r="C3744" s="249">
        <v>141.26467246745227</v>
      </c>
    </row>
    <row r="3745" spans="2:3" x14ac:dyDescent="0.25">
      <c r="B3745" s="250">
        <v>3682</v>
      </c>
      <c r="C3745" s="249">
        <v>92.861179029266978</v>
      </c>
    </row>
    <row r="3746" spans="2:3" x14ac:dyDescent="0.25">
      <c r="B3746" s="250">
        <v>3683</v>
      </c>
      <c r="C3746" s="249">
        <v>133.58009213155844</v>
      </c>
    </row>
    <row r="3747" spans="2:3" x14ac:dyDescent="0.25">
      <c r="B3747" s="250">
        <v>3684</v>
      </c>
      <c r="C3747" s="249">
        <v>152.31726292376379</v>
      </c>
    </row>
    <row r="3748" spans="2:3" x14ac:dyDescent="0.25">
      <c r="B3748" s="250">
        <v>3685</v>
      </c>
      <c r="C3748" s="249">
        <v>103.86894839343152</v>
      </c>
    </row>
    <row r="3749" spans="2:3" x14ac:dyDescent="0.25">
      <c r="B3749" s="250">
        <v>3686</v>
      </c>
      <c r="C3749" s="249">
        <v>135.67773350417031</v>
      </c>
    </row>
    <row r="3750" spans="2:3" x14ac:dyDescent="0.25">
      <c r="B3750" s="250">
        <v>3687</v>
      </c>
      <c r="C3750" s="249">
        <v>90.825995449076146</v>
      </c>
    </row>
    <row r="3751" spans="2:3" x14ac:dyDescent="0.25">
      <c r="B3751" s="250">
        <v>3688</v>
      </c>
      <c r="C3751" s="249">
        <v>153.53017705659641</v>
      </c>
    </row>
    <row r="3752" spans="2:3" x14ac:dyDescent="0.25">
      <c r="B3752" s="250">
        <v>3689</v>
      </c>
      <c r="C3752" s="249">
        <v>98.187566234436559</v>
      </c>
    </row>
    <row r="3753" spans="2:3" x14ac:dyDescent="0.25">
      <c r="B3753" s="250">
        <v>3690</v>
      </c>
      <c r="C3753" s="249">
        <v>93.003240734265987</v>
      </c>
    </row>
    <row r="3754" spans="2:3" x14ac:dyDescent="0.25">
      <c r="B3754" s="250">
        <v>3691</v>
      </c>
      <c r="C3754" s="249">
        <v>94.804711598718868</v>
      </c>
    </row>
    <row r="3755" spans="2:3" x14ac:dyDescent="0.25">
      <c r="B3755" s="250">
        <v>3692</v>
      </c>
      <c r="C3755" s="249">
        <v>131.79533145359096</v>
      </c>
    </row>
    <row r="3756" spans="2:3" x14ac:dyDescent="0.25">
      <c r="B3756" s="250">
        <v>3693</v>
      </c>
      <c r="C3756" s="249">
        <v>162.88754766731657</v>
      </c>
    </row>
    <row r="3757" spans="2:3" x14ac:dyDescent="0.25">
      <c r="B3757" s="250">
        <v>3694</v>
      </c>
      <c r="C3757" s="249">
        <v>101.19821088050656</v>
      </c>
    </row>
    <row r="3758" spans="2:3" x14ac:dyDescent="0.25">
      <c r="B3758" s="250">
        <v>3695</v>
      </c>
      <c r="C3758" s="249">
        <v>137.9934017196679</v>
      </c>
    </row>
    <row r="3759" spans="2:3" x14ac:dyDescent="0.25">
      <c r="B3759" s="250">
        <v>3696</v>
      </c>
      <c r="C3759" s="249">
        <v>35.277334522725056</v>
      </c>
    </row>
    <row r="3760" spans="2:3" x14ac:dyDescent="0.25">
      <c r="B3760" s="250">
        <v>3697</v>
      </c>
      <c r="C3760" s="249">
        <v>130.93642149906151</v>
      </c>
    </row>
    <row r="3761" spans="2:3" x14ac:dyDescent="0.25">
      <c r="B3761" s="250">
        <v>3698</v>
      </c>
      <c r="C3761" s="249">
        <v>136.73573453790348</v>
      </c>
    </row>
    <row r="3762" spans="2:3" x14ac:dyDescent="0.25">
      <c r="B3762" s="250">
        <v>3699</v>
      </c>
      <c r="C3762" s="249">
        <v>90.928739948640242</v>
      </c>
    </row>
    <row r="3763" spans="2:3" x14ac:dyDescent="0.25">
      <c r="B3763" s="250">
        <v>3700</v>
      </c>
      <c r="C3763" s="249">
        <v>89.632712053101429</v>
      </c>
    </row>
    <row r="3764" spans="2:3" x14ac:dyDescent="0.25">
      <c r="B3764" s="250">
        <v>3701</v>
      </c>
      <c r="C3764" s="249">
        <v>141.43435467559539</v>
      </c>
    </row>
    <row r="3765" spans="2:3" x14ac:dyDescent="0.25">
      <c r="B3765" s="250">
        <v>3702</v>
      </c>
      <c r="C3765" s="249">
        <v>75.128693650978875</v>
      </c>
    </row>
    <row r="3766" spans="2:3" x14ac:dyDescent="0.25">
      <c r="B3766" s="250">
        <v>3703</v>
      </c>
      <c r="C3766" s="249">
        <v>114.87941682880755</v>
      </c>
    </row>
    <row r="3767" spans="2:3" x14ac:dyDescent="0.25">
      <c r="B3767" s="250">
        <v>3704</v>
      </c>
      <c r="C3767" s="249">
        <v>96.877973636302471</v>
      </c>
    </row>
    <row r="3768" spans="2:3" x14ac:dyDescent="0.25">
      <c r="B3768" s="250">
        <v>3705</v>
      </c>
      <c r="C3768" s="249">
        <v>125.08355155833988</v>
      </c>
    </row>
    <row r="3769" spans="2:3" x14ac:dyDescent="0.25">
      <c r="B3769" s="250">
        <v>3706</v>
      </c>
      <c r="C3769" s="249">
        <v>84.660945461553339</v>
      </c>
    </row>
    <row r="3770" spans="2:3" x14ac:dyDescent="0.25">
      <c r="B3770" s="250">
        <v>3707</v>
      </c>
      <c r="C3770" s="249">
        <v>91.028247185828107</v>
      </c>
    </row>
    <row r="3771" spans="2:3" x14ac:dyDescent="0.25">
      <c r="B3771" s="250">
        <v>3708</v>
      </c>
      <c r="C3771" s="249">
        <v>74.330527624009903</v>
      </c>
    </row>
    <row r="3772" spans="2:3" x14ac:dyDescent="0.25">
      <c r="B3772" s="250">
        <v>3709</v>
      </c>
      <c r="C3772" s="249">
        <v>156.63205053904454</v>
      </c>
    </row>
    <row r="3773" spans="2:3" x14ac:dyDescent="0.25">
      <c r="B3773" s="250">
        <v>3710</v>
      </c>
      <c r="C3773" s="249">
        <v>136.49657108668737</v>
      </c>
    </row>
    <row r="3774" spans="2:3" x14ac:dyDescent="0.25">
      <c r="B3774" s="250">
        <v>3711</v>
      </c>
      <c r="C3774" s="249">
        <v>127.58205573339738</v>
      </c>
    </row>
    <row r="3775" spans="2:3" x14ac:dyDescent="0.25">
      <c r="B3775" s="250">
        <v>3712</v>
      </c>
      <c r="C3775" s="249">
        <v>121.3834191471921</v>
      </c>
    </row>
    <row r="3776" spans="2:3" x14ac:dyDescent="0.25">
      <c r="B3776" s="250">
        <v>3713</v>
      </c>
      <c r="C3776" s="249">
        <v>145.04280621600779</v>
      </c>
    </row>
    <row r="3777" spans="2:3" x14ac:dyDescent="0.25">
      <c r="B3777" s="250">
        <v>3714</v>
      </c>
      <c r="C3777" s="249">
        <v>131.32561167516366</v>
      </c>
    </row>
    <row r="3778" spans="2:3" x14ac:dyDescent="0.25">
      <c r="B3778" s="250">
        <v>3715</v>
      </c>
      <c r="C3778" s="249">
        <v>144.68088600305373</v>
      </c>
    </row>
    <row r="3779" spans="2:3" x14ac:dyDescent="0.25">
      <c r="B3779" s="250">
        <v>3716</v>
      </c>
      <c r="C3779" s="249">
        <v>121.71522736946601</v>
      </c>
    </row>
    <row r="3780" spans="2:3" x14ac:dyDescent="0.25">
      <c r="B3780" s="250">
        <v>3717</v>
      </c>
      <c r="C3780" s="249">
        <v>65.8199359817839</v>
      </c>
    </row>
    <row r="3781" spans="2:3" x14ac:dyDescent="0.25">
      <c r="B3781" s="250">
        <v>3718</v>
      </c>
      <c r="C3781" s="249">
        <v>107.73117138090068</v>
      </c>
    </row>
    <row r="3782" spans="2:3" x14ac:dyDescent="0.25">
      <c r="B3782" s="250">
        <v>3719</v>
      </c>
      <c r="C3782" s="249">
        <v>134.39427812498087</v>
      </c>
    </row>
    <row r="3783" spans="2:3" x14ac:dyDescent="0.25">
      <c r="B3783" s="250">
        <v>3720</v>
      </c>
      <c r="C3783" s="249">
        <v>139.72436810753285</v>
      </c>
    </row>
    <row r="3784" spans="2:3" x14ac:dyDescent="0.25">
      <c r="B3784" s="250">
        <v>3721</v>
      </c>
      <c r="C3784" s="249">
        <v>139.81816240098513</v>
      </c>
    </row>
    <row r="3785" spans="2:3" x14ac:dyDescent="0.25">
      <c r="B3785" s="250">
        <v>3722</v>
      </c>
      <c r="C3785" s="249">
        <v>141.65578945032615</v>
      </c>
    </row>
    <row r="3786" spans="2:3" x14ac:dyDescent="0.25">
      <c r="B3786" s="250">
        <v>3723</v>
      </c>
      <c r="C3786" s="249">
        <v>165.97332025154768</v>
      </c>
    </row>
    <row r="3787" spans="2:3" x14ac:dyDescent="0.25">
      <c r="B3787" s="250">
        <v>3724</v>
      </c>
      <c r="C3787" s="249">
        <v>132.64073884678197</v>
      </c>
    </row>
    <row r="3788" spans="2:3" x14ac:dyDescent="0.25">
      <c r="B3788" s="250">
        <v>3725</v>
      </c>
      <c r="C3788" s="249">
        <v>68.299748964558034</v>
      </c>
    </row>
    <row r="3789" spans="2:3" x14ac:dyDescent="0.25">
      <c r="B3789" s="250">
        <v>3726</v>
      </c>
      <c r="C3789" s="249">
        <v>120.74094328387471</v>
      </c>
    </row>
    <row r="3790" spans="2:3" x14ac:dyDescent="0.25">
      <c r="B3790" s="250">
        <v>3727</v>
      </c>
      <c r="C3790" s="249">
        <v>88.610192868307806</v>
      </c>
    </row>
    <row r="3791" spans="2:3" x14ac:dyDescent="0.25">
      <c r="B3791" s="250">
        <v>3728</v>
      </c>
      <c r="C3791" s="249">
        <v>84.761126660794446</v>
      </c>
    </row>
    <row r="3792" spans="2:3" x14ac:dyDescent="0.25">
      <c r="B3792" s="250">
        <v>3729</v>
      </c>
      <c r="C3792" s="249">
        <v>104.34907151841271</v>
      </c>
    </row>
    <row r="3793" spans="2:3" x14ac:dyDescent="0.25">
      <c r="B3793" s="250">
        <v>3730</v>
      </c>
      <c r="C3793" s="249">
        <v>119.79007226602008</v>
      </c>
    </row>
    <row r="3794" spans="2:3" x14ac:dyDescent="0.25">
      <c r="B3794" s="250">
        <v>3731</v>
      </c>
      <c r="C3794" s="249">
        <v>83.548199781201475</v>
      </c>
    </row>
    <row r="3795" spans="2:3" x14ac:dyDescent="0.25">
      <c r="B3795" s="250">
        <v>3732</v>
      </c>
      <c r="C3795" s="249">
        <v>135.1556278963684</v>
      </c>
    </row>
    <row r="3796" spans="2:3" x14ac:dyDescent="0.25">
      <c r="B3796" s="250">
        <v>3733</v>
      </c>
      <c r="C3796" s="249">
        <v>147.69813617104347</v>
      </c>
    </row>
    <row r="3797" spans="2:3" x14ac:dyDescent="0.25">
      <c r="B3797" s="250">
        <v>3734</v>
      </c>
      <c r="C3797" s="249">
        <v>152.60109711292682</v>
      </c>
    </row>
    <row r="3798" spans="2:3" x14ac:dyDescent="0.25">
      <c r="B3798" s="250">
        <v>3735</v>
      </c>
      <c r="C3798" s="249">
        <v>89.929523503435036</v>
      </c>
    </row>
    <row r="3799" spans="2:3" x14ac:dyDescent="0.25">
      <c r="B3799" s="250">
        <v>3736</v>
      </c>
      <c r="C3799" s="249">
        <v>91.544746773575071</v>
      </c>
    </row>
    <row r="3800" spans="2:3" x14ac:dyDescent="0.25">
      <c r="B3800" s="250">
        <v>3737</v>
      </c>
      <c r="C3800" s="249">
        <v>137.2297661017148</v>
      </c>
    </row>
    <row r="3801" spans="2:3" x14ac:dyDescent="0.25">
      <c r="B3801" s="250">
        <v>3738</v>
      </c>
      <c r="C3801" s="249">
        <v>124.34691721558454</v>
      </c>
    </row>
    <row r="3802" spans="2:3" x14ac:dyDescent="0.25">
      <c r="B3802" s="250">
        <v>3739</v>
      </c>
      <c r="C3802" s="249">
        <v>136.45990344103191</v>
      </c>
    </row>
    <row r="3803" spans="2:3" x14ac:dyDescent="0.25">
      <c r="B3803" s="250">
        <v>3740</v>
      </c>
      <c r="C3803" s="249">
        <v>127.53267291371991</v>
      </c>
    </row>
    <row r="3804" spans="2:3" x14ac:dyDescent="0.25">
      <c r="B3804" s="250">
        <v>3741</v>
      </c>
      <c r="C3804" s="249">
        <v>123.34650115650106</v>
      </c>
    </row>
    <row r="3805" spans="2:3" x14ac:dyDescent="0.25">
      <c r="B3805" s="250">
        <v>3742</v>
      </c>
      <c r="C3805" s="249">
        <v>117.05443900015443</v>
      </c>
    </row>
    <row r="3806" spans="2:3" x14ac:dyDescent="0.25">
      <c r="B3806" s="250">
        <v>3743</v>
      </c>
      <c r="C3806" s="249">
        <v>141.73272544344445</v>
      </c>
    </row>
    <row r="3807" spans="2:3" x14ac:dyDescent="0.25">
      <c r="B3807" s="250">
        <v>3744</v>
      </c>
      <c r="C3807" s="249">
        <v>161.75406579047939</v>
      </c>
    </row>
    <row r="3808" spans="2:3" x14ac:dyDescent="0.25">
      <c r="B3808" s="250">
        <v>3745</v>
      </c>
      <c r="C3808" s="249">
        <v>90.018151182712813</v>
      </c>
    </row>
    <row r="3809" spans="2:3" x14ac:dyDescent="0.25">
      <c r="B3809" s="250">
        <v>3746</v>
      </c>
      <c r="C3809" s="249">
        <v>121.87256260730459</v>
      </c>
    </row>
    <row r="3810" spans="2:3" x14ac:dyDescent="0.25">
      <c r="B3810" s="250">
        <v>3747</v>
      </c>
      <c r="C3810" s="249">
        <v>113.63685027187502</v>
      </c>
    </row>
    <row r="3811" spans="2:3" x14ac:dyDescent="0.25">
      <c r="B3811" s="250">
        <v>3748</v>
      </c>
      <c r="C3811" s="249">
        <v>63.543786413257706</v>
      </c>
    </row>
    <row r="3812" spans="2:3" x14ac:dyDescent="0.25">
      <c r="B3812" s="250">
        <v>3749</v>
      </c>
      <c r="C3812" s="249">
        <v>105.27166995041321</v>
      </c>
    </row>
    <row r="3813" spans="2:3" x14ac:dyDescent="0.25">
      <c r="B3813" s="250">
        <v>3750</v>
      </c>
      <c r="C3813" s="249">
        <v>178.61238107329967</v>
      </c>
    </row>
    <row r="3814" spans="2:3" x14ac:dyDescent="0.25">
      <c r="B3814" s="250">
        <v>3751</v>
      </c>
      <c r="C3814" s="249">
        <v>144.68217591069939</v>
      </c>
    </row>
    <row r="3815" spans="2:3" x14ac:dyDescent="0.25">
      <c r="B3815" s="250">
        <v>3752</v>
      </c>
      <c r="C3815" s="249">
        <v>101.61445737005212</v>
      </c>
    </row>
    <row r="3816" spans="2:3" x14ac:dyDescent="0.25">
      <c r="B3816" s="250">
        <v>3753</v>
      </c>
      <c r="C3816" s="249">
        <v>93.836725654190886</v>
      </c>
    </row>
    <row r="3817" spans="2:3" x14ac:dyDescent="0.25">
      <c r="B3817" s="250">
        <v>3754</v>
      </c>
      <c r="C3817" s="249">
        <v>90.675101547317794</v>
      </c>
    </row>
    <row r="3818" spans="2:3" x14ac:dyDescent="0.25">
      <c r="B3818" s="250">
        <v>3755</v>
      </c>
      <c r="C3818" s="249">
        <v>147.99231021375653</v>
      </c>
    </row>
    <row r="3819" spans="2:3" x14ac:dyDescent="0.25">
      <c r="B3819" s="250">
        <v>3756</v>
      </c>
      <c r="C3819" s="249">
        <v>150.48854099504575</v>
      </c>
    </row>
    <row r="3820" spans="2:3" x14ac:dyDescent="0.25">
      <c r="B3820" s="250">
        <v>3757</v>
      </c>
      <c r="C3820" s="249">
        <v>122.59475775380756</v>
      </c>
    </row>
    <row r="3821" spans="2:3" x14ac:dyDescent="0.25">
      <c r="B3821" s="250">
        <v>3758</v>
      </c>
      <c r="C3821" s="249">
        <v>79.99521207900375</v>
      </c>
    </row>
    <row r="3822" spans="2:3" x14ac:dyDescent="0.25">
      <c r="B3822" s="250">
        <v>3759</v>
      </c>
      <c r="C3822" s="249">
        <v>163.70015248810623</v>
      </c>
    </row>
    <row r="3823" spans="2:3" x14ac:dyDescent="0.25">
      <c r="B3823" s="250">
        <v>3760</v>
      </c>
      <c r="C3823" s="249">
        <v>89.724845073158633</v>
      </c>
    </row>
    <row r="3824" spans="2:3" x14ac:dyDescent="0.25">
      <c r="B3824" s="250">
        <v>3761</v>
      </c>
      <c r="C3824" s="249">
        <v>117.81880688405415</v>
      </c>
    </row>
    <row r="3825" spans="2:3" x14ac:dyDescent="0.25">
      <c r="B3825" s="250">
        <v>3762</v>
      </c>
      <c r="C3825" s="249">
        <v>144.04489380676387</v>
      </c>
    </row>
    <row r="3826" spans="2:3" x14ac:dyDescent="0.25">
      <c r="B3826" s="250">
        <v>3763</v>
      </c>
      <c r="C3826" s="249">
        <v>62.377957828114141</v>
      </c>
    </row>
    <row r="3827" spans="2:3" x14ac:dyDescent="0.25">
      <c r="B3827" s="250">
        <v>3764</v>
      </c>
      <c r="C3827" s="249">
        <v>145.49109728946928</v>
      </c>
    </row>
    <row r="3828" spans="2:3" x14ac:dyDescent="0.25">
      <c r="B3828" s="250">
        <v>3765</v>
      </c>
      <c r="C3828" s="249">
        <v>96.568882920349438</v>
      </c>
    </row>
    <row r="3829" spans="2:3" x14ac:dyDescent="0.25">
      <c r="B3829" s="250">
        <v>3766</v>
      </c>
      <c r="C3829" s="249">
        <v>154.55173664838935</v>
      </c>
    </row>
    <row r="3830" spans="2:3" x14ac:dyDescent="0.25">
      <c r="B3830" s="250">
        <v>3767</v>
      </c>
      <c r="C3830" s="249">
        <v>149.6992425103162</v>
      </c>
    </row>
    <row r="3831" spans="2:3" x14ac:dyDescent="0.25">
      <c r="B3831" s="250">
        <v>3768</v>
      </c>
      <c r="C3831" s="249">
        <v>135.01030536764537</v>
      </c>
    </row>
    <row r="3832" spans="2:3" x14ac:dyDescent="0.25">
      <c r="B3832" s="250">
        <v>3769</v>
      </c>
      <c r="C3832" s="249">
        <v>117.44317016203193</v>
      </c>
    </row>
    <row r="3833" spans="2:3" x14ac:dyDescent="0.25">
      <c r="B3833" s="250">
        <v>3770</v>
      </c>
      <c r="C3833" s="249">
        <v>111.62572893900943</v>
      </c>
    </row>
    <row r="3834" spans="2:3" x14ac:dyDescent="0.25">
      <c r="B3834" s="250">
        <v>3771</v>
      </c>
      <c r="C3834" s="249">
        <v>125.18572118023383</v>
      </c>
    </row>
    <row r="3835" spans="2:3" x14ac:dyDescent="0.25">
      <c r="B3835" s="250">
        <v>3772</v>
      </c>
      <c r="C3835" s="249">
        <v>61.260189476896613</v>
      </c>
    </row>
    <row r="3836" spans="2:3" x14ac:dyDescent="0.25">
      <c r="B3836" s="250">
        <v>3773</v>
      </c>
      <c r="C3836" s="249">
        <v>117.5962256233128</v>
      </c>
    </row>
    <row r="3837" spans="2:3" x14ac:dyDescent="0.25">
      <c r="B3837" s="250">
        <v>3774</v>
      </c>
      <c r="C3837" s="249">
        <v>130.43826614488489</v>
      </c>
    </row>
    <row r="3838" spans="2:3" x14ac:dyDescent="0.25">
      <c r="B3838" s="250">
        <v>3775</v>
      </c>
      <c r="C3838" s="249">
        <v>161.38582500934172</v>
      </c>
    </row>
    <row r="3839" spans="2:3" x14ac:dyDescent="0.25">
      <c r="B3839" s="250">
        <v>3776</v>
      </c>
      <c r="C3839" s="249">
        <v>109.11174871537699</v>
      </c>
    </row>
    <row r="3840" spans="2:3" x14ac:dyDescent="0.25">
      <c r="B3840" s="250">
        <v>3777</v>
      </c>
      <c r="C3840" s="249">
        <v>113.68990547033448</v>
      </c>
    </row>
    <row r="3841" spans="2:3" x14ac:dyDescent="0.25">
      <c r="B3841" s="250">
        <v>3778</v>
      </c>
      <c r="C3841" s="249">
        <v>136.89070424321082</v>
      </c>
    </row>
    <row r="3842" spans="2:3" x14ac:dyDescent="0.25">
      <c r="B3842" s="250">
        <v>3779</v>
      </c>
      <c r="C3842" s="249">
        <v>120.02963810465511</v>
      </c>
    </row>
    <row r="3843" spans="2:3" x14ac:dyDescent="0.25">
      <c r="B3843" s="250">
        <v>3780</v>
      </c>
      <c r="C3843" s="249">
        <v>130.87058772941978</v>
      </c>
    </row>
    <row r="3844" spans="2:3" x14ac:dyDescent="0.25">
      <c r="B3844" s="250">
        <v>3781</v>
      </c>
      <c r="C3844" s="249">
        <v>104.32253102276141</v>
      </c>
    </row>
    <row r="3845" spans="2:3" x14ac:dyDescent="0.25">
      <c r="B3845" s="250">
        <v>3782</v>
      </c>
      <c r="C3845" s="249">
        <v>97.04667299306098</v>
      </c>
    </row>
    <row r="3846" spans="2:3" x14ac:dyDescent="0.25">
      <c r="B3846" s="250">
        <v>3783</v>
      </c>
      <c r="C3846" s="249">
        <v>107.24195258290933</v>
      </c>
    </row>
    <row r="3847" spans="2:3" x14ac:dyDescent="0.25">
      <c r="B3847" s="250">
        <v>3784</v>
      </c>
      <c r="C3847" s="249">
        <v>117.80845284923912</v>
      </c>
    </row>
    <row r="3848" spans="2:3" x14ac:dyDescent="0.25">
      <c r="B3848" s="250">
        <v>3785</v>
      </c>
      <c r="C3848" s="249">
        <v>107.77435681109175</v>
      </c>
    </row>
    <row r="3849" spans="2:3" x14ac:dyDescent="0.25">
      <c r="B3849" s="250">
        <v>3786</v>
      </c>
      <c r="C3849" s="249">
        <v>122.25811308227937</v>
      </c>
    </row>
    <row r="3850" spans="2:3" x14ac:dyDescent="0.25">
      <c r="B3850" s="250">
        <v>3787</v>
      </c>
      <c r="C3850" s="249">
        <v>113.1331250332117</v>
      </c>
    </row>
    <row r="3851" spans="2:3" x14ac:dyDescent="0.25">
      <c r="B3851" s="250">
        <v>3788</v>
      </c>
      <c r="C3851" s="249">
        <v>120.13576727837849</v>
      </c>
    </row>
    <row r="3852" spans="2:3" x14ac:dyDescent="0.25">
      <c r="B3852" s="250">
        <v>3789</v>
      </c>
      <c r="C3852" s="249">
        <v>90.278661983718862</v>
      </c>
    </row>
    <row r="3853" spans="2:3" x14ac:dyDescent="0.25">
      <c r="B3853" s="250">
        <v>3790</v>
      </c>
      <c r="C3853" s="249">
        <v>80.96939601957429</v>
      </c>
    </row>
    <row r="3854" spans="2:3" x14ac:dyDescent="0.25">
      <c r="B3854" s="250">
        <v>3791</v>
      </c>
      <c r="C3854" s="249">
        <v>143.10936466308857</v>
      </c>
    </row>
    <row r="3855" spans="2:3" x14ac:dyDescent="0.25">
      <c r="B3855" s="250">
        <v>3792</v>
      </c>
      <c r="C3855" s="249">
        <v>103.05548793255264</v>
      </c>
    </row>
    <row r="3856" spans="2:3" x14ac:dyDescent="0.25">
      <c r="B3856" s="250">
        <v>3793</v>
      </c>
      <c r="C3856" s="249">
        <v>105.60145957568551</v>
      </c>
    </row>
    <row r="3857" spans="2:3" x14ac:dyDescent="0.25">
      <c r="B3857" s="250">
        <v>3794</v>
      </c>
      <c r="C3857" s="249">
        <v>112.42844763337379</v>
      </c>
    </row>
    <row r="3858" spans="2:3" x14ac:dyDescent="0.25">
      <c r="B3858" s="250">
        <v>3795</v>
      </c>
      <c r="C3858" s="249">
        <v>126.86796546958867</v>
      </c>
    </row>
    <row r="3859" spans="2:3" x14ac:dyDescent="0.25">
      <c r="B3859" s="250">
        <v>3796</v>
      </c>
      <c r="C3859" s="249">
        <v>116.08836518688042</v>
      </c>
    </row>
    <row r="3860" spans="2:3" x14ac:dyDescent="0.25">
      <c r="B3860" s="250">
        <v>3797</v>
      </c>
      <c r="C3860" s="249">
        <v>78.822068835001858</v>
      </c>
    </row>
    <row r="3861" spans="2:3" x14ac:dyDescent="0.25">
      <c r="B3861" s="250">
        <v>3798</v>
      </c>
      <c r="C3861" s="249">
        <v>123.91871829280711</v>
      </c>
    </row>
    <row r="3862" spans="2:3" x14ac:dyDescent="0.25">
      <c r="B3862" s="250">
        <v>3799</v>
      </c>
      <c r="C3862" s="249">
        <v>178.87946714351489</v>
      </c>
    </row>
    <row r="3863" spans="2:3" x14ac:dyDescent="0.25">
      <c r="B3863" s="250">
        <v>3800</v>
      </c>
      <c r="C3863" s="249">
        <v>83.0161859942896</v>
      </c>
    </row>
    <row r="3864" spans="2:3" x14ac:dyDescent="0.25">
      <c r="B3864" s="250">
        <v>3801</v>
      </c>
      <c r="C3864" s="249">
        <v>121.73756510746772</v>
      </c>
    </row>
    <row r="3865" spans="2:3" x14ac:dyDescent="0.25">
      <c r="B3865" s="250">
        <v>3802</v>
      </c>
      <c r="C3865" s="249">
        <v>106.02056927879951</v>
      </c>
    </row>
    <row r="3866" spans="2:3" x14ac:dyDescent="0.25">
      <c r="B3866" s="250">
        <v>3803</v>
      </c>
      <c r="C3866" s="249">
        <v>135.832210068092</v>
      </c>
    </row>
    <row r="3867" spans="2:3" x14ac:dyDescent="0.25">
      <c r="B3867" s="250">
        <v>3804</v>
      </c>
      <c r="C3867" s="249">
        <v>161.55385547967578</v>
      </c>
    </row>
    <row r="3868" spans="2:3" x14ac:dyDescent="0.25">
      <c r="B3868" s="250">
        <v>3805</v>
      </c>
      <c r="C3868" s="249">
        <v>89.444187846605672</v>
      </c>
    </row>
    <row r="3869" spans="2:3" x14ac:dyDescent="0.25">
      <c r="B3869" s="250">
        <v>3806</v>
      </c>
      <c r="C3869" s="249">
        <v>143.50215365850974</v>
      </c>
    </row>
    <row r="3870" spans="2:3" x14ac:dyDescent="0.25">
      <c r="B3870" s="250">
        <v>3807</v>
      </c>
      <c r="C3870" s="249">
        <v>137.7210766062604</v>
      </c>
    </row>
    <row r="3871" spans="2:3" x14ac:dyDescent="0.25">
      <c r="B3871" s="250">
        <v>3808</v>
      </c>
      <c r="C3871" s="249">
        <v>140.41822189216947</v>
      </c>
    </row>
    <row r="3872" spans="2:3" x14ac:dyDescent="0.25">
      <c r="B3872" s="250">
        <v>3809</v>
      </c>
      <c r="C3872" s="249">
        <v>151.96479954776345</v>
      </c>
    </row>
    <row r="3873" spans="2:3" x14ac:dyDescent="0.25">
      <c r="B3873" s="250">
        <v>3810</v>
      </c>
      <c r="C3873" s="249">
        <v>106.64638896060941</v>
      </c>
    </row>
    <row r="3874" spans="2:3" x14ac:dyDescent="0.25">
      <c r="B3874" s="250">
        <v>3811</v>
      </c>
      <c r="C3874" s="249">
        <v>105.7556312424737</v>
      </c>
    </row>
    <row r="3875" spans="2:3" x14ac:dyDescent="0.25">
      <c r="B3875" s="250">
        <v>3812</v>
      </c>
      <c r="C3875" s="249">
        <v>110.43990278852169</v>
      </c>
    </row>
    <row r="3876" spans="2:3" x14ac:dyDescent="0.25">
      <c r="B3876" s="250">
        <v>3813</v>
      </c>
      <c r="C3876" s="249">
        <v>155.97460492253859</v>
      </c>
    </row>
    <row r="3877" spans="2:3" x14ac:dyDescent="0.25">
      <c r="B3877" s="250">
        <v>3814</v>
      </c>
      <c r="C3877" s="249">
        <v>124.40844482982926</v>
      </c>
    </row>
    <row r="3878" spans="2:3" x14ac:dyDescent="0.25">
      <c r="B3878" s="250">
        <v>3815</v>
      </c>
      <c r="C3878" s="249">
        <v>130.33766047185401</v>
      </c>
    </row>
    <row r="3879" spans="2:3" x14ac:dyDescent="0.25">
      <c r="B3879" s="250">
        <v>3816</v>
      </c>
      <c r="C3879" s="249">
        <v>96.061874787657842</v>
      </c>
    </row>
    <row r="3880" spans="2:3" x14ac:dyDescent="0.25">
      <c r="B3880" s="250">
        <v>3817</v>
      </c>
      <c r="C3880" s="249">
        <v>148.85380681700065</v>
      </c>
    </row>
    <row r="3881" spans="2:3" x14ac:dyDescent="0.25">
      <c r="B3881" s="250">
        <v>3818</v>
      </c>
      <c r="C3881" s="249">
        <v>137.18985188605885</v>
      </c>
    </row>
    <row r="3882" spans="2:3" x14ac:dyDescent="0.25">
      <c r="B3882" s="250">
        <v>3819</v>
      </c>
      <c r="C3882" s="249">
        <v>109.15781192769199</v>
      </c>
    </row>
    <row r="3883" spans="2:3" x14ac:dyDescent="0.25">
      <c r="B3883" s="250">
        <v>3820</v>
      </c>
      <c r="C3883" s="249">
        <v>129.61761816960555</v>
      </c>
    </row>
    <row r="3884" spans="2:3" x14ac:dyDescent="0.25">
      <c r="B3884" s="250">
        <v>3821</v>
      </c>
      <c r="C3884" s="249">
        <v>152.47088222459925</v>
      </c>
    </row>
    <row r="3885" spans="2:3" x14ac:dyDescent="0.25">
      <c r="B3885" s="250">
        <v>3822</v>
      </c>
      <c r="C3885" s="249">
        <v>116.3174298763502</v>
      </c>
    </row>
    <row r="3886" spans="2:3" x14ac:dyDescent="0.25">
      <c r="B3886" s="250">
        <v>3823</v>
      </c>
      <c r="C3886" s="249">
        <v>114.34580843293283</v>
      </c>
    </row>
    <row r="3887" spans="2:3" x14ac:dyDescent="0.25">
      <c r="B3887" s="250">
        <v>3824</v>
      </c>
      <c r="C3887" s="249">
        <v>132.38582553626165</v>
      </c>
    </row>
    <row r="3888" spans="2:3" x14ac:dyDescent="0.25">
      <c r="B3888" s="250">
        <v>3825</v>
      </c>
      <c r="C3888" s="249">
        <v>117.24214313198644</v>
      </c>
    </row>
    <row r="3889" spans="2:3" x14ac:dyDescent="0.25">
      <c r="B3889" s="250">
        <v>3826</v>
      </c>
      <c r="C3889" s="249">
        <v>130.16839393687289</v>
      </c>
    </row>
    <row r="3890" spans="2:3" x14ac:dyDescent="0.25">
      <c r="B3890" s="250">
        <v>3827</v>
      </c>
      <c r="C3890" s="249">
        <v>102.18654296449174</v>
      </c>
    </row>
    <row r="3891" spans="2:3" x14ac:dyDescent="0.25">
      <c r="B3891" s="250">
        <v>3828</v>
      </c>
      <c r="C3891" s="249">
        <v>129.07827751165252</v>
      </c>
    </row>
    <row r="3892" spans="2:3" x14ac:dyDescent="0.25">
      <c r="B3892" s="250">
        <v>3829</v>
      </c>
      <c r="C3892" s="249">
        <v>102.17416191920313</v>
      </c>
    </row>
    <row r="3893" spans="2:3" x14ac:dyDescent="0.25">
      <c r="B3893" s="250">
        <v>3830</v>
      </c>
      <c r="C3893" s="249">
        <v>75.891240875147872</v>
      </c>
    </row>
    <row r="3894" spans="2:3" x14ac:dyDescent="0.25">
      <c r="B3894" s="250">
        <v>3831</v>
      </c>
      <c r="C3894" s="249">
        <v>117.73140399211434</v>
      </c>
    </row>
    <row r="3895" spans="2:3" x14ac:dyDescent="0.25">
      <c r="B3895" s="250">
        <v>3832</v>
      </c>
      <c r="C3895" s="249">
        <v>146.95809732695668</v>
      </c>
    </row>
    <row r="3896" spans="2:3" x14ac:dyDescent="0.25">
      <c r="B3896" s="250">
        <v>3833</v>
      </c>
      <c r="C3896" s="249">
        <v>125.20360895869152</v>
      </c>
    </row>
    <row r="3897" spans="2:3" x14ac:dyDescent="0.25">
      <c r="B3897" s="250">
        <v>3834</v>
      </c>
      <c r="C3897" s="249">
        <v>139.54497576924501</v>
      </c>
    </row>
    <row r="3898" spans="2:3" x14ac:dyDescent="0.25">
      <c r="B3898" s="250">
        <v>3835</v>
      </c>
      <c r="C3898" s="249">
        <v>107.49806855519354</v>
      </c>
    </row>
    <row r="3899" spans="2:3" x14ac:dyDescent="0.25">
      <c r="B3899" s="250">
        <v>3836</v>
      </c>
      <c r="C3899" s="249">
        <v>77.504527189037418</v>
      </c>
    </row>
    <row r="3900" spans="2:3" x14ac:dyDescent="0.25">
      <c r="B3900" s="250">
        <v>3837</v>
      </c>
      <c r="C3900" s="249">
        <v>99.11201464139684</v>
      </c>
    </row>
    <row r="3901" spans="2:3" x14ac:dyDescent="0.25">
      <c r="B3901" s="250">
        <v>3838</v>
      </c>
      <c r="C3901" s="249">
        <v>93.760348763016822</v>
      </c>
    </row>
    <row r="3902" spans="2:3" x14ac:dyDescent="0.25">
      <c r="B3902" s="250">
        <v>3839</v>
      </c>
      <c r="C3902" s="249">
        <v>145.35992085197239</v>
      </c>
    </row>
    <row r="3903" spans="2:3" x14ac:dyDescent="0.25">
      <c r="B3903" s="250">
        <v>3840</v>
      </c>
      <c r="C3903" s="249">
        <v>131.46908753753027</v>
      </c>
    </row>
    <row r="3904" spans="2:3" x14ac:dyDescent="0.25">
      <c r="B3904" s="250">
        <v>3841</v>
      </c>
      <c r="C3904" s="249">
        <v>197.11025720052223</v>
      </c>
    </row>
    <row r="3905" spans="2:3" x14ac:dyDescent="0.25">
      <c r="B3905" s="250">
        <v>3842</v>
      </c>
      <c r="C3905" s="249">
        <v>102.19890500175143</v>
      </c>
    </row>
    <row r="3906" spans="2:3" x14ac:dyDescent="0.25">
      <c r="B3906" s="250">
        <v>3843</v>
      </c>
      <c r="C3906" s="249">
        <v>116.64515264317239</v>
      </c>
    </row>
    <row r="3907" spans="2:3" x14ac:dyDescent="0.25">
      <c r="B3907" s="250">
        <v>3844</v>
      </c>
      <c r="C3907" s="249">
        <v>100.10093534234454</v>
      </c>
    </row>
    <row r="3908" spans="2:3" x14ac:dyDescent="0.25">
      <c r="B3908" s="250">
        <v>3845</v>
      </c>
      <c r="C3908" s="249">
        <v>110.05613692396219</v>
      </c>
    </row>
    <row r="3909" spans="2:3" x14ac:dyDescent="0.25">
      <c r="B3909" s="250">
        <v>3846</v>
      </c>
      <c r="C3909" s="249">
        <v>87.367011798732946</v>
      </c>
    </row>
    <row r="3910" spans="2:3" x14ac:dyDescent="0.25">
      <c r="B3910" s="250">
        <v>3847</v>
      </c>
      <c r="C3910" s="249">
        <v>124.24266958593896</v>
      </c>
    </row>
    <row r="3911" spans="2:3" x14ac:dyDescent="0.25">
      <c r="B3911" s="250">
        <v>3848</v>
      </c>
      <c r="C3911" s="249">
        <v>117.87806021023977</v>
      </c>
    </row>
    <row r="3912" spans="2:3" x14ac:dyDescent="0.25">
      <c r="B3912" s="250">
        <v>3849</v>
      </c>
      <c r="C3912" s="249">
        <v>153.86437855352068</v>
      </c>
    </row>
    <row r="3913" spans="2:3" x14ac:dyDescent="0.25">
      <c r="B3913" s="250">
        <v>3850</v>
      </c>
      <c r="C3913" s="249">
        <v>108.68852230028357</v>
      </c>
    </row>
    <row r="3914" spans="2:3" x14ac:dyDescent="0.25">
      <c r="B3914" s="250">
        <v>3851</v>
      </c>
      <c r="C3914" s="249">
        <v>131.31332655106615</v>
      </c>
    </row>
    <row r="3915" spans="2:3" x14ac:dyDescent="0.25">
      <c r="B3915" s="250">
        <v>3852</v>
      </c>
      <c r="C3915" s="249">
        <v>133.29615393831853</v>
      </c>
    </row>
    <row r="3916" spans="2:3" x14ac:dyDescent="0.25">
      <c r="B3916" s="250">
        <v>3853</v>
      </c>
      <c r="C3916" s="249">
        <v>124.23974753193974</v>
      </c>
    </row>
    <row r="3917" spans="2:3" x14ac:dyDescent="0.25">
      <c r="B3917" s="250">
        <v>3854</v>
      </c>
      <c r="C3917" s="249">
        <v>140.0862208875055</v>
      </c>
    </row>
    <row r="3918" spans="2:3" x14ac:dyDescent="0.25">
      <c r="B3918" s="250">
        <v>3855</v>
      </c>
      <c r="C3918" s="249">
        <v>109.90903888576511</v>
      </c>
    </row>
    <row r="3919" spans="2:3" x14ac:dyDescent="0.25">
      <c r="B3919" s="250">
        <v>3856</v>
      </c>
      <c r="C3919" s="249">
        <v>115.73022674744831</v>
      </c>
    </row>
    <row r="3920" spans="2:3" x14ac:dyDescent="0.25">
      <c r="B3920" s="250">
        <v>3857</v>
      </c>
      <c r="C3920" s="249">
        <v>90.289155862901012</v>
      </c>
    </row>
    <row r="3921" spans="2:3" x14ac:dyDescent="0.25">
      <c r="B3921" s="250">
        <v>3858</v>
      </c>
      <c r="C3921" s="249">
        <v>115.87077333139685</v>
      </c>
    </row>
    <row r="3922" spans="2:3" x14ac:dyDescent="0.25">
      <c r="B3922" s="250">
        <v>3859</v>
      </c>
      <c r="C3922" s="249">
        <v>130.38101957075577</v>
      </c>
    </row>
    <row r="3923" spans="2:3" x14ac:dyDescent="0.25">
      <c r="B3923" s="250">
        <v>3860</v>
      </c>
      <c r="C3923" s="249">
        <v>103.83837351548965</v>
      </c>
    </row>
    <row r="3924" spans="2:3" x14ac:dyDescent="0.25">
      <c r="B3924" s="250">
        <v>3861</v>
      </c>
      <c r="C3924" s="249">
        <v>119.57882741519285</v>
      </c>
    </row>
    <row r="3925" spans="2:3" x14ac:dyDescent="0.25">
      <c r="B3925" s="250">
        <v>3862</v>
      </c>
      <c r="C3925" s="249">
        <v>81.104224588427897</v>
      </c>
    </row>
    <row r="3926" spans="2:3" x14ac:dyDescent="0.25">
      <c r="B3926" s="250">
        <v>3863</v>
      </c>
      <c r="C3926" s="249">
        <v>122.84482951361096</v>
      </c>
    </row>
    <row r="3927" spans="2:3" x14ac:dyDescent="0.25">
      <c r="B3927" s="250">
        <v>3864</v>
      </c>
      <c r="C3927" s="249">
        <v>81.752699628734106</v>
      </c>
    </row>
    <row r="3928" spans="2:3" x14ac:dyDescent="0.25">
      <c r="B3928" s="250">
        <v>3865</v>
      </c>
      <c r="C3928" s="249">
        <v>132.88082515668495</v>
      </c>
    </row>
    <row r="3929" spans="2:3" x14ac:dyDescent="0.25">
      <c r="B3929" s="250">
        <v>3866</v>
      </c>
      <c r="C3929" s="249">
        <v>118.41118759624949</v>
      </c>
    </row>
    <row r="3930" spans="2:3" x14ac:dyDescent="0.25">
      <c r="B3930" s="250">
        <v>3867</v>
      </c>
      <c r="C3930" s="249">
        <v>112.22800990417286</v>
      </c>
    </row>
    <row r="3931" spans="2:3" x14ac:dyDescent="0.25">
      <c r="B3931" s="250">
        <v>3868</v>
      </c>
      <c r="C3931" s="249">
        <v>129.80284606886286</v>
      </c>
    </row>
    <row r="3932" spans="2:3" x14ac:dyDescent="0.25">
      <c r="B3932" s="250">
        <v>3869</v>
      </c>
      <c r="C3932" s="249">
        <v>101.41670617991122</v>
      </c>
    </row>
    <row r="3933" spans="2:3" x14ac:dyDescent="0.25">
      <c r="B3933" s="250">
        <v>3870</v>
      </c>
      <c r="C3933" s="249">
        <v>159.40008519575326</v>
      </c>
    </row>
    <row r="3934" spans="2:3" x14ac:dyDescent="0.25">
      <c r="B3934" s="250">
        <v>3871</v>
      </c>
      <c r="C3934" s="249">
        <v>123.23608846462497</v>
      </c>
    </row>
    <row r="3935" spans="2:3" x14ac:dyDescent="0.25">
      <c r="B3935" s="250">
        <v>3872</v>
      </c>
      <c r="C3935" s="249">
        <v>149.46439285825181</v>
      </c>
    </row>
    <row r="3936" spans="2:3" x14ac:dyDescent="0.25">
      <c r="B3936" s="250">
        <v>3873</v>
      </c>
      <c r="C3936" s="249">
        <v>75.551628514986419</v>
      </c>
    </row>
    <row r="3937" spans="2:3" x14ac:dyDescent="0.25">
      <c r="B3937" s="250">
        <v>3874</v>
      </c>
      <c r="C3937" s="249">
        <v>113.26081037030549</v>
      </c>
    </row>
    <row r="3938" spans="2:3" x14ac:dyDescent="0.25">
      <c r="B3938" s="250">
        <v>3875</v>
      </c>
      <c r="C3938" s="249">
        <v>136.19588398050843</v>
      </c>
    </row>
    <row r="3939" spans="2:3" x14ac:dyDescent="0.25">
      <c r="B3939" s="250">
        <v>3876</v>
      </c>
      <c r="C3939" s="249">
        <v>147.7039035165912</v>
      </c>
    </row>
    <row r="3940" spans="2:3" x14ac:dyDescent="0.25">
      <c r="B3940" s="250">
        <v>3877</v>
      </c>
      <c r="C3940" s="249">
        <v>139.96524228811023</v>
      </c>
    </row>
    <row r="3941" spans="2:3" x14ac:dyDescent="0.25">
      <c r="B3941" s="250">
        <v>3878</v>
      </c>
      <c r="C3941" s="249">
        <v>105.40756366212568</v>
      </c>
    </row>
    <row r="3942" spans="2:3" x14ac:dyDescent="0.25">
      <c r="B3942" s="250">
        <v>3879</v>
      </c>
      <c r="C3942" s="249">
        <v>114.70882209116678</v>
      </c>
    </row>
    <row r="3943" spans="2:3" x14ac:dyDescent="0.25">
      <c r="B3943" s="250">
        <v>3880</v>
      </c>
      <c r="C3943" s="249">
        <v>104.04135435212702</v>
      </c>
    </row>
    <row r="3944" spans="2:3" x14ac:dyDescent="0.25">
      <c r="B3944" s="250">
        <v>3881</v>
      </c>
      <c r="C3944" s="249">
        <v>116.97793902218112</v>
      </c>
    </row>
    <row r="3945" spans="2:3" x14ac:dyDescent="0.25">
      <c r="B3945" s="250">
        <v>3882</v>
      </c>
      <c r="C3945" s="249">
        <v>144.27052808710579</v>
      </c>
    </row>
    <row r="3946" spans="2:3" x14ac:dyDescent="0.25">
      <c r="B3946" s="250">
        <v>3883</v>
      </c>
      <c r="C3946" s="249">
        <v>105.59286525306446</v>
      </c>
    </row>
    <row r="3947" spans="2:3" x14ac:dyDescent="0.25">
      <c r="B3947" s="250">
        <v>3884</v>
      </c>
      <c r="C3947" s="249">
        <v>136.50999950090761</v>
      </c>
    </row>
    <row r="3948" spans="2:3" x14ac:dyDescent="0.25">
      <c r="B3948" s="250">
        <v>3885</v>
      </c>
      <c r="C3948" s="249">
        <v>136.23816758492774</v>
      </c>
    </row>
    <row r="3949" spans="2:3" x14ac:dyDescent="0.25">
      <c r="B3949" s="250">
        <v>3886</v>
      </c>
      <c r="C3949" s="249">
        <v>140.38003741024565</v>
      </c>
    </row>
    <row r="3950" spans="2:3" x14ac:dyDescent="0.25">
      <c r="B3950" s="250">
        <v>3887</v>
      </c>
      <c r="C3950" s="249">
        <v>171.69752706205395</v>
      </c>
    </row>
    <row r="3951" spans="2:3" x14ac:dyDescent="0.25">
      <c r="B3951" s="250">
        <v>3888</v>
      </c>
      <c r="C3951" s="249">
        <v>129.1642328165056</v>
      </c>
    </row>
    <row r="3952" spans="2:3" x14ac:dyDescent="0.25">
      <c r="B3952" s="250">
        <v>3889</v>
      </c>
      <c r="C3952" s="249">
        <v>175.81453960716408</v>
      </c>
    </row>
    <row r="3953" spans="2:3" x14ac:dyDescent="0.25">
      <c r="B3953" s="250">
        <v>3890</v>
      </c>
      <c r="C3953" s="249">
        <v>158.13021743784677</v>
      </c>
    </row>
    <row r="3954" spans="2:3" x14ac:dyDescent="0.25">
      <c r="B3954" s="250">
        <v>3891</v>
      </c>
      <c r="C3954" s="249">
        <v>120.76839246787638</v>
      </c>
    </row>
    <row r="3955" spans="2:3" x14ac:dyDescent="0.25">
      <c r="B3955" s="250">
        <v>3892</v>
      </c>
      <c r="C3955" s="249">
        <v>130.58267820732195</v>
      </c>
    </row>
    <row r="3956" spans="2:3" x14ac:dyDescent="0.25">
      <c r="B3956" s="250">
        <v>3893</v>
      </c>
      <c r="C3956" s="249">
        <v>101.09260156212943</v>
      </c>
    </row>
    <row r="3957" spans="2:3" x14ac:dyDescent="0.25">
      <c r="B3957" s="250">
        <v>3894</v>
      </c>
      <c r="C3957" s="249">
        <v>109.62531648296222</v>
      </c>
    </row>
    <row r="3958" spans="2:3" x14ac:dyDescent="0.25">
      <c r="B3958" s="250">
        <v>3895</v>
      </c>
      <c r="C3958" s="249">
        <v>133.71727708159821</v>
      </c>
    </row>
    <row r="3959" spans="2:3" x14ac:dyDescent="0.25">
      <c r="B3959" s="250">
        <v>3896</v>
      </c>
      <c r="C3959" s="249">
        <v>104.82100350868375</v>
      </c>
    </row>
    <row r="3960" spans="2:3" x14ac:dyDescent="0.25">
      <c r="B3960" s="250">
        <v>3897</v>
      </c>
      <c r="C3960" s="249">
        <v>103.50405876272545</v>
      </c>
    </row>
    <row r="3961" spans="2:3" x14ac:dyDescent="0.25">
      <c r="B3961" s="250">
        <v>3898</v>
      </c>
      <c r="C3961" s="249">
        <v>140.10129834266399</v>
      </c>
    </row>
    <row r="3962" spans="2:3" x14ac:dyDescent="0.25">
      <c r="B3962" s="250">
        <v>3899</v>
      </c>
      <c r="C3962" s="249">
        <v>152.22397933475656</v>
      </c>
    </row>
    <row r="3963" spans="2:3" x14ac:dyDescent="0.25">
      <c r="B3963" s="250">
        <v>3900</v>
      </c>
      <c r="C3963" s="249">
        <v>106.48026811632204</v>
      </c>
    </row>
    <row r="3964" spans="2:3" x14ac:dyDescent="0.25">
      <c r="B3964" s="250">
        <v>3901</v>
      </c>
      <c r="C3964" s="249">
        <v>76.803480515951946</v>
      </c>
    </row>
    <row r="3965" spans="2:3" x14ac:dyDescent="0.25">
      <c r="B3965" s="250">
        <v>3902</v>
      </c>
      <c r="C3965" s="249">
        <v>140.76451889447719</v>
      </c>
    </row>
    <row r="3966" spans="2:3" x14ac:dyDescent="0.25">
      <c r="B3966" s="250">
        <v>3903</v>
      </c>
      <c r="C3966" s="249">
        <v>126.11761789455009</v>
      </c>
    </row>
    <row r="3967" spans="2:3" x14ac:dyDescent="0.25">
      <c r="B3967" s="250">
        <v>3904</v>
      </c>
      <c r="C3967" s="249">
        <v>159.05669288162741</v>
      </c>
    </row>
    <row r="3968" spans="2:3" x14ac:dyDescent="0.25">
      <c r="B3968" s="250">
        <v>3905</v>
      </c>
      <c r="C3968" s="249">
        <v>143.76601434367765</v>
      </c>
    </row>
    <row r="3969" spans="2:3" x14ac:dyDescent="0.25">
      <c r="B3969" s="250">
        <v>3906</v>
      </c>
      <c r="C3969" s="249">
        <v>141.02852348200901</v>
      </c>
    </row>
    <row r="3970" spans="2:3" x14ac:dyDescent="0.25">
      <c r="B3970" s="250">
        <v>3907</v>
      </c>
      <c r="C3970" s="249">
        <v>127.58701863403085</v>
      </c>
    </row>
    <row r="3971" spans="2:3" x14ac:dyDescent="0.25">
      <c r="B3971" s="250">
        <v>3908</v>
      </c>
      <c r="C3971" s="249">
        <v>154.89269118507519</v>
      </c>
    </row>
    <row r="3972" spans="2:3" x14ac:dyDescent="0.25">
      <c r="B3972" s="250">
        <v>3909</v>
      </c>
      <c r="C3972" s="249">
        <v>159.75572575748933</v>
      </c>
    </row>
    <row r="3973" spans="2:3" x14ac:dyDescent="0.25">
      <c r="B3973" s="250">
        <v>3910</v>
      </c>
      <c r="C3973" s="249">
        <v>132.08544668074373</v>
      </c>
    </row>
    <row r="3974" spans="2:3" x14ac:dyDescent="0.25">
      <c r="B3974" s="250">
        <v>3911</v>
      </c>
      <c r="C3974" s="249">
        <v>116.56690527898414</v>
      </c>
    </row>
    <row r="3975" spans="2:3" x14ac:dyDescent="0.25">
      <c r="B3975" s="250">
        <v>3912</v>
      </c>
      <c r="C3975" s="249">
        <v>146.22842683909769</v>
      </c>
    </row>
    <row r="3976" spans="2:3" x14ac:dyDescent="0.25">
      <c r="B3976" s="250">
        <v>3913</v>
      </c>
      <c r="C3976" s="249">
        <v>79.425270635730655</v>
      </c>
    </row>
    <row r="3977" spans="2:3" x14ac:dyDescent="0.25">
      <c r="B3977" s="250">
        <v>3914</v>
      </c>
      <c r="C3977" s="249">
        <v>93.742447809897754</v>
      </c>
    </row>
    <row r="3978" spans="2:3" x14ac:dyDescent="0.25">
      <c r="B3978" s="250">
        <v>3915</v>
      </c>
      <c r="C3978" s="249">
        <v>150.75222208979142</v>
      </c>
    </row>
    <row r="3979" spans="2:3" x14ac:dyDescent="0.25">
      <c r="B3979" s="250">
        <v>3916</v>
      </c>
      <c r="C3979" s="249">
        <v>135.13350843105727</v>
      </c>
    </row>
    <row r="3980" spans="2:3" x14ac:dyDescent="0.25">
      <c r="B3980" s="250">
        <v>3917</v>
      </c>
      <c r="C3980" s="249">
        <v>130.74397490197219</v>
      </c>
    </row>
    <row r="3981" spans="2:3" x14ac:dyDescent="0.25">
      <c r="B3981" s="250">
        <v>3918</v>
      </c>
      <c r="C3981" s="249">
        <v>137.44120192204053</v>
      </c>
    </row>
    <row r="3982" spans="2:3" x14ac:dyDescent="0.25">
      <c r="B3982" s="250">
        <v>3919</v>
      </c>
      <c r="C3982" s="249">
        <v>116.45194418661465</v>
      </c>
    </row>
    <row r="3983" spans="2:3" x14ac:dyDescent="0.25">
      <c r="B3983" s="250">
        <v>3920</v>
      </c>
      <c r="C3983" s="249">
        <v>95.621100021745619</v>
      </c>
    </row>
    <row r="3984" spans="2:3" x14ac:dyDescent="0.25">
      <c r="B3984" s="250">
        <v>3921</v>
      </c>
      <c r="C3984" s="249">
        <v>141.51839923521385</v>
      </c>
    </row>
    <row r="3985" spans="2:3" x14ac:dyDescent="0.25">
      <c r="B3985" s="250">
        <v>3922</v>
      </c>
      <c r="C3985" s="249">
        <v>155.05881698549595</v>
      </c>
    </row>
    <row r="3986" spans="2:3" x14ac:dyDescent="0.25">
      <c r="B3986" s="250">
        <v>3923</v>
      </c>
      <c r="C3986" s="249">
        <v>127.87542245512644</v>
      </c>
    </row>
    <row r="3987" spans="2:3" x14ac:dyDescent="0.25">
      <c r="B3987" s="250">
        <v>3924</v>
      </c>
      <c r="C3987" s="249">
        <v>123.06463373941156</v>
      </c>
    </row>
    <row r="3988" spans="2:3" x14ac:dyDescent="0.25">
      <c r="B3988" s="250">
        <v>3925</v>
      </c>
      <c r="C3988" s="249">
        <v>116.62089761943236</v>
      </c>
    </row>
    <row r="3989" spans="2:3" x14ac:dyDescent="0.25">
      <c r="B3989" s="250">
        <v>3926</v>
      </c>
      <c r="C3989" s="249">
        <v>63.857979290592247</v>
      </c>
    </row>
    <row r="3990" spans="2:3" x14ac:dyDescent="0.25">
      <c r="B3990" s="250">
        <v>3927</v>
      </c>
      <c r="C3990" s="249">
        <v>163.59968656569362</v>
      </c>
    </row>
    <row r="3991" spans="2:3" x14ac:dyDescent="0.25">
      <c r="B3991" s="250">
        <v>3928</v>
      </c>
      <c r="C3991" s="249">
        <v>135.81949063586728</v>
      </c>
    </row>
    <row r="3992" spans="2:3" x14ac:dyDescent="0.25">
      <c r="B3992" s="250">
        <v>3929</v>
      </c>
      <c r="C3992" s="249">
        <v>76.215551575026637</v>
      </c>
    </row>
    <row r="3993" spans="2:3" x14ac:dyDescent="0.25">
      <c r="B3993" s="250">
        <v>3930</v>
      </c>
      <c r="C3993" s="249">
        <v>127.35920276384356</v>
      </c>
    </row>
    <row r="3994" spans="2:3" x14ac:dyDescent="0.25">
      <c r="B3994" s="250">
        <v>3931</v>
      </c>
      <c r="C3994" s="249">
        <v>109.81839274740663</v>
      </c>
    </row>
    <row r="3995" spans="2:3" x14ac:dyDescent="0.25">
      <c r="B3995" s="250">
        <v>3932</v>
      </c>
      <c r="C3995" s="249">
        <v>117.41832311307063</v>
      </c>
    </row>
    <row r="3996" spans="2:3" x14ac:dyDescent="0.25">
      <c r="B3996" s="250">
        <v>3933</v>
      </c>
      <c r="C3996" s="249">
        <v>129.09445913143125</v>
      </c>
    </row>
    <row r="3997" spans="2:3" x14ac:dyDescent="0.25">
      <c r="B3997" s="250">
        <v>3934</v>
      </c>
      <c r="C3997" s="249">
        <v>121.7795795177679</v>
      </c>
    </row>
    <row r="3998" spans="2:3" x14ac:dyDescent="0.25">
      <c r="B3998" s="250">
        <v>3935</v>
      </c>
      <c r="C3998" s="249">
        <v>126.87418322459582</v>
      </c>
    </row>
    <row r="3999" spans="2:3" x14ac:dyDescent="0.25">
      <c r="B3999" s="250">
        <v>3936</v>
      </c>
      <c r="C3999" s="249">
        <v>148.43891725083796</v>
      </c>
    </row>
    <row r="4000" spans="2:3" x14ac:dyDescent="0.25">
      <c r="B4000" s="250">
        <v>3937</v>
      </c>
      <c r="C4000" s="249">
        <v>129.2915797384085</v>
      </c>
    </row>
    <row r="4001" spans="2:3" x14ac:dyDescent="0.25">
      <c r="B4001" s="250">
        <v>3938</v>
      </c>
      <c r="C4001" s="249">
        <v>65.259144710429084</v>
      </c>
    </row>
    <row r="4002" spans="2:3" x14ac:dyDescent="0.25">
      <c r="B4002" s="250">
        <v>3939</v>
      </c>
      <c r="C4002" s="249">
        <v>81.168740504189046</v>
      </c>
    </row>
    <row r="4003" spans="2:3" x14ac:dyDescent="0.25">
      <c r="B4003" s="250">
        <v>3940</v>
      </c>
      <c r="C4003" s="249">
        <v>112.31049983541119</v>
      </c>
    </row>
    <row r="4004" spans="2:3" x14ac:dyDescent="0.25">
      <c r="B4004" s="250">
        <v>3941</v>
      </c>
      <c r="C4004" s="249">
        <v>93.423790584129904</v>
      </c>
    </row>
    <row r="4005" spans="2:3" x14ac:dyDescent="0.25">
      <c r="B4005" s="250">
        <v>3942</v>
      </c>
      <c r="C4005" s="249">
        <v>89.834641316470595</v>
      </c>
    </row>
    <row r="4006" spans="2:3" x14ac:dyDescent="0.25">
      <c r="B4006" s="250">
        <v>3943</v>
      </c>
      <c r="C4006" s="249">
        <v>118.33778156566696</v>
      </c>
    </row>
    <row r="4007" spans="2:3" x14ac:dyDescent="0.25">
      <c r="B4007" s="250">
        <v>3944</v>
      </c>
      <c r="C4007" s="249">
        <v>132.1033275546003</v>
      </c>
    </row>
    <row r="4008" spans="2:3" x14ac:dyDescent="0.25">
      <c r="B4008" s="250">
        <v>3945</v>
      </c>
      <c r="C4008" s="249">
        <v>121.56773085859605</v>
      </c>
    </row>
    <row r="4009" spans="2:3" x14ac:dyDescent="0.25">
      <c r="B4009" s="250">
        <v>3946</v>
      </c>
      <c r="C4009" s="249">
        <v>114.36670543315823</v>
      </c>
    </row>
    <row r="4010" spans="2:3" x14ac:dyDescent="0.25">
      <c r="B4010" s="250">
        <v>3947</v>
      </c>
      <c r="C4010" s="249">
        <v>94.582706653695965</v>
      </c>
    </row>
    <row r="4011" spans="2:3" x14ac:dyDescent="0.25">
      <c r="B4011" s="250">
        <v>3948</v>
      </c>
      <c r="C4011" s="249">
        <v>155.92411082517077</v>
      </c>
    </row>
    <row r="4012" spans="2:3" x14ac:dyDescent="0.25">
      <c r="B4012" s="250">
        <v>3949</v>
      </c>
      <c r="C4012" s="249">
        <v>128.13260147534174</v>
      </c>
    </row>
    <row r="4013" spans="2:3" x14ac:dyDescent="0.25">
      <c r="B4013" s="250">
        <v>3950</v>
      </c>
      <c r="C4013" s="249">
        <v>157.87369896718698</v>
      </c>
    </row>
    <row r="4014" spans="2:3" x14ac:dyDescent="0.25">
      <c r="B4014" s="250">
        <v>3951</v>
      </c>
      <c r="C4014" s="249">
        <v>103.19745558192456</v>
      </c>
    </row>
    <row r="4015" spans="2:3" x14ac:dyDescent="0.25">
      <c r="B4015" s="250">
        <v>3952</v>
      </c>
      <c r="C4015" s="249">
        <v>134.54482033445433</v>
      </c>
    </row>
    <row r="4016" spans="2:3" x14ac:dyDescent="0.25">
      <c r="B4016" s="250">
        <v>3953</v>
      </c>
      <c r="C4016" s="249">
        <v>131.46811214746197</v>
      </c>
    </row>
    <row r="4017" spans="2:3" x14ac:dyDescent="0.25">
      <c r="B4017" s="250">
        <v>3954</v>
      </c>
      <c r="C4017" s="249">
        <v>174.60885790902387</v>
      </c>
    </row>
    <row r="4018" spans="2:3" x14ac:dyDescent="0.25">
      <c r="B4018" s="250">
        <v>3955</v>
      </c>
      <c r="C4018" s="249">
        <v>121.22181810759839</v>
      </c>
    </row>
    <row r="4019" spans="2:3" x14ac:dyDescent="0.25">
      <c r="B4019" s="250">
        <v>3956</v>
      </c>
      <c r="C4019" s="249">
        <v>86.216621462365552</v>
      </c>
    </row>
    <row r="4020" spans="2:3" x14ac:dyDescent="0.25">
      <c r="B4020" s="250">
        <v>3957</v>
      </c>
      <c r="C4020" s="249">
        <v>110.72616909045877</v>
      </c>
    </row>
    <row r="4021" spans="2:3" x14ac:dyDescent="0.25">
      <c r="B4021" s="250">
        <v>3958</v>
      </c>
      <c r="C4021" s="249">
        <v>106.24170170554717</v>
      </c>
    </row>
    <row r="4022" spans="2:3" x14ac:dyDescent="0.25">
      <c r="B4022" s="250">
        <v>3959</v>
      </c>
      <c r="C4022" s="249">
        <v>92.618683977487478</v>
      </c>
    </row>
    <row r="4023" spans="2:3" x14ac:dyDescent="0.25">
      <c r="B4023" s="250">
        <v>3960</v>
      </c>
      <c r="C4023" s="249">
        <v>86.533368261712923</v>
      </c>
    </row>
    <row r="4024" spans="2:3" x14ac:dyDescent="0.25">
      <c r="B4024" s="250">
        <v>3961</v>
      </c>
      <c r="C4024" s="249">
        <v>100.31191284267283</v>
      </c>
    </row>
    <row r="4025" spans="2:3" x14ac:dyDescent="0.25">
      <c r="B4025" s="250">
        <v>3962</v>
      </c>
      <c r="C4025" s="249">
        <v>111.90885266278438</v>
      </c>
    </row>
    <row r="4026" spans="2:3" x14ac:dyDescent="0.25">
      <c r="B4026" s="250">
        <v>3963</v>
      </c>
      <c r="C4026" s="249">
        <v>166.77867044325785</v>
      </c>
    </row>
    <row r="4027" spans="2:3" x14ac:dyDescent="0.25">
      <c r="B4027" s="250">
        <v>3964</v>
      </c>
      <c r="C4027" s="249">
        <v>111.80407489438211</v>
      </c>
    </row>
    <row r="4028" spans="2:3" x14ac:dyDescent="0.25">
      <c r="B4028" s="250">
        <v>3965</v>
      </c>
      <c r="C4028" s="249">
        <v>123.38832911501612</v>
      </c>
    </row>
    <row r="4029" spans="2:3" x14ac:dyDescent="0.25">
      <c r="B4029" s="250">
        <v>3966</v>
      </c>
      <c r="C4029" s="249">
        <v>78.802698146928961</v>
      </c>
    </row>
    <row r="4030" spans="2:3" x14ac:dyDescent="0.25">
      <c r="B4030" s="250">
        <v>3967</v>
      </c>
      <c r="C4030" s="249">
        <v>110.65482442281134</v>
      </c>
    </row>
    <row r="4031" spans="2:3" x14ac:dyDescent="0.25">
      <c r="B4031" s="250">
        <v>3968</v>
      </c>
      <c r="C4031" s="249">
        <v>180.23170920568697</v>
      </c>
    </row>
    <row r="4032" spans="2:3" x14ac:dyDescent="0.25">
      <c r="B4032" s="250">
        <v>3969</v>
      </c>
      <c r="C4032" s="249">
        <v>82.062532366043229</v>
      </c>
    </row>
    <row r="4033" spans="2:3" x14ac:dyDescent="0.25">
      <c r="B4033" s="250">
        <v>3970</v>
      </c>
      <c r="C4033" s="249">
        <v>75.30731052645109</v>
      </c>
    </row>
    <row r="4034" spans="2:3" x14ac:dyDescent="0.25">
      <c r="B4034" s="250">
        <v>3971</v>
      </c>
      <c r="C4034" s="249">
        <v>81.269183866862107</v>
      </c>
    </row>
    <row r="4035" spans="2:3" x14ac:dyDescent="0.25">
      <c r="B4035" s="250">
        <v>3972</v>
      </c>
      <c r="C4035" s="249">
        <v>75.752293540056627</v>
      </c>
    </row>
    <row r="4036" spans="2:3" x14ac:dyDescent="0.25">
      <c r="B4036" s="250">
        <v>3973</v>
      </c>
      <c r="C4036" s="249">
        <v>77.872959374233375</v>
      </c>
    </row>
    <row r="4037" spans="2:3" x14ac:dyDescent="0.25">
      <c r="B4037" s="250">
        <v>3974</v>
      </c>
      <c r="C4037" s="249">
        <v>101.71365713610834</v>
      </c>
    </row>
    <row r="4038" spans="2:3" x14ac:dyDescent="0.25">
      <c r="B4038" s="250">
        <v>3975</v>
      </c>
      <c r="C4038" s="249">
        <v>150.37026125355646</v>
      </c>
    </row>
    <row r="4039" spans="2:3" x14ac:dyDescent="0.25">
      <c r="B4039" s="250">
        <v>3976</v>
      </c>
      <c r="C4039" s="249">
        <v>144.2617658476716</v>
      </c>
    </row>
    <row r="4040" spans="2:3" x14ac:dyDescent="0.25">
      <c r="B4040" s="250">
        <v>3977</v>
      </c>
      <c r="C4040" s="249">
        <v>94.129911653788156</v>
      </c>
    </row>
    <row r="4041" spans="2:3" x14ac:dyDescent="0.25">
      <c r="B4041" s="250">
        <v>3978</v>
      </c>
      <c r="C4041" s="249">
        <v>134.92343433891702</v>
      </c>
    </row>
    <row r="4042" spans="2:3" x14ac:dyDescent="0.25">
      <c r="B4042" s="250">
        <v>3979</v>
      </c>
      <c r="C4042" s="249">
        <v>96.391987744779598</v>
      </c>
    </row>
    <row r="4043" spans="2:3" x14ac:dyDescent="0.25">
      <c r="B4043" s="250">
        <v>3980</v>
      </c>
      <c r="C4043" s="249">
        <v>98.424100270646022</v>
      </c>
    </row>
    <row r="4044" spans="2:3" x14ac:dyDescent="0.25">
      <c r="B4044" s="250">
        <v>3981</v>
      </c>
      <c r="C4044" s="249">
        <v>98.719765614436113</v>
      </c>
    </row>
    <row r="4045" spans="2:3" x14ac:dyDescent="0.25">
      <c r="B4045" s="250">
        <v>3982</v>
      </c>
      <c r="C4045" s="249">
        <v>92.854191924771015</v>
      </c>
    </row>
    <row r="4046" spans="2:3" x14ac:dyDescent="0.25">
      <c r="B4046" s="250">
        <v>3983</v>
      </c>
      <c r="C4046" s="249">
        <v>147.8321360379596</v>
      </c>
    </row>
    <row r="4047" spans="2:3" x14ac:dyDescent="0.25">
      <c r="B4047" s="250">
        <v>3984</v>
      </c>
      <c r="C4047" s="249">
        <v>132.04526841602504</v>
      </c>
    </row>
    <row r="4048" spans="2:3" x14ac:dyDescent="0.25">
      <c r="B4048" s="250">
        <v>3985</v>
      </c>
      <c r="C4048" s="249">
        <v>192.90988444885437</v>
      </c>
    </row>
    <row r="4049" spans="2:3" x14ac:dyDescent="0.25">
      <c r="B4049" s="250">
        <v>3986</v>
      </c>
      <c r="C4049" s="249">
        <v>93.379363081479852</v>
      </c>
    </row>
    <row r="4050" spans="2:3" x14ac:dyDescent="0.25">
      <c r="B4050" s="250">
        <v>3987</v>
      </c>
      <c r="C4050" s="249">
        <v>118.08921378720007</v>
      </c>
    </row>
    <row r="4051" spans="2:3" x14ac:dyDescent="0.25">
      <c r="B4051" s="250">
        <v>3988</v>
      </c>
      <c r="C4051" s="249">
        <v>116.1479071239105</v>
      </c>
    </row>
    <row r="4052" spans="2:3" x14ac:dyDescent="0.25">
      <c r="B4052" s="250">
        <v>3989</v>
      </c>
      <c r="C4052" s="249">
        <v>129.24613212969729</v>
      </c>
    </row>
    <row r="4053" spans="2:3" x14ac:dyDescent="0.25">
      <c r="B4053" s="250">
        <v>3990</v>
      </c>
      <c r="C4053" s="249">
        <v>108.17054268937473</v>
      </c>
    </row>
    <row r="4054" spans="2:3" x14ac:dyDescent="0.25">
      <c r="B4054" s="250">
        <v>3991</v>
      </c>
      <c r="C4054" s="249">
        <v>120.41019438117549</v>
      </c>
    </row>
    <row r="4055" spans="2:3" x14ac:dyDescent="0.25">
      <c r="B4055" s="250">
        <v>3992</v>
      </c>
      <c r="C4055" s="249">
        <v>106.17596697580213</v>
      </c>
    </row>
    <row r="4056" spans="2:3" x14ac:dyDescent="0.25">
      <c r="B4056" s="250">
        <v>3993</v>
      </c>
      <c r="C4056" s="249">
        <v>79.618597155795513</v>
      </c>
    </row>
    <row r="4057" spans="2:3" x14ac:dyDescent="0.25">
      <c r="B4057" s="250">
        <v>3994</v>
      </c>
      <c r="C4057" s="249">
        <v>115.94374913847859</v>
      </c>
    </row>
    <row r="4058" spans="2:3" x14ac:dyDescent="0.25">
      <c r="B4058" s="250">
        <v>3995</v>
      </c>
      <c r="C4058" s="249">
        <v>105.1950146044468</v>
      </c>
    </row>
    <row r="4059" spans="2:3" x14ac:dyDescent="0.25">
      <c r="B4059" s="250">
        <v>3996</v>
      </c>
      <c r="C4059" s="249">
        <v>123.21073287087077</v>
      </c>
    </row>
    <row r="4060" spans="2:3" x14ac:dyDescent="0.25">
      <c r="B4060" s="250">
        <v>3997</v>
      </c>
      <c r="C4060" s="249">
        <v>146.54637216066214</v>
      </c>
    </row>
    <row r="4061" spans="2:3" x14ac:dyDescent="0.25">
      <c r="B4061" s="250">
        <v>3998</v>
      </c>
      <c r="C4061" s="249">
        <v>118.10480671603575</v>
      </c>
    </row>
    <row r="4062" spans="2:3" x14ac:dyDescent="0.25">
      <c r="B4062" s="250">
        <v>3999</v>
      </c>
      <c r="C4062" s="249">
        <v>115.86014478170165</v>
      </c>
    </row>
    <row r="4063" spans="2:3" x14ac:dyDescent="0.25">
      <c r="B4063" s="250">
        <v>4000</v>
      </c>
      <c r="C4063" s="249">
        <v>114.01062297608466</v>
      </c>
    </row>
    <row r="4064" spans="2:3" x14ac:dyDescent="0.25">
      <c r="B4064" s="250">
        <v>4001</v>
      </c>
      <c r="C4064" s="249">
        <v>109.42822831376711</v>
      </c>
    </row>
    <row r="4065" spans="2:3" x14ac:dyDescent="0.25">
      <c r="B4065" s="250">
        <v>4002</v>
      </c>
      <c r="C4065" s="249">
        <v>118.30094594029097</v>
      </c>
    </row>
    <row r="4066" spans="2:3" x14ac:dyDescent="0.25">
      <c r="B4066" s="250">
        <v>4003</v>
      </c>
      <c r="C4066" s="249">
        <v>133.97518540271071</v>
      </c>
    </row>
    <row r="4067" spans="2:3" x14ac:dyDescent="0.25">
      <c r="B4067" s="250">
        <v>4004</v>
      </c>
      <c r="C4067" s="249">
        <v>104.72856340010892</v>
      </c>
    </row>
    <row r="4068" spans="2:3" x14ac:dyDescent="0.25">
      <c r="B4068" s="250">
        <v>4005</v>
      </c>
      <c r="C4068" s="249">
        <v>72.17948642726067</v>
      </c>
    </row>
    <row r="4069" spans="2:3" x14ac:dyDescent="0.25">
      <c r="B4069" s="250">
        <v>4006</v>
      </c>
      <c r="C4069" s="249">
        <v>114.48460457138073</v>
      </c>
    </row>
    <row r="4070" spans="2:3" x14ac:dyDescent="0.25">
      <c r="B4070" s="250">
        <v>4007</v>
      </c>
      <c r="C4070" s="249">
        <v>111.84248908736807</v>
      </c>
    </row>
    <row r="4071" spans="2:3" x14ac:dyDescent="0.25">
      <c r="B4071" s="250">
        <v>4008</v>
      </c>
      <c r="C4071" s="249">
        <v>173.72522844276949</v>
      </c>
    </row>
    <row r="4072" spans="2:3" x14ac:dyDescent="0.25">
      <c r="B4072" s="250">
        <v>4009</v>
      </c>
      <c r="C4072" s="249">
        <v>65.17081727932198</v>
      </c>
    </row>
    <row r="4073" spans="2:3" x14ac:dyDescent="0.25">
      <c r="B4073" s="250">
        <v>4010</v>
      </c>
      <c r="C4073" s="249">
        <v>98.577672245688575</v>
      </c>
    </row>
    <row r="4074" spans="2:3" x14ac:dyDescent="0.25">
      <c r="B4074" s="250">
        <v>4011</v>
      </c>
      <c r="C4074" s="249">
        <v>144.26236823496356</v>
      </c>
    </row>
    <row r="4075" spans="2:3" x14ac:dyDescent="0.25">
      <c r="B4075" s="250">
        <v>4012</v>
      </c>
      <c r="C4075" s="249">
        <v>71.136972637449219</v>
      </c>
    </row>
    <row r="4076" spans="2:3" x14ac:dyDescent="0.25">
      <c r="B4076" s="250">
        <v>4013</v>
      </c>
      <c r="C4076" s="249">
        <v>104.44796128611941</v>
      </c>
    </row>
    <row r="4077" spans="2:3" x14ac:dyDescent="0.25">
      <c r="B4077" s="250">
        <v>4014</v>
      </c>
      <c r="C4077" s="249">
        <v>81.801730331084855</v>
      </c>
    </row>
    <row r="4078" spans="2:3" x14ac:dyDescent="0.25">
      <c r="B4078" s="250">
        <v>4015</v>
      </c>
      <c r="C4078" s="249">
        <v>80.156350671239665</v>
      </c>
    </row>
    <row r="4079" spans="2:3" x14ac:dyDescent="0.25">
      <c r="B4079" s="250">
        <v>4016</v>
      </c>
      <c r="C4079" s="249">
        <v>102.37974650487047</v>
      </c>
    </row>
    <row r="4080" spans="2:3" x14ac:dyDescent="0.25">
      <c r="B4080" s="250">
        <v>4017</v>
      </c>
      <c r="C4080" s="249">
        <v>115.0470995068644</v>
      </c>
    </row>
    <row r="4081" spans="2:3" x14ac:dyDescent="0.25">
      <c r="B4081" s="250">
        <v>4018</v>
      </c>
      <c r="C4081" s="249">
        <v>141.30681561587727</v>
      </c>
    </row>
    <row r="4082" spans="2:3" x14ac:dyDescent="0.25">
      <c r="B4082" s="250">
        <v>4019</v>
      </c>
      <c r="C4082" s="249">
        <v>132.49254153868998</v>
      </c>
    </row>
    <row r="4083" spans="2:3" x14ac:dyDescent="0.25">
      <c r="B4083" s="250">
        <v>4020</v>
      </c>
      <c r="C4083" s="249">
        <v>121.85068771165264</v>
      </c>
    </row>
    <row r="4084" spans="2:3" x14ac:dyDescent="0.25">
      <c r="B4084" s="250">
        <v>4021</v>
      </c>
      <c r="C4084" s="249">
        <v>132.12179466805617</v>
      </c>
    </row>
    <row r="4085" spans="2:3" x14ac:dyDescent="0.25">
      <c r="B4085" s="250">
        <v>4022</v>
      </c>
      <c r="C4085" s="249">
        <v>164.73491866747435</v>
      </c>
    </row>
    <row r="4086" spans="2:3" x14ac:dyDescent="0.25">
      <c r="B4086" s="250">
        <v>4023</v>
      </c>
      <c r="C4086" s="249">
        <v>147.02419995084728</v>
      </c>
    </row>
    <row r="4087" spans="2:3" x14ac:dyDescent="0.25">
      <c r="B4087" s="250">
        <v>4024</v>
      </c>
      <c r="C4087" s="249">
        <v>80.554714002133707</v>
      </c>
    </row>
    <row r="4088" spans="2:3" x14ac:dyDescent="0.25">
      <c r="B4088" s="250">
        <v>4025</v>
      </c>
      <c r="C4088" s="249">
        <v>146.00695871335608</v>
      </c>
    </row>
    <row r="4089" spans="2:3" x14ac:dyDescent="0.25">
      <c r="B4089" s="250">
        <v>4026</v>
      </c>
      <c r="C4089" s="249">
        <v>122.43166998575923</v>
      </c>
    </row>
    <row r="4090" spans="2:3" x14ac:dyDescent="0.25">
      <c r="B4090" s="250">
        <v>4027</v>
      </c>
      <c r="C4090" s="249">
        <v>127.96459993525508</v>
      </c>
    </row>
    <row r="4091" spans="2:3" x14ac:dyDescent="0.25">
      <c r="B4091" s="250">
        <v>4028</v>
      </c>
      <c r="C4091" s="249">
        <v>126.8728401259622</v>
      </c>
    </row>
    <row r="4092" spans="2:3" x14ac:dyDescent="0.25">
      <c r="B4092" s="250">
        <v>4029</v>
      </c>
      <c r="C4092" s="249">
        <v>133.21751136678216</v>
      </c>
    </row>
    <row r="4093" spans="2:3" x14ac:dyDescent="0.25">
      <c r="B4093" s="250">
        <v>4030</v>
      </c>
      <c r="C4093" s="249">
        <v>122.93237108797912</v>
      </c>
    </row>
    <row r="4094" spans="2:3" x14ac:dyDescent="0.25">
      <c r="B4094" s="250">
        <v>4031</v>
      </c>
      <c r="C4094" s="249">
        <v>132.33779703072159</v>
      </c>
    </row>
    <row r="4095" spans="2:3" x14ac:dyDescent="0.25">
      <c r="B4095" s="250">
        <v>4032</v>
      </c>
      <c r="C4095" s="249">
        <v>126.91350093098296</v>
      </c>
    </row>
    <row r="4096" spans="2:3" x14ac:dyDescent="0.25">
      <c r="B4096" s="250">
        <v>4033</v>
      </c>
      <c r="C4096" s="249">
        <v>164.34170433215297</v>
      </c>
    </row>
    <row r="4097" spans="2:3" x14ac:dyDescent="0.25">
      <c r="B4097" s="250">
        <v>4034</v>
      </c>
      <c r="C4097" s="249">
        <v>80.6936594650806</v>
      </c>
    </row>
    <row r="4098" spans="2:3" x14ac:dyDescent="0.25">
      <c r="B4098" s="250">
        <v>4035</v>
      </c>
      <c r="C4098" s="249">
        <v>76.208091623085394</v>
      </c>
    </row>
    <row r="4099" spans="2:3" x14ac:dyDescent="0.25">
      <c r="B4099" s="250">
        <v>4036</v>
      </c>
      <c r="C4099" s="249">
        <v>107.0675083331088</v>
      </c>
    </row>
    <row r="4100" spans="2:3" x14ac:dyDescent="0.25">
      <c r="B4100" s="250">
        <v>4037</v>
      </c>
      <c r="C4100" s="249">
        <v>125.58898182229927</v>
      </c>
    </row>
    <row r="4101" spans="2:3" x14ac:dyDescent="0.25">
      <c r="B4101" s="250">
        <v>4038</v>
      </c>
      <c r="C4101" s="249">
        <v>171.14166940610147</v>
      </c>
    </row>
    <row r="4102" spans="2:3" x14ac:dyDescent="0.25">
      <c r="B4102" s="250">
        <v>4039</v>
      </c>
      <c r="C4102" s="249">
        <v>128.4859053332645</v>
      </c>
    </row>
    <row r="4103" spans="2:3" x14ac:dyDescent="0.25">
      <c r="B4103" s="250">
        <v>4040</v>
      </c>
      <c r="C4103" s="249">
        <v>159.85687378738146</v>
      </c>
    </row>
    <row r="4104" spans="2:3" x14ac:dyDescent="0.25">
      <c r="B4104" s="250">
        <v>4041</v>
      </c>
      <c r="C4104" s="249">
        <v>73.374489174265065</v>
      </c>
    </row>
    <row r="4105" spans="2:3" x14ac:dyDescent="0.25">
      <c r="B4105" s="250">
        <v>4042</v>
      </c>
      <c r="C4105" s="249">
        <v>130.49747106720105</v>
      </c>
    </row>
    <row r="4106" spans="2:3" x14ac:dyDescent="0.25">
      <c r="B4106" s="250">
        <v>4043</v>
      </c>
      <c r="C4106" s="249">
        <v>139.47342280474012</v>
      </c>
    </row>
    <row r="4107" spans="2:3" x14ac:dyDescent="0.25">
      <c r="B4107" s="250">
        <v>4044</v>
      </c>
      <c r="C4107" s="249">
        <v>147.65945618147737</v>
      </c>
    </row>
    <row r="4108" spans="2:3" x14ac:dyDescent="0.25">
      <c r="B4108" s="250">
        <v>4045</v>
      </c>
      <c r="C4108" s="249">
        <v>114.99117653664979</v>
      </c>
    </row>
    <row r="4109" spans="2:3" x14ac:dyDescent="0.25">
      <c r="B4109" s="250">
        <v>4046</v>
      </c>
      <c r="C4109" s="249">
        <v>127.36680179954701</v>
      </c>
    </row>
    <row r="4110" spans="2:3" x14ac:dyDescent="0.25">
      <c r="B4110" s="250">
        <v>4047</v>
      </c>
      <c r="C4110" s="249">
        <v>152.99967224729252</v>
      </c>
    </row>
    <row r="4111" spans="2:3" x14ac:dyDescent="0.25">
      <c r="B4111" s="250">
        <v>4048</v>
      </c>
      <c r="C4111" s="249">
        <v>114.8397665317986</v>
      </c>
    </row>
    <row r="4112" spans="2:3" x14ac:dyDescent="0.25">
      <c r="B4112" s="250">
        <v>4049</v>
      </c>
      <c r="C4112" s="249">
        <v>162.0091659364889</v>
      </c>
    </row>
    <row r="4113" spans="2:3" x14ac:dyDescent="0.25">
      <c r="B4113" s="250">
        <v>4050</v>
      </c>
      <c r="C4113" s="249">
        <v>140.45645696141239</v>
      </c>
    </row>
    <row r="4114" spans="2:3" x14ac:dyDescent="0.25">
      <c r="B4114" s="250">
        <v>4051</v>
      </c>
      <c r="C4114" s="249">
        <v>101.91592948972351</v>
      </c>
    </row>
    <row r="4115" spans="2:3" x14ac:dyDescent="0.25">
      <c r="B4115" s="250">
        <v>4052</v>
      </c>
      <c r="C4115" s="249">
        <v>101.67943185216421</v>
      </c>
    </row>
    <row r="4116" spans="2:3" x14ac:dyDescent="0.25">
      <c r="B4116" s="250">
        <v>4053</v>
      </c>
      <c r="C4116" s="249">
        <v>129.03223987729385</v>
      </c>
    </row>
    <row r="4117" spans="2:3" x14ac:dyDescent="0.25">
      <c r="B4117" s="250">
        <v>4054</v>
      </c>
      <c r="C4117" s="249">
        <v>84.069667051514543</v>
      </c>
    </row>
    <row r="4118" spans="2:3" x14ac:dyDescent="0.25">
      <c r="B4118" s="250">
        <v>4055</v>
      </c>
      <c r="C4118" s="249">
        <v>143.1291040126832</v>
      </c>
    </row>
    <row r="4119" spans="2:3" x14ac:dyDescent="0.25">
      <c r="B4119" s="250">
        <v>4056</v>
      </c>
      <c r="C4119" s="249">
        <v>128.88105915048916</v>
      </c>
    </row>
    <row r="4120" spans="2:3" x14ac:dyDescent="0.25">
      <c r="B4120" s="250">
        <v>4057</v>
      </c>
      <c r="C4120" s="249">
        <v>153.67718687732793</v>
      </c>
    </row>
    <row r="4121" spans="2:3" x14ac:dyDescent="0.25">
      <c r="B4121" s="250">
        <v>4058</v>
      </c>
      <c r="C4121" s="249">
        <v>94.393627811469429</v>
      </c>
    </row>
    <row r="4122" spans="2:3" x14ac:dyDescent="0.25">
      <c r="B4122" s="250">
        <v>4059</v>
      </c>
      <c r="C4122" s="249">
        <v>154.02979729833964</v>
      </c>
    </row>
    <row r="4123" spans="2:3" x14ac:dyDescent="0.25">
      <c r="B4123" s="250">
        <v>4060</v>
      </c>
      <c r="C4123" s="249">
        <v>141.65352778475906</v>
      </c>
    </row>
    <row r="4124" spans="2:3" x14ac:dyDescent="0.25">
      <c r="B4124" s="250">
        <v>4061</v>
      </c>
      <c r="C4124" s="249">
        <v>85.497725540282232</v>
      </c>
    </row>
    <row r="4125" spans="2:3" x14ac:dyDescent="0.25">
      <c r="B4125" s="250">
        <v>4062</v>
      </c>
      <c r="C4125" s="249">
        <v>114.17361284362835</v>
      </c>
    </row>
    <row r="4126" spans="2:3" x14ac:dyDescent="0.25">
      <c r="B4126" s="250">
        <v>4063</v>
      </c>
      <c r="C4126" s="249">
        <v>147.36083035574458</v>
      </c>
    </row>
    <row r="4127" spans="2:3" x14ac:dyDescent="0.25">
      <c r="B4127" s="250">
        <v>4064</v>
      </c>
      <c r="C4127" s="249">
        <v>137.69251436362035</v>
      </c>
    </row>
    <row r="4128" spans="2:3" x14ac:dyDescent="0.25">
      <c r="B4128" s="250">
        <v>4065</v>
      </c>
      <c r="C4128" s="249">
        <v>139.97311155481142</v>
      </c>
    </row>
    <row r="4129" spans="2:3" x14ac:dyDescent="0.25">
      <c r="B4129" s="250">
        <v>4066</v>
      </c>
      <c r="C4129" s="249">
        <v>119.62092930293646</v>
      </c>
    </row>
    <row r="4130" spans="2:3" x14ac:dyDescent="0.25">
      <c r="B4130" s="250">
        <v>4067</v>
      </c>
      <c r="C4130" s="249">
        <v>154.72804099476338</v>
      </c>
    </row>
    <row r="4131" spans="2:3" x14ac:dyDescent="0.25">
      <c r="B4131" s="250">
        <v>4068</v>
      </c>
      <c r="C4131" s="249">
        <v>126.18936042281862</v>
      </c>
    </row>
    <row r="4132" spans="2:3" x14ac:dyDescent="0.25">
      <c r="B4132" s="250">
        <v>4069</v>
      </c>
      <c r="C4132" s="249">
        <v>145.25866593175118</v>
      </c>
    </row>
    <row r="4133" spans="2:3" x14ac:dyDescent="0.25">
      <c r="B4133" s="250">
        <v>4070</v>
      </c>
      <c r="C4133" s="249">
        <v>122.13258706532787</v>
      </c>
    </row>
    <row r="4134" spans="2:3" x14ac:dyDescent="0.25">
      <c r="B4134" s="250">
        <v>4071</v>
      </c>
      <c r="C4134" s="249">
        <v>124.6153683923248</v>
      </c>
    </row>
    <row r="4135" spans="2:3" x14ac:dyDescent="0.25">
      <c r="B4135" s="250">
        <v>4072</v>
      </c>
      <c r="C4135" s="249">
        <v>125.54617235386398</v>
      </c>
    </row>
    <row r="4136" spans="2:3" x14ac:dyDescent="0.25">
      <c r="B4136" s="250">
        <v>4073</v>
      </c>
      <c r="C4136" s="249">
        <v>72.289640074420731</v>
      </c>
    </row>
    <row r="4137" spans="2:3" x14ac:dyDescent="0.25">
      <c r="B4137" s="250">
        <v>4074</v>
      </c>
      <c r="C4137" s="249">
        <v>89.585797212627142</v>
      </c>
    </row>
    <row r="4138" spans="2:3" x14ac:dyDescent="0.25">
      <c r="B4138" s="250">
        <v>4075</v>
      </c>
      <c r="C4138" s="249">
        <v>69.623221616297997</v>
      </c>
    </row>
    <row r="4139" spans="2:3" x14ac:dyDescent="0.25">
      <c r="B4139" s="250">
        <v>4076</v>
      </c>
      <c r="C4139" s="249">
        <v>110.00805470582965</v>
      </c>
    </row>
    <row r="4140" spans="2:3" x14ac:dyDescent="0.25">
      <c r="B4140" s="250">
        <v>4077</v>
      </c>
      <c r="C4140" s="249">
        <v>119.16438524094082</v>
      </c>
    </row>
    <row r="4141" spans="2:3" x14ac:dyDescent="0.25">
      <c r="B4141" s="250">
        <v>4078</v>
      </c>
      <c r="C4141" s="249">
        <v>125.6275852496819</v>
      </c>
    </row>
    <row r="4142" spans="2:3" x14ac:dyDescent="0.25">
      <c r="B4142" s="250">
        <v>4079</v>
      </c>
      <c r="C4142" s="249">
        <v>169.28329404465111</v>
      </c>
    </row>
    <row r="4143" spans="2:3" x14ac:dyDescent="0.25">
      <c r="B4143" s="250">
        <v>4080</v>
      </c>
      <c r="C4143" s="249">
        <v>116.1092271221541</v>
      </c>
    </row>
    <row r="4144" spans="2:3" x14ac:dyDescent="0.25">
      <c r="B4144" s="250">
        <v>4081</v>
      </c>
      <c r="C4144" s="249">
        <v>103.13389134394997</v>
      </c>
    </row>
    <row r="4145" spans="2:3" x14ac:dyDescent="0.25">
      <c r="B4145" s="250">
        <v>4082</v>
      </c>
      <c r="C4145" s="249">
        <v>101.9294808819381</v>
      </c>
    </row>
    <row r="4146" spans="2:3" x14ac:dyDescent="0.25">
      <c r="B4146" s="250">
        <v>4083</v>
      </c>
      <c r="C4146" s="249">
        <v>94.328354382615359</v>
      </c>
    </row>
    <row r="4147" spans="2:3" x14ac:dyDescent="0.25">
      <c r="B4147" s="250">
        <v>4084</v>
      </c>
      <c r="C4147" s="249">
        <v>147.77678869018598</v>
      </c>
    </row>
    <row r="4148" spans="2:3" x14ac:dyDescent="0.25">
      <c r="B4148" s="250">
        <v>4085</v>
      </c>
      <c r="C4148" s="249">
        <v>102.20864426807637</v>
      </c>
    </row>
    <row r="4149" spans="2:3" x14ac:dyDescent="0.25">
      <c r="B4149" s="250">
        <v>4086</v>
      </c>
      <c r="C4149" s="249">
        <v>120.11678636266721</v>
      </c>
    </row>
    <row r="4150" spans="2:3" x14ac:dyDescent="0.25">
      <c r="B4150" s="250">
        <v>4087</v>
      </c>
      <c r="C4150" s="249">
        <v>143.65848887324327</v>
      </c>
    </row>
    <row r="4151" spans="2:3" x14ac:dyDescent="0.25">
      <c r="B4151" s="250">
        <v>4088</v>
      </c>
      <c r="C4151" s="249">
        <v>82.511967160876324</v>
      </c>
    </row>
    <row r="4152" spans="2:3" x14ac:dyDescent="0.25">
      <c r="B4152" s="250">
        <v>4089</v>
      </c>
      <c r="C4152" s="249">
        <v>102.08730381134869</v>
      </c>
    </row>
    <row r="4153" spans="2:3" x14ac:dyDescent="0.25">
      <c r="B4153" s="250">
        <v>4090</v>
      </c>
      <c r="C4153" s="249">
        <v>116.43238400437012</v>
      </c>
    </row>
    <row r="4154" spans="2:3" x14ac:dyDescent="0.25">
      <c r="B4154" s="250">
        <v>4091</v>
      </c>
      <c r="C4154" s="249">
        <v>134.09374446232545</v>
      </c>
    </row>
    <row r="4155" spans="2:3" x14ac:dyDescent="0.25">
      <c r="B4155" s="250">
        <v>4092</v>
      </c>
      <c r="C4155" s="249">
        <v>97.415120242894417</v>
      </c>
    </row>
    <row r="4156" spans="2:3" x14ac:dyDescent="0.25">
      <c r="B4156" s="250">
        <v>4093</v>
      </c>
      <c r="C4156" s="249">
        <v>99.14660585029506</v>
      </c>
    </row>
    <row r="4157" spans="2:3" x14ac:dyDescent="0.25">
      <c r="B4157" s="250">
        <v>4094</v>
      </c>
      <c r="C4157" s="249">
        <v>118.8435073759963</v>
      </c>
    </row>
    <row r="4158" spans="2:3" x14ac:dyDescent="0.25">
      <c r="B4158" s="250">
        <v>4095</v>
      </c>
      <c r="C4158" s="249">
        <v>119.45327631912824</v>
      </c>
    </row>
    <row r="4159" spans="2:3" x14ac:dyDescent="0.25">
      <c r="B4159" s="250">
        <v>4096</v>
      </c>
      <c r="C4159" s="249">
        <v>108.07992030890961</v>
      </c>
    </row>
    <row r="4160" spans="2:3" x14ac:dyDescent="0.25">
      <c r="B4160" s="250">
        <v>4097</v>
      </c>
      <c r="C4160" s="249">
        <v>143.28281691652069</v>
      </c>
    </row>
    <row r="4161" spans="2:3" x14ac:dyDescent="0.25">
      <c r="B4161" s="250">
        <v>4098</v>
      </c>
      <c r="C4161" s="249">
        <v>120.49054116645611</v>
      </c>
    </row>
    <row r="4162" spans="2:3" x14ac:dyDescent="0.25">
      <c r="B4162" s="250">
        <v>4099</v>
      </c>
      <c r="C4162" s="249">
        <v>142.81537624369363</v>
      </c>
    </row>
    <row r="4163" spans="2:3" x14ac:dyDescent="0.25">
      <c r="B4163" s="250">
        <v>4100</v>
      </c>
      <c r="C4163" s="249">
        <v>166.24781873067639</v>
      </c>
    </row>
    <row r="4164" spans="2:3" x14ac:dyDescent="0.25">
      <c r="B4164" s="250">
        <v>4101</v>
      </c>
      <c r="C4164" s="249">
        <v>147.09292970854398</v>
      </c>
    </row>
    <row r="4165" spans="2:3" x14ac:dyDescent="0.25">
      <c r="B4165" s="250">
        <v>4102</v>
      </c>
      <c r="C4165" s="249">
        <v>119.01033528223284</v>
      </c>
    </row>
    <row r="4166" spans="2:3" x14ac:dyDescent="0.25">
      <c r="B4166" s="250">
        <v>4103</v>
      </c>
      <c r="C4166" s="249">
        <v>165.68974040367706</v>
      </c>
    </row>
    <row r="4167" spans="2:3" x14ac:dyDescent="0.25">
      <c r="B4167" s="250">
        <v>4104</v>
      </c>
      <c r="C4167" s="249">
        <v>185.31622370233526</v>
      </c>
    </row>
    <row r="4168" spans="2:3" x14ac:dyDescent="0.25">
      <c r="B4168" s="250">
        <v>4105</v>
      </c>
      <c r="C4168" s="249">
        <v>150.36095276876964</v>
      </c>
    </row>
    <row r="4169" spans="2:3" x14ac:dyDescent="0.25">
      <c r="B4169" s="250">
        <v>4106</v>
      </c>
      <c r="C4169" s="249">
        <v>135.32232950329251</v>
      </c>
    </row>
    <row r="4170" spans="2:3" x14ac:dyDescent="0.25">
      <c r="B4170" s="250">
        <v>4107</v>
      </c>
      <c r="C4170" s="249">
        <v>123.3597514187078</v>
      </c>
    </row>
    <row r="4171" spans="2:3" x14ac:dyDescent="0.25">
      <c r="B4171" s="250">
        <v>4108</v>
      </c>
      <c r="C4171" s="249">
        <v>166.90842743502543</v>
      </c>
    </row>
    <row r="4172" spans="2:3" x14ac:dyDescent="0.25">
      <c r="B4172" s="250">
        <v>4109</v>
      </c>
      <c r="C4172" s="249">
        <v>165.35810925875234</v>
      </c>
    </row>
    <row r="4173" spans="2:3" x14ac:dyDescent="0.25">
      <c r="B4173" s="250">
        <v>4110</v>
      </c>
      <c r="C4173" s="249">
        <v>143.84141376522831</v>
      </c>
    </row>
    <row r="4174" spans="2:3" x14ac:dyDescent="0.25">
      <c r="B4174" s="250">
        <v>4111</v>
      </c>
      <c r="C4174" s="249">
        <v>149.57146779955309</v>
      </c>
    </row>
    <row r="4175" spans="2:3" x14ac:dyDescent="0.25">
      <c r="B4175" s="250">
        <v>4112</v>
      </c>
      <c r="C4175" s="249">
        <v>93.587548782650202</v>
      </c>
    </row>
    <row r="4176" spans="2:3" x14ac:dyDescent="0.25">
      <c r="B4176" s="250">
        <v>4113</v>
      </c>
      <c r="C4176" s="249">
        <v>102.03139430733977</v>
      </c>
    </row>
    <row r="4177" spans="2:3" x14ac:dyDescent="0.25">
      <c r="B4177" s="250">
        <v>4114</v>
      </c>
      <c r="C4177" s="249">
        <v>139.17373981138297</v>
      </c>
    </row>
    <row r="4178" spans="2:3" x14ac:dyDescent="0.25">
      <c r="B4178" s="250">
        <v>4115</v>
      </c>
      <c r="C4178" s="249">
        <v>112.73388548994986</v>
      </c>
    </row>
    <row r="4179" spans="2:3" x14ac:dyDescent="0.25">
      <c r="B4179" s="250">
        <v>4116</v>
      </c>
      <c r="C4179" s="249">
        <v>137.52368051287041</v>
      </c>
    </row>
    <row r="4180" spans="2:3" x14ac:dyDescent="0.25">
      <c r="B4180" s="250">
        <v>4117</v>
      </c>
      <c r="C4180" s="249">
        <v>130.035390578631</v>
      </c>
    </row>
    <row r="4181" spans="2:3" x14ac:dyDescent="0.25">
      <c r="B4181" s="250">
        <v>4118</v>
      </c>
      <c r="C4181" s="249">
        <v>133.50324095908951</v>
      </c>
    </row>
    <row r="4182" spans="2:3" x14ac:dyDescent="0.25">
      <c r="B4182" s="250">
        <v>4119</v>
      </c>
      <c r="C4182" s="249">
        <v>110.53575647618679</v>
      </c>
    </row>
    <row r="4183" spans="2:3" x14ac:dyDescent="0.25">
      <c r="B4183" s="250">
        <v>4120</v>
      </c>
      <c r="C4183" s="249">
        <v>100.85033584869683</v>
      </c>
    </row>
    <row r="4184" spans="2:3" x14ac:dyDescent="0.25">
      <c r="B4184" s="250">
        <v>4121</v>
      </c>
      <c r="C4184" s="249">
        <v>120.18084029090603</v>
      </c>
    </row>
    <row r="4185" spans="2:3" x14ac:dyDescent="0.25">
      <c r="B4185" s="250">
        <v>4122</v>
      </c>
      <c r="C4185" s="249">
        <v>115.8409544692567</v>
      </c>
    </row>
    <row r="4186" spans="2:3" x14ac:dyDescent="0.25">
      <c r="B4186" s="250">
        <v>4123</v>
      </c>
      <c r="C4186" s="249">
        <v>128.48030088796389</v>
      </c>
    </row>
    <row r="4187" spans="2:3" x14ac:dyDescent="0.25">
      <c r="B4187" s="250">
        <v>4124</v>
      </c>
      <c r="C4187" s="249">
        <v>114.76376693747436</v>
      </c>
    </row>
    <row r="4188" spans="2:3" x14ac:dyDescent="0.25">
      <c r="B4188" s="250">
        <v>4125</v>
      </c>
      <c r="C4188" s="249">
        <v>92.52978553864574</v>
      </c>
    </row>
    <row r="4189" spans="2:3" x14ac:dyDescent="0.25">
      <c r="B4189" s="250">
        <v>4126</v>
      </c>
      <c r="C4189" s="249">
        <v>90.925227942389967</v>
      </c>
    </row>
    <row r="4190" spans="2:3" x14ac:dyDescent="0.25">
      <c r="B4190" s="250">
        <v>4127</v>
      </c>
      <c r="C4190" s="249">
        <v>116.91105821721351</v>
      </c>
    </row>
    <row r="4191" spans="2:3" x14ac:dyDescent="0.25">
      <c r="B4191" s="250">
        <v>4128</v>
      </c>
      <c r="C4191" s="249">
        <v>136.55924245004627</v>
      </c>
    </row>
    <row r="4192" spans="2:3" x14ac:dyDescent="0.25">
      <c r="B4192" s="250">
        <v>4129</v>
      </c>
      <c r="C4192" s="249">
        <v>135.69998214475751</v>
      </c>
    </row>
    <row r="4193" spans="2:3" x14ac:dyDescent="0.25">
      <c r="B4193" s="250">
        <v>4130</v>
      </c>
      <c r="C4193" s="249">
        <v>85.534810407882276</v>
      </c>
    </row>
    <row r="4194" spans="2:3" x14ac:dyDescent="0.25">
      <c r="B4194" s="250">
        <v>4131</v>
      </c>
      <c r="C4194" s="249">
        <v>82.2337508318179</v>
      </c>
    </row>
    <row r="4195" spans="2:3" x14ac:dyDescent="0.25">
      <c r="B4195" s="250">
        <v>4132</v>
      </c>
      <c r="C4195" s="249">
        <v>117.5515994039488</v>
      </c>
    </row>
    <row r="4196" spans="2:3" x14ac:dyDescent="0.25">
      <c r="B4196" s="250">
        <v>4133</v>
      </c>
      <c r="C4196" s="249">
        <v>117.55763555187582</v>
      </c>
    </row>
    <row r="4197" spans="2:3" x14ac:dyDescent="0.25">
      <c r="B4197" s="250">
        <v>4134</v>
      </c>
      <c r="C4197" s="249">
        <v>97.370413523505547</v>
      </c>
    </row>
    <row r="4198" spans="2:3" x14ac:dyDescent="0.25">
      <c r="B4198" s="250">
        <v>4135</v>
      </c>
      <c r="C4198" s="249">
        <v>137.7449616099465</v>
      </c>
    </row>
    <row r="4199" spans="2:3" x14ac:dyDescent="0.25">
      <c r="B4199" s="250">
        <v>4136</v>
      </c>
      <c r="C4199" s="249">
        <v>113.27395730069284</v>
      </c>
    </row>
    <row r="4200" spans="2:3" x14ac:dyDescent="0.25">
      <c r="B4200" s="250">
        <v>4137</v>
      </c>
      <c r="C4200" s="249">
        <v>139.76588796168897</v>
      </c>
    </row>
    <row r="4201" spans="2:3" x14ac:dyDescent="0.25">
      <c r="B4201" s="250">
        <v>4138</v>
      </c>
      <c r="C4201" s="249">
        <v>153.12875246502236</v>
      </c>
    </row>
    <row r="4202" spans="2:3" x14ac:dyDescent="0.25">
      <c r="B4202" s="250">
        <v>4139</v>
      </c>
      <c r="C4202" s="249">
        <v>121.81752393636368</v>
      </c>
    </row>
    <row r="4203" spans="2:3" x14ac:dyDescent="0.25">
      <c r="B4203" s="250">
        <v>4140</v>
      </c>
      <c r="C4203" s="249">
        <v>129.30077418280547</v>
      </c>
    </row>
    <row r="4204" spans="2:3" x14ac:dyDescent="0.25">
      <c r="B4204" s="250">
        <v>4141</v>
      </c>
      <c r="C4204" s="249">
        <v>134.98153180269688</v>
      </c>
    </row>
    <row r="4205" spans="2:3" x14ac:dyDescent="0.25">
      <c r="B4205" s="250">
        <v>4142</v>
      </c>
      <c r="C4205" s="249">
        <v>82.348920412005512</v>
      </c>
    </row>
    <row r="4206" spans="2:3" x14ac:dyDescent="0.25">
      <c r="B4206" s="250">
        <v>4143</v>
      </c>
      <c r="C4206" s="249">
        <v>101.38474546484979</v>
      </c>
    </row>
    <row r="4207" spans="2:3" x14ac:dyDescent="0.25">
      <c r="B4207" s="250">
        <v>4144</v>
      </c>
      <c r="C4207" s="249">
        <v>102.18367856322655</v>
      </c>
    </row>
    <row r="4208" spans="2:3" x14ac:dyDescent="0.25">
      <c r="B4208" s="250">
        <v>4145</v>
      </c>
      <c r="C4208" s="249">
        <v>112.40678533141583</v>
      </c>
    </row>
    <row r="4209" spans="2:3" x14ac:dyDescent="0.25">
      <c r="B4209" s="250">
        <v>4146</v>
      </c>
      <c r="C4209" s="249">
        <v>104.46373342934477</v>
      </c>
    </row>
    <row r="4210" spans="2:3" x14ac:dyDescent="0.25">
      <c r="B4210" s="250">
        <v>4147</v>
      </c>
      <c r="C4210" s="249">
        <v>88.908210196437381</v>
      </c>
    </row>
    <row r="4211" spans="2:3" x14ac:dyDescent="0.25">
      <c r="B4211" s="250">
        <v>4148</v>
      </c>
      <c r="C4211" s="249">
        <v>130.34581341861713</v>
      </c>
    </row>
    <row r="4212" spans="2:3" x14ac:dyDescent="0.25">
      <c r="B4212" s="250">
        <v>4149</v>
      </c>
      <c r="C4212" s="249">
        <v>80.218079487730435</v>
      </c>
    </row>
    <row r="4213" spans="2:3" x14ac:dyDescent="0.25">
      <c r="B4213" s="250">
        <v>4150</v>
      </c>
      <c r="C4213" s="249">
        <v>111.13949979212738</v>
      </c>
    </row>
    <row r="4214" spans="2:3" x14ac:dyDescent="0.25">
      <c r="B4214" s="250">
        <v>4151</v>
      </c>
      <c r="C4214" s="249">
        <v>112.46575066117879</v>
      </c>
    </row>
    <row r="4215" spans="2:3" x14ac:dyDescent="0.25">
      <c r="B4215" s="250">
        <v>4152</v>
      </c>
      <c r="C4215" s="249">
        <v>82.57580070277244</v>
      </c>
    </row>
    <row r="4216" spans="2:3" x14ac:dyDescent="0.25">
      <c r="B4216" s="250">
        <v>4153</v>
      </c>
      <c r="C4216" s="249">
        <v>142.13376746694539</v>
      </c>
    </row>
    <row r="4217" spans="2:3" x14ac:dyDescent="0.25">
      <c r="B4217" s="250">
        <v>4154</v>
      </c>
      <c r="C4217" s="249">
        <v>113.68181489178818</v>
      </c>
    </row>
    <row r="4218" spans="2:3" x14ac:dyDescent="0.25">
      <c r="B4218" s="250">
        <v>4155</v>
      </c>
      <c r="C4218" s="249">
        <v>85.80308453886002</v>
      </c>
    </row>
    <row r="4219" spans="2:3" x14ac:dyDescent="0.25">
      <c r="B4219" s="250">
        <v>4156</v>
      </c>
      <c r="C4219" s="249">
        <v>87.167651850268612</v>
      </c>
    </row>
    <row r="4220" spans="2:3" x14ac:dyDescent="0.25">
      <c r="B4220" s="250">
        <v>4157</v>
      </c>
      <c r="C4220" s="249">
        <v>121.01756270018502</v>
      </c>
    </row>
    <row r="4221" spans="2:3" x14ac:dyDescent="0.25">
      <c r="B4221" s="250">
        <v>4158</v>
      </c>
      <c r="C4221" s="249">
        <v>123.19548120388177</v>
      </c>
    </row>
    <row r="4222" spans="2:3" x14ac:dyDescent="0.25">
      <c r="B4222" s="250">
        <v>4159</v>
      </c>
      <c r="C4222" s="249">
        <v>109.58608120354953</v>
      </c>
    </row>
    <row r="4223" spans="2:3" x14ac:dyDescent="0.25">
      <c r="B4223" s="250">
        <v>4160</v>
      </c>
      <c r="C4223" s="249">
        <v>101.51989834846309</v>
      </c>
    </row>
    <row r="4224" spans="2:3" x14ac:dyDescent="0.25">
      <c r="B4224" s="250">
        <v>4161</v>
      </c>
      <c r="C4224" s="249">
        <v>130.80393941088565</v>
      </c>
    </row>
    <row r="4225" spans="2:3" x14ac:dyDescent="0.25">
      <c r="B4225" s="250">
        <v>4162</v>
      </c>
      <c r="C4225" s="249">
        <v>108.42146726326291</v>
      </c>
    </row>
    <row r="4226" spans="2:3" x14ac:dyDescent="0.25">
      <c r="B4226" s="250">
        <v>4163</v>
      </c>
      <c r="C4226" s="249">
        <v>158.36778007420472</v>
      </c>
    </row>
    <row r="4227" spans="2:3" x14ac:dyDescent="0.25">
      <c r="B4227" s="250">
        <v>4164</v>
      </c>
      <c r="C4227" s="249">
        <v>121.15191306195103</v>
      </c>
    </row>
    <row r="4228" spans="2:3" x14ac:dyDescent="0.25">
      <c r="B4228" s="250">
        <v>4165</v>
      </c>
      <c r="C4228" s="249">
        <v>95.050855946986687</v>
      </c>
    </row>
    <row r="4229" spans="2:3" x14ac:dyDescent="0.25">
      <c r="B4229" s="250">
        <v>4166</v>
      </c>
      <c r="C4229" s="249">
        <v>161.70808432465222</v>
      </c>
    </row>
    <row r="4230" spans="2:3" x14ac:dyDescent="0.25">
      <c r="B4230" s="250">
        <v>4167</v>
      </c>
      <c r="C4230" s="249">
        <v>102.71466040849812</v>
      </c>
    </row>
    <row r="4231" spans="2:3" x14ac:dyDescent="0.25">
      <c r="B4231" s="250">
        <v>4168</v>
      </c>
      <c r="C4231" s="249">
        <v>138.6292072708768</v>
      </c>
    </row>
    <row r="4232" spans="2:3" x14ac:dyDescent="0.25">
      <c r="B4232" s="250">
        <v>4169</v>
      </c>
      <c r="C4232" s="249">
        <v>147.4691565462912</v>
      </c>
    </row>
    <row r="4233" spans="2:3" x14ac:dyDescent="0.25">
      <c r="B4233" s="250">
        <v>4170</v>
      </c>
      <c r="C4233" s="249">
        <v>127.61434018581072</v>
      </c>
    </row>
    <row r="4234" spans="2:3" x14ac:dyDescent="0.25">
      <c r="B4234" s="250">
        <v>4171</v>
      </c>
      <c r="C4234" s="249">
        <v>176.24546017295398</v>
      </c>
    </row>
    <row r="4235" spans="2:3" x14ac:dyDescent="0.25">
      <c r="B4235" s="250">
        <v>4172</v>
      </c>
      <c r="C4235" s="249">
        <v>105.10427081182786</v>
      </c>
    </row>
    <row r="4236" spans="2:3" x14ac:dyDescent="0.25">
      <c r="B4236" s="250">
        <v>4173</v>
      </c>
      <c r="C4236" s="249">
        <v>156.86357432447221</v>
      </c>
    </row>
    <row r="4237" spans="2:3" x14ac:dyDescent="0.25">
      <c r="B4237" s="250">
        <v>4174</v>
      </c>
      <c r="C4237" s="249">
        <v>132.3090474523496</v>
      </c>
    </row>
    <row r="4238" spans="2:3" x14ac:dyDescent="0.25">
      <c r="B4238" s="250">
        <v>4175</v>
      </c>
      <c r="C4238" s="249">
        <v>149.34900557568153</v>
      </c>
    </row>
    <row r="4239" spans="2:3" x14ac:dyDescent="0.25">
      <c r="B4239" s="250">
        <v>4176</v>
      </c>
      <c r="C4239" s="249">
        <v>111.30605964619727</v>
      </c>
    </row>
    <row r="4240" spans="2:3" x14ac:dyDescent="0.25">
      <c r="B4240" s="250">
        <v>4177</v>
      </c>
      <c r="C4240" s="249">
        <v>120.01135229930219</v>
      </c>
    </row>
    <row r="4241" spans="2:3" x14ac:dyDescent="0.25">
      <c r="B4241" s="250">
        <v>4178</v>
      </c>
      <c r="C4241" s="249">
        <v>156.2152496802168</v>
      </c>
    </row>
    <row r="4242" spans="2:3" x14ac:dyDescent="0.25">
      <c r="B4242" s="250">
        <v>4179</v>
      </c>
      <c r="C4242" s="249">
        <v>119.12956133161818</v>
      </c>
    </row>
    <row r="4243" spans="2:3" x14ac:dyDescent="0.25">
      <c r="B4243" s="250">
        <v>4180</v>
      </c>
      <c r="C4243" s="249">
        <v>115.77767471670748</v>
      </c>
    </row>
    <row r="4244" spans="2:3" x14ac:dyDescent="0.25">
      <c r="B4244" s="250">
        <v>4181</v>
      </c>
      <c r="C4244" s="249">
        <v>110.127567125263</v>
      </c>
    </row>
    <row r="4245" spans="2:3" x14ac:dyDescent="0.25">
      <c r="B4245" s="250">
        <v>4182</v>
      </c>
      <c r="C4245" s="249">
        <v>172.10897402540101</v>
      </c>
    </row>
    <row r="4246" spans="2:3" x14ac:dyDescent="0.25">
      <c r="B4246" s="250">
        <v>4183</v>
      </c>
      <c r="C4246" s="249">
        <v>154.13117476137893</v>
      </c>
    </row>
    <row r="4247" spans="2:3" x14ac:dyDescent="0.25">
      <c r="B4247" s="250">
        <v>4184</v>
      </c>
      <c r="C4247" s="249">
        <v>117.34679408934912</v>
      </c>
    </row>
    <row r="4248" spans="2:3" x14ac:dyDescent="0.25">
      <c r="B4248" s="250">
        <v>4185</v>
      </c>
      <c r="C4248" s="249">
        <v>109.48269677073827</v>
      </c>
    </row>
    <row r="4249" spans="2:3" x14ac:dyDescent="0.25">
      <c r="B4249" s="250">
        <v>4186</v>
      </c>
      <c r="C4249" s="249">
        <v>74.700443849934572</v>
      </c>
    </row>
    <row r="4250" spans="2:3" x14ac:dyDescent="0.25">
      <c r="B4250" s="250">
        <v>4187</v>
      </c>
      <c r="C4250" s="249">
        <v>105.36849775458543</v>
      </c>
    </row>
    <row r="4251" spans="2:3" x14ac:dyDescent="0.25">
      <c r="B4251" s="250">
        <v>4188</v>
      </c>
      <c r="C4251" s="249">
        <v>74.912075535300517</v>
      </c>
    </row>
    <row r="4252" spans="2:3" x14ac:dyDescent="0.25">
      <c r="B4252" s="250">
        <v>4189</v>
      </c>
      <c r="C4252" s="249">
        <v>131.2317565955228</v>
      </c>
    </row>
    <row r="4253" spans="2:3" x14ac:dyDescent="0.25">
      <c r="B4253" s="250">
        <v>4190</v>
      </c>
      <c r="C4253" s="249">
        <v>157.4357652507658</v>
      </c>
    </row>
    <row r="4254" spans="2:3" x14ac:dyDescent="0.25">
      <c r="B4254" s="250">
        <v>4191</v>
      </c>
      <c r="C4254" s="249">
        <v>135.60692779290383</v>
      </c>
    </row>
    <row r="4255" spans="2:3" x14ac:dyDescent="0.25">
      <c r="B4255" s="250">
        <v>4192</v>
      </c>
      <c r="C4255" s="249">
        <v>86.673716118333815</v>
      </c>
    </row>
    <row r="4256" spans="2:3" x14ac:dyDescent="0.25">
      <c r="B4256" s="250">
        <v>4193</v>
      </c>
      <c r="C4256" s="249">
        <v>161.70643213854163</v>
      </c>
    </row>
    <row r="4257" spans="2:3" x14ac:dyDescent="0.25">
      <c r="B4257" s="250">
        <v>4194</v>
      </c>
      <c r="C4257" s="249">
        <v>137.81407402618987</v>
      </c>
    </row>
    <row r="4258" spans="2:3" x14ac:dyDescent="0.25">
      <c r="B4258" s="250">
        <v>4195</v>
      </c>
      <c r="C4258" s="249">
        <v>94.762277950317767</v>
      </c>
    </row>
    <row r="4259" spans="2:3" x14ac:dyDescent="0.25">
      <c r="B4259" s="250">
        <v>4196</v>
      </c>
      <c r="C4259" s="249">
        <v>129.81664427910565</v>
      </c>
    </row>
    <row r="4260" spans="2:3" x14ac:dyDescent="0.25">
      <c r="B4260" s="250">
        <v>4197</v>
      </c>
      <c r="C4260" s="249">
        <v>107.34906784557936</v>
      </c>
    </row>
    <row r="4261" spans="2:3" x14ac:dyDescent="0.25">
      <c r="B4261" s="250">
        <v>4198</v>
      </c>
      <c r="C4261" s="249">
        <v>110.88328514774562</v>
      </c>
    </row>
    <row r="4262" spans="2:3" x14ac:dyDescent="0.25">
      <c r="B4262" s="250">
        <v>4199</v>
      </c>
      <c r="C4262" s="249">
        <v>136.71791591348224</v>
      </c>
    </row>
    <row r="4263" spans="2:3" x14ac:dyDescent="0.25">
      <c r="B4263" s="250">
        <v>4200</v>
      </c>
      <c r="C4263" s="249">
        <v>106.6397390617409</v>
      </c>
    </row>
    <row r="4264" spans="2:3" x14ac:dyDescent="0.25">
      <c r="B4264" s="250">
        <v>4201</v>
      </c>
      <c r="C4264" s="249">
        <v>85.089666972768043</v>
      </c>
    </row>
    <row r="4265" spans="2:3" x14ac:dyDescent="0.25">
      <c r="B4265" s="250">
        <v>4202</v>
      </c>
      <c r="C4265" s="249">
        <v>146.41225585513587</v>
      </c>
    </row>
    <row r="4266" spans="2:3" x14ac:dyDescent="0.25">
      <c r="B4266" s="250">
        <v>4203</v>
      </c>
      <c r="C4266" s="249">
        <v>108.09267729929017</v>
      </c>
    </row>
    <row r="4267" spans="2:3" x14ac:dyDescent="0.25">
      <c r="B4267" s="250">
        <v>4204</v>
      </c>
      <c r="C4267" s="249">
        <v>140.30050174595738</v>
      </c>
    </row>
    <row r="4268" spans="2:3" x14ac:dyDescent="0.25">
      <c r="B4268" s="250">
        <v>4205</v>
      </c>
      <c r="C4268" s="249">
        <v>120.74067875480556</v>
      </c>
    </row>
    <row r="4269" spans="2:3" x14ac:dyDescent="0.25">
      <c r="B4269" s="250">
        <v>4206</v>
      </c>
      <c r="C4269" s="249">
        <v>114.80504849392624</v>
      </c>
    </row>
    <row r="4270" spans="2:3" x14ac:dyDescent="0.25">
      <c r="B4270" s="250">
        <v>4207</v>
      </c>
      <c r="C4270" s="249">
        <v>138.82124776942524</v>
      </c>
    </row>
    <row r="4271" spans="2:3" x14ac:dyDescent="0.25">
      <c r="B4271" s="250">
        <v>4208</v>
      </c>
      <c r="C4271" s="249">
        <v>68.301836296244176</v>
      </c>
    </row>
    <row r="4272" spans="2:3" x14ac:dyDescent="0.25">
      <c r="B4272" s="250">
        <v>4209</v>
      </c>
      <c r="C4272" s="249">
        <v>148.69304360241935</v>
      </c>
    </row>
    <row r="4273" spans="2:3" x14ac:dyDescent="0.25">
      <c r="B4273" s="250">
        <v>4210</v>
      </c>
      <c r="C4273" s="249">
        <v>125.73743475072482</v>
      </c>
    </row>
    <row r="4274" spans="2:3" x14ac:dyDescent="0.25">
      <c r="B4274" s="250">
        <v>4211</v>
      </c>
      <c r="C4274" s="249">
        <v>117.63083306094893</v>
      </c>
    </row>
    <row r="4275" spans="2:3" x14ac:dyDescent="0.25">
      <c r="B4275" s="250">
        <v>4212</v>
      </c>
      <c r="C4275" s="249">
        <v>108.90796608227801</v>
      </c>
    </row>
    <row r="4276" spans="2:3" x14ac:dyDescent="0.25">
      <c r="B4276" s="250">
        <v>4213</v>
      </c>
      <c r="C4276" s="249">
        <v>126.15255321127358</v>
      </c>
    </row>
    <row r="4277" spans="2:3" x14ac:dyDescent="0.25">
      <c r="B4277" s="250">
        <v>4214</v>
      </c>
      <c r="C4277" s="249">
        <v>144.47572361304915</v>
      </c>
    </row>
    <row r="4278" spans="2:3" x14ac:dyDescent="0.25">
      <c r="B4278" s="250">
        <v>4215</v>
      </c>
      <c r="C4278" s="249">
        <v>129.2865916107792</v>
      </c>
    </row>
    <row r="4279" spans="2:3" x14ac:dyDescent="0.25">
      <c r="B4279" s="250">
        <v>4216</v>
      </c>
      <c r="C4279" s="249">
        <v>115.27125201906398</v>
      </c>
    </row>
    <row r="4280" spans="2:3" x14ac:dyDescent="0.25">
      <c r="B4280" s="250">
        <v>4217</v>
      </c>
      <c r="C4280" s="249">
        <v>103.1989039694987</v>
      </c>
    </row>
    <row r="4281" spans="2:3" x14ac:dyDescent="0.25">
      <c r="B4281" s="250">
        <v>4218</v>
      </c>
      <c r="C4281" s="249">
        <v>133.19357617174811</v>
      </c>
    </row>
    <row r="4282" spans="2:3" x14ac:dyDescent="0.25">
      <c r="B4282" s="250">
        <v>4219</v>
      </c>
      <c r="C4282" s="249">
        <v>126.54184139552949</v>
      </c>
    </row>
    <row r="4283" spans="2:3" x14ac:dyDescent="0.25">
      <c r="B4283" s="250">
        <v>4220</v>
      </c>
      <c r="C4283" s="249">
        <v>135.27863399379729</v>
      </c>
    </row>
    <row r="4284" spans="2:3" x14ac:dyDescent="0.25">
      <c r="B4284" s="250">
        <v>4221</v>
      </c>
      <c r="C4284" s="249">
        <v>130.61206276810637</v>
      </c>
    </row>
    <row r="4285" spans="2:3" x14ac:dyDescent="0.25">
      <c r="B4285" s="250">
        <v>4222</v>
      </c>
      <c r="C4285" s="249">
        <v>152.88708784697423</v>
      </c>
    </row>
    <row r="4286" spans="2:3" x14ac:dyDescent="0.25">
      <c r="B4286" s="250">
        <v>4223</v>
      </c>
      <c r="C4286" s="249">
        <v>80.094267900487253</v>
      </c>
    </row>
    <row r="4287" spans="2:3" x14ac:dyDescent="0.25">
      <c r="B4287" s="250">
        <v>4224</v>
      </c>
      <c r="C4287" s="249">
        <v>118.91719189259464</v>
      </c>
    </row>
    <row r="4288" spans="2:3" x14ac:dyDescent="0.25">
      <c r="B4288" s="250">
        <v>4225</v>
      </c>
      <c r="C4288" s="249">
        <v>92.881053525789397</v>
      </c>
    </row>
    <row r="4289" spans="2:3" x14ac:dyDescent="0.25">
      <c r="B4289" s="250">
        <v>4226</v>
      </c>
      <c r="C4289" s="249">
        <v>131.44426151182913</v>
      </c>
    </row>
    <row r="4290" spans="2:3" x14ac:dyDescent="0.25">
      <c r="B4290" s="250">
        <v>4227</v>
      </c>
      <c r="C4290" s="249">
        <v>123.4850673619336</v>
      </c>
    </row>
    <row r="4291" spans="2:3" x14ac:dyDescent="0.25">
      <c r="B4291" s="250">
        <v>4228</v>
      </c>
      <c r="C4291" s="249">
        <v>126.71769209807306</v>
      </c>
    </row>
    <row r="4292" spans="2:3" x14ac:dyDescent="0.25">
      <c r="B4292" s="250">
        <v>4229</v>
      </c>
      <c r="C4292" s="249">
        <v>112.50464402427485</v>
      </c>
    </row>
    <row r="4293" spans="2:3" x14ac:dyDescent="0.25">
      <c r="B4293" s="250">
        <v>4230</v>
      </c>
      <c r="C4293" s="249">
        <v>61.494179791550131</v>
      </c>
    </row>
    <row r="4294" spans="2:3" x14ac:dyDescent="0.25">
      <c r="B4294" s="250">
        <v>4231</v>
      </c>
      <c r="C4294" s="249">
        <v>88.031949211654791</v>
      </c>
    </row>
    <row r="4295" spans="2:3" x14ac:dyDescent="0.25">
      <c r="B4295" s="250">
        <v>4232</v>
      </c>
      <c r="C4295" s="249">
        <v>162.13582960533466</v>
      </c>
    </row>
    <row r="4296" spans="2:3" x14ac:dyDescent="0.25">
      <c r="B4296" s="250">
        <v>4233</v>
      </c>
      <c r="C4296" s="249">
        <v>100.56332275325238</v>
      </c>
    </row>
    <row r="4297" spans="2:3" x14ac:dyDescent="0.25">
      <c r="B4297" s="250">
        <v>4234</v>
      </c>
      <c r="C4297" s="249">
        <v>138.14308757880036</v>
      </c>
    </row>
    <row r="4298" spans="2:3" x14ac:dyDescent="0.25">
      <c r="B4298" s="250">
        <v>4235</v>
      </c>
      <c r="C4298" s="249">
        <v>132.01838389252953</v>
      </c>
    </row>
    <row r="4299" spans="2:3" x14ac:dyDescent="0.25">
      <c r="B4299" s="250">
        <v>4236</v>
      </c>
      <c r="C4299" s="249">
        <v>131.15780042200129</v>
      </c>
    </row>
    <row r="4300" spans="2:3" x14ac:dyDescent="0.25">
      <c r="B4300" s="250">
        <v>4237</v>
      </c>
      <c r="C4300" s="249">
        <v>132.09388028206075</v>
      </c>
    </row>
    <row r="4301" spans="2:3" x14ac:dyDescent="0.25">
      <c r="B4301" s="250">
        <v>4238</v>
      </c>
      <c r="C4301" s="249">
        <v>141.20009979662325</v>
      </c>
    </row>
    <row r="4302" spans="2:3" x14ac:dyDescent="0.25">
      <c r="B4302" s="250">
        <v>4239</v>
      </c>
      <c r="C4302" s="249">
        <v>162.27715263887814</v>
      </c>
    </row>
    <row r="4303" spans="2:3" x14ac:dyDescent="0.25">
      <c r="B4303" s="250">
        <v>4240</v>
      </c>
      <c r="C4303" s="249">
        <v>114.20478625532044</v>
      </c>
    </row>
    <row r="4304" spans="2:3" x14ac:dyDescent="0.25">
      <c r="B4304" s="250">
        <v>4241</v>
      </c>
      <c r="C4304" s="249">
        <v>124.17527911957552</v>
      </c>
    </row>
    <row r="4305" spans="2:3" x14ac:dyDescent="0.25">
      <c r="B4305" s="250">
        <v>4242</v>
      </c>
      <c r="C4305" s="249">
        <v>146.36505531879277</v>
      </c>
    </row>
    <row r="4306" spans="2:3" x14ac:dyDescent="0.25">
      <c r="B4306" s="250">
        <v>4243</v>
      </c>
      <c r="C4306" s="249">
        <v>124.15169488815977</v>
      </c>
    </row>
    <row r="4307" spans="2:3" x14ac:dyDescent="0.25">
      <c r="B4307" s="250">
        <v>4244</v>
      </c>
      <c r="C4307" s="249">
        <v>109.47228683187159</v>
      </c>
    </row>
    <row r="4308" spans="2:3" x14ac:dyDescent="0.25">
      <c r="B4308" s="250">
        <v>4245</v>
      </c>
      <c r="C4308" s="249">
        <v>109.85573090689789</v>
      </c>
    </row>
    <row r="4309" spans="2:3" x14ac:dyDescent="0.25">
      <c r="B4309" s="250">
        <v>4246</v>
      </c>
      <c r="C4309" s="249">
        <v>124.88613256424397</v>
      </c>
    </row>
    <row r="4310" spans="2:3" x14ac:dyDescent="0.25">
      <c r="B4310" s="250">
        <v>4247</v>
      </c>
      <c r="C4310" s="249">
        <v>144.48138974685759</v>
      </c>
    </row>
    <row r="4311" spans="2:3" x14ac:dyDescent="0.25">
      <c r="B4311" s="250">
        <v>4248</v>
      </c>
      <c r="C4311" s="249">
        <v>96.853616343746509</v>
      </c>
    </row>
    <row r="4312" spans="2:3" x14ac:dyDescent="0.25">
      <c r="B4312" s="250">
        <v>4249</v>
      </c>
      <c r="C4312" s="249">
        <v>84.990837167698302</v>
      </c>
    </row>
    <row r="4313" spans="2:3" x14ac:dyDescent="0.25">
      <c r="B4313" s="250">
        <v>4250</v>
      </c>
      <c r="C4313" s="249">
        <v>38.164170951175976</v>
      </c>
    </row>
    <row r="4314" spans="2:3" x14ac:dyDescent="0.25">
      <c r="B4314" s="250">
        <v>4251</v>
      </c>
      <c r="C4314" s="249">
        <v>161.63204541761951</v>
      </c>
    </row>
    <row r="4315" spans="2:3" x14ac:dyDescent="0.25">
      <c r="B4315" s="250">
        <v>4252</v>
      </c>
      <c r="C4315" s="249">
        <v>110.29669454654801</v>
      </c>
    </row>
    <row r="4316" spans="2:3" x14ac:dyDescent="0.25">
      <c r="B4316" s="250">
        <v>4253</v>
      </c>
      <c r="C4316" s="249">
        <v>120.84256204277264</v>
      </c>
    </row>
    <row r="4317" spans="2:3" x14ac:dyDescent="0.25">
      <c r="B4317" s="250">
        <v>4254</v>
      </c>
      <c r="C4317" s="249">
        <v>138.30385452794414</v>
      </c>
    </row>
    <row r="4318" spans="2:3" x14ac:dyDescent="0.25">
      <c r="B4318" s="250">
        <v>4255</v>
      </c>
      <c r="C4318" s="249">
        <v>151.82130383488189</v>
      </c>
    </row>
    <row r="4319" spans="2:3" x14ac:dyDescent="0.25">
      <c r="B4319" s="250">
        <v>4256</v>
      </c>
      <c r="C4319" s="249">
        <v>156.28670529258136</v>
      </c>
    </row>
    <row r="4320" spans="2:3" x14ac:dyDescent="0.25">
      <c r="B4320" s="250">
        <v>4257</v>
      </c>
      <c r="C4320" s="249">
        <v>116.80921447792666</v>
      </c>
    </row>
    <row r="4321" spans="2:3" x14ac:dyDescent="0.25">
      <c r="B4321" s="250">
        <v>4258</v>
      </c>
      <c r="C4321" s="249">
        <v>113.48924004976323</v>
      </c>
    </row>
    <row r="4322" spans="2:3" x14ac:dyDescent="0.25">
      <c r="B4322" s="250">
        <v>4259</v>
      </c>
      <c r="C4322" s="249">
        <v>85.620429448112262</v>
      </c>
    </row>
    <row r="4323" spans="2:3" x14ac:dyDescent="0.25">
      <c r="B4323" s="250">
        <v>4260</v>
      </c>
      <c r="C4323" s="249">
        <v>156.38901337864021</v>
      </c>
    </row>
    <row r="4324" spans="2:3" x14ac:dyDescent="0.25">
      <c r="B4324" s="250">
        <v>4261</v>
      </c>
      <c r="C4324" s="249">
        <v>125.7420652447134</v>
      </c>
    </row>
    <row r="4325" spans="2:3" x14ac:dyDescent="0.25">
      <c r="B4325" s="250">
        <v>4262</v>
      </c>
      <c r="C4325" s="249">
        <v>77.306202604441395</v>
      </c>
    </row>
    <row r="4326" spans="2:3" x14ac:dyDescent="0.25">
      <c r="B4326" s="250">
        <v>4263</v>
      </c>
      <c r="C4326" s="249">
        <v>127.008093957282</v>
      </c>
    </row>
    <row r="4327" spans="2:3" x14ac:dyDescent="0.25">
      <c r="B4327" s="250">
        <v>4264</v>
      </c>
      <c r="C4327" s="249">
        <v>97.259879600521828</v>
      </c>
    </row>
    <row r="4328" spans="2:3" x14ac:dyDescent="0.25">
      <c r="B4328" s="250">
        <v>4265</v>
      </c>
      <c r="C4328" s="249">
        <v>132.35927382290333</v>
      </c>
    </row>
    <row r="4329" spans="2:3" x14ac:dyDescent="0.25">
      <c r="B4329" s="250">
        <v>4266</v>
      </c>
      <c r="C4329" s="249">
        <v>84.360826010391818</v>
      </c>
    </row>
    <row r="4330" spans="2:3" x14ac:dyDescent="0.25">
      <c r="B4330" s="250">
        <v>4267</v>
      </c>
      <c r="C4330" s="249">
        <v>84.177772864148068</v>
      </c>
    </row>
    <row r="4331" spans="2:3" x14ac:dyDescent="0.25">
      <c r="B4331" s="250">
        <v>4268</v>
      </c>
      <c r="C4331" s="249">
        <v>106.57081079260199</v>
      </c>
    </row>
    <row r="4332" spans="2:3" x14ac:dyDescent="0.25">
      <c r="B4332" s="250">
        <v>4269</v>
      </c>
      <c r="C4332" s="249">
        <v>134.35802669321907</v>
      </c>
    </row>
    <row r="4333" spans="2:3" x14ac:dyDescent="0.25">
      <c r="B4333" s="250">
        <v>4270</v>
      </c>
      <c r="C4333" s="249">
        <v>108.47639101855658</v>
      </c>
    </row>
    <row r="4334" spans="2:3" x14ac:dyDescent="0.25">
      <c r="B4334" s="250">
        <v>4271</v>
      </c>
      <c r="C4334" s="249">
        <v>117.69544539912934</v>
      </c>
    </row>
    <row r="4335" spans="2:3" x14ac:dyDescent="0.25">
      <c r="B4335" s="250">
        <v>4272</v>
      </c>
      <c r="C4335" s="249">
        <v>161.62892195715304</v>
      </c>
    </row>
    <row r="4336" spans="2:3" x14ac:dyDescent="0.25">
      <c r="B4336" s="250">
        <v>4273</v>
      </c>
      <c r="C4336" s="249">
        <v>121.08887486917777</v>
      </c>
    </row>
    <row r="4337" spans="2:3" x14ac:dyDescent="0.25">
      <c r="B4337" s="250">
        <v>4274</v>
      </c>
      <c r="C4337" s="249">
        <v>149.77098355678353</v>
      </c>
    </row>
    <row r="4338" spans="2:3" x14ac:dyDescent="0.25">
      <c r="B4338" s="250">
        <v>4275</v>
      </c>
      <c r="C4338" s="249">
        <v>92.729130604689999</v>
      </c>
    </row>
    <row r="4339" spans="2:3" x14ac:dyDescent="0.25">
      <c r="B4339" s="250">
        <v>4276</v>
      </c>
      <c r="C4339" s="249">
        <v>129.65604551269692</v>
      </c>
    </row>
    <row r="4340" spans="2:3" x14ac:dyDescent="0.25">
      <c r="B4340" s="250">
        <v>4277</v>
      </c>
      <c r="C4340" s="249">
        <v>113.00259578804521</v>
      </c>
    </row>
    <row r="4341" spans="2:3" x14ac:dyDescent="0.25">
      <c r="B4341" s="250">
        <v>4278</v>
      </c>
      <c r="C4341" s="249">
        <v>115.3434935247088</v>
      </c>
    </row>
    <row r="4342" spans="2:3" x14ac:dyDescent="0.25">
      <c r="B4342" s="250">
        <v>4279</v>
      </c>
      <c r="C4342" s="249">
        <v>70.864990753189048</v>
      </c>
    </row>
    <row r="4343" spans="2:3" x14ac:dyDescent="0.25">
      <c r="B4343" s="250">
        <v>4280</v>
      </c>
      <c r="C4343" s="249">
        <v>126.09700819489632</v>
      </c>
    </row>
    <row r="4344" spans="2:3" x14ac:dyDescent="0.25">
      <c r="B4344" s="250">
        <v>4281</v>
      </c>
      <c r="C4344" s="249">
        <v>78.524586512910219</v>
      </c>
    </row>
    <row r="4345" spans="2:3" x14ac:dyDescent="0.25">
      <c r="B4345" s="250">
        <v>4282</v>
      </c>
      <c r="C4345" s="249">
        <v>125.45487781619299</v>
      </c>
    </row>
    <row r="4346" spans="2:3" x14ac:dyDescent="0.25">
      <c r="B4346" s="250">
        <v>4283</v>
      </c>
      <c r="C4346" s="249">
        <v>102.9486743522302</v>
      </c>
    </row>
    <row r="4347" spans="2:3" x14ac:dyDescent="0.25">
      <c r="B4347" s="250">
        <v>4284</v>
      </c>
      <c r="C4347" s="249">
        <v>154.97884130092223</v>
      </c>
    </row>
    <row r="4348" spans="2:3" x14ac:dyDescent="0.25">
      <c r="B4348" s="250">
        <v>4285</v>
      </c>
      <c r="C4348" s="249">
        <v>96.13982585508947</v>
      </c>
    </row>
    <row r="4349" spans="2:3" x14ac:dyDescent="0.25">
      <c r="B4349" s="250">
        <v>4286</v>
      </c>
      <c r="C4349" s="249">
        <v>124.66361581355036</v>
      </c>
    </row>
    <row r="4350" spans="2:3" x14ac:dyDescent="0.25">
      <c r="B4350" s="250">
        <v>4287</v>
      </c>
      <c r="C4350" s="249">
        <v>133.54925758597693</v>
      </c>
    </row>
    <row r="4351" spans="2:3" x14ac:dyDescent="0.25">
      <c r="B4351" s="250">
        <v>4288</v>
      </c>
      <c r="C4351" s="249">
        <v>133.10565077720898</v>
      </c>
    </row>
    <row r="4352" spans="2:3" x14ac:dyDescent="0.25">
      <c r="B4352" s="250">
        <v>4289</v>
      </c>
      <c r="C4352" s="249">
        <v>139.63536036236519</v>
      </c>
    </row>
    <row r="4353" spans="2:3" x14ac:dyDescent="0.25">
      <c r="B4353" s="250">
        <v>4290</v>
      </c>
      <c r="C4353" s="249">
        <v>118.12024196725257</v>
      </c>
    </row>
    <row r="4354" spans="2:3" x14ac:dyDescent="0.25">
      <c r="B4354" s="250">
        <v>4291</v>
      </c>
      <c r="C4354" s="249">
        <v>119.80206857688647</v>
      </c>
    </row>
    <row r="4355" spans="2:3" x14ac:dyDescent="0.25">
      <c r="B4355" s="250">
        <v>4292</v>
      </c>
      <c r="C4355" s="249">
        <v>123.30082628069717</v>
      </c>
    </row>
    <row r="4356" spans="2:3" x14ac:dyDescent="0.25">
      <c r="B4356" s="250">
        <v>4293</v>
      </c>
      <c r="C4356" s="249">
        <v>91.835611020507258</v>
      </c>
    </row>
    <row r="4357" spans="2:3" x14ac:dyDescent="0.25">
      <c r="B4357" s="250">
        <v>4294</v>
      </c>
      <c r="C4357" s="249">
        <v>105.77524122217977</v>
      </c>
    </row>
    <row r="4358" spans="2:3" x14ac:dyDescent="0.25">
      <c r="B4358" s="250">
        <v>4295</v>
      </c>
      <c r="C4358" s="249">
        <v>135.32443131980389</v>
      </c>
    </row>
    <row r="4359" spans="2:3" x14ac:dyDescent="0.25">
      <c r="B4359" s="250">
        <v>4296</v>
      </c>
      <c r="C4359" s="249">
        <v>113.46007244315363</v>
      </c>
    </row>
    <row r="4360" spans="2:3" x14ac:dyDescent="0.25">
      <c r="B4360" s="250">
        <v>4297</v>
      </c>
      <c r="C4360" s="249">
        <v>135.01647380015649</v>
      </c>
    </row>
    <row r="4361" spans="2:3" x14ac:dyDescent="0.25">
      <c r="B4361" s="250">
        <v>4298</v>
      </c>
      <c r="C4361" s="249">
        <v>155.72507309013241</v>
      </c>
    </row>
    <row r="4362" spans="2:3" x14ac:dyDescent="0.25">
      <c r="B4362" s="250">
        <v>4299</v>
      </c>
      <c r="C4362" s="249">
        <v>124.40492148418961</v>
      </c>
    </row>
    <row r="4363" spans="2:3" x14ac:dyDescent="0.25">
      <c r="B4363" s="250">
        <v>4300</v>
      </c>
      <c r="C4363" s="249">
        <v>124.37094041697836</v>
      </c>
    </row>
    <row r="4364" spans="2:3" x14ac:dyDescent="0.25">
      <c r="B4364" s="250">
        <v>4301</v>
      </c>
      <c r="C4364" s="249">
        <v>135.62714332824208</v>
      </c>
    </row>
    <row r="4365" spans="2:3" x14ac:dyDescent="0.25">
      <c r="B4365" s="250">
        <v>4302</v>
      </c>
      <c r="C4365" s="249">
        <v>134.39651071127369</v>
      </c>
    </row>
    <row r="4366" spans="2:3" x14ac:dyDescent="0.25">
      <c r="B4366" s="250">
        <v>4303</v>
      </c>
      <c r="C4366" s="249">
        <v>99.744168101330757</v>
      </c>
    </row>
    <row r="4367" spans="2:3" x14ac:dyDescent="0.25">
      <c r="B4367" s="250">
        <v>4304</v>
      </c>
      <c r="C4367" s="249">
        <v>130.33216226255848</v>
      </c>
    </row>
    <row r="4368" spans="2:3" x14ac:dyDescent="0.25">
      <c r="B4368" s="250">
        <v>4305</v>
      </c>
      <c r="C4368" s="249">
        <v>109.85580004734796</v>
      </c>
    </row>
    <row r="4369" spans="2:3" x14ac:dyDescent="0.25">
      <c r="B4369" s="250">
        <v>4306</v>
      </c>
      <c r="C4369" s="249">
        <v>95.927482695690998</v>
      </c>
    </row>
    <row r="4370" spans="2:3" x14ac:dyDescent="0.25">
      <c r="B4370" s="250">
        <v>4307</v>
      </c>
      <c r="C4370" s="249">
        <v>130.71566551049193</v>
      </c>
    </row>
    <row r="4371" spans="2:3" x14ac:dyDescent="0.25">
      <c r="B4371" s="250">
        <v>4308</v>
      </c>
      <c r="C4371" s="249">
        <v>102.55218471700351</v>
      </c>
    </row>
    <row r="4372" spans="2:3" x14ac:dyDescent="0.25">
      <c r="B4372" s="250">
        <v>4309</v>
      </c>
      <c r="C4372" s="249">
        <v>119.86851300007345</v>
      </c>
    </row>
    <row r="4373" spans="2:3" x14ac:dyDescent="0.25">
      <c r="B4373" s="250">
        <v>4310</v>
      </c>
      <c r="C4373" s="249">
        <v>99.67244934997882</v>
      </c>
    </row>
    <row r="4374" spans="2:3" x14ac:dyDescent="0.25">
      <c r="B4374" s="250">
        <v>4311</v>
      </c>
      <c r="C4374" s="249">
        <v>81.636177557642455</v>
      </c>
    </row>
    <row r="4375" spans="2:3" x14ac:dyDescent="0.25">
      <c r="B4375" s="250">
        <v>4312</v>
      </c>
      <c r="C4375" s="249">
        <v>138.4719591903052</v>
      </c>
    </row>
    <row r="4376" spans="2:3" x14ac:dyDescent="0.25">
      <c r="B4376" s="250">
        <v>4313</v>
      </c>
      <c r="C4376" s="249">
        <v>105.39873939879369</v>
      </c>
    </row>
    <row r="4377" spans="2:3" x14ac:dyDescent="0.25">
      <c r="B4377" s="250">
        <v>4314</v>
      </c>
      <c r="C4377" s="249">
        <v>110.29063209921351</v>
      </c>
    </row>
    <row r="4378" spans="2:3" x14ac:dyDescent="0.25">
      <c r="B4378" s="250">
        <v>4315</v>
      </c>
      <c r="C4378" s="249">
        <v>115.70254519135891</v>
      </c>
    </row>
    <row r="4379" spans="2:3" x14ac:dyDescent="0.25">
      <c r="B4379" s="250">
        <v>4316</v>
      </c>
      <c r="C4379" s="249">
        <v>83.907218096268736</v>
      </c>
    </row>
    <row r="4380" spans="2:3" x14ac:dyDescent="0.25">
      <c r="B4380" s="250">
        <v>4317</v>
      </c>
      <c r="C4380" s="249">
        <v>121.63794787472288</v>
      </c>
    </row>
    <row r="4381" spans="2:3" x14ac:dyDescent="0.25">
      <c r="B4381" s="250">
        <v>4318</v>
      </c>
      <c r="C4381" s="249">
        <v>101.20704176873397</v>
      </c>
    </row>
    <row r="4382" spans="2:3" x14ac:dyDescent="0.25">
      <c r="B4382" s="250">
        <v>4319</v>
      </c>
      <c r="C4382" s="249">
        <v>124.40875686323201</v>
      </c>
    </row>
    <row r="4383" spans="2:3" x14ac:dyDescent="0.25">
      <c r="B4383" s="250">
        <v>4320</v>
      </c>
      <c r="C4383" s="249">
        <v>108.98504158991737</v>
      </c>
    </row>
    <row r="4384" spans="2:3" x14ac:dyDescent="0.25">
      <c r="B4384" s="250">
        <v>4321</v>
      </c>
      <c r="C4384" s="249">
        <v>84.923397270064612</v>
      </c>
    </row>
    <row r="4385" spans="2:3" x14ac:dyDescent="0.25">
      <c r="B4385" s="250">
        <v>4322</v>
      </c>
      <c r="C4385" s="249">
        <v>154.05350091112882</v>
      </c>
    </row>
    <row r="4386" spans="2:3" x14ac:dyDescent="0.25">
      <c r="B4386" s="250">
        <v>4323</v>
      </c>
      <c r="C4386" s="249">
        <v>122.807350697435</v>
      </c>
    </row>
    <row r="4387" spans="2:3" x14ac:dyDescent="0.25">
      <c r="B4387" s="250">
        <v>4324</v>
      </c>
      <c r="C4387" s="249">
        <v>148.07670538909085</v>
      </c>
    </row>
    <row r="4388" spans="2:3" x14ac:dyDescent="0.25">
      <c r="B4388" s="250">
        <v>4325</v>
      </c>
      <c r="C4388" s="249">
        <v>115.62242111912494</v>
      </c>
    </row>
    <row r="4389" spans="2:3" x14ac:dyDescent="0.25">
      <c r="B4389" s="250">
        <v>4326</v>
      </c>
      <c r="C4389" s="249">
        <v>123.43966441985279</v>
      </c>
    </row>
    <row r="4390" spans="2:3" x14ac:dyDescent="0.25">
      <c r="B4390" s="250">
        <v>4327</v>
      </c>
      <c r="C4390" s="249">
        <v>150.69998389061954</v>
      </c>
    </row>
    <row r="4391" spans="2:3" x14ac:dyDescent="0.25">
      <c r="B4391" s="250">
        <v>4328</v>
      </c>
      <c r="C4391" s="249">
        <v>123.43691695172672</v>
      </c>
    </row>
    <row r="4392" spans="2:3" x14ac:dyDescent="0.25">
      <c r="B4392" s="250">
        <v>4329</v>
      </c>
      <c r="C4392" s="249">
        <v>104.75940606946043</v>
      </c>
    </row>
    <row r="4393" spans="2:3" x14ac:dyDescent="0.25">
      <c r="B4393" s="250">
        <v>4330</v>
      </c>
      <c r="C4393" s="249">
        <v>88.538512640743178</v>
      </c>
    </row>
    <row r="4394" spans="2:3" x14ac:dyDescent="0.25">
      <c r="B4394" s="250">
        <v>4331</v>
      </c>
      <c r="C4394" s="249">
        <v>140.66750394484163</v>
      </c>
    </row>
    <row r="4395" spans="2:3" x14ac:dyDescent="0.25">
      <c r="B4395" s="250">
        <v>4332</v>
      </c>
      <c r="C4395" s="249">
        <v>85.727730039347762</v>
      </c>
    </row>
    <row r="4396" spans="2:3" x14ac:dyDescent="0.25">
      <c r="B4396" s="250">
        <v>4333</v>
      </c>
      <c r="C4396" s="249">
        <v>87.519780501993907</v>
      </c>
    </row>
    <row r="4397" spans="2:3" x14ac:dyDescent="0.25">
      <c r="B4397" s="250">
        <v>4334</v>
      </c>
      <c r="C4397" s="249">
        <v>148.90969682115059</v>
      </c>
    </row>
    <row r="4398" spans="2:3" x14ac:dyDescent="0.25">
      <c r="B4398" s="250">
        <v>4335</v>
      </c>
      <c r="C4398" s="249">
        <v>152.37332255983029</v>
      </c>
    </row>
    <row r="4399" spans="2:3" x14ac:dyDescent="0.25">
      <c r="B4399" s="250">
        <v>4336</v>
      </c>
      <c r="C4399" s="249">
        <v>130.66095173552389</v>
      </c>
    </row>
    <row r="4400" spans="2:3" x14ac:dyDescent="0.25">
      <c r="B4400" s="250">
        <v>4337</v>
      </c>
      <c r="C4400" s="249">
        <v>128.47345959377213</v>
      </c>
    </row>
    <row r="4401" spans="2:3" x14ac:dyDescent="0.25">
      <c r="B4401" s="250">
        <v>4338</v>
      </c>
      <c r="C4401" s="249">
        <v>151.17133770736066</v>
      </c>
    </row>
    <row r="4402" spans="2:3" x14ac:dyDescent="0.25">
      <c r="B4402" s="250">
        <v>4339</v>
      </c>
      <c r="C4402" s="249">
        <v>156.31469391731477</v>
      </c>
    </row>
    <row r="4403" spans="2:3" x14ac:dyDescent="0.25">
      <c r="B4403" s="250">
        <v>4340</v>
      </c>
      <c r="C4403" s="249">
        <v>144.62011265677185</v>
      </c>
    </row>
    <row r="4404" spans="2:3" x14ac:dyDescent="0.25">
      <c r="B4404" s="250">
        <v>4341</v>
      </c>
      <c r="C4404" s="249">
        <v>115.00109096215442</v>
      </c>
    </row>
    <row r="4405" spans="2:3" x14ac:dyDescent="0.25">
      <c r="B4405" s="250">
        <v>4342</v>
      </c>
      <c r="C4405" s="249">
        <v>150.89516893674084</v>
      </c>
    </row>
    <row r="4406" spans="2:3" x14ac:dyDescent="0.25">
      <c r="B4406" s="250">
        <v>4343</v>
      </c>
      <c r="C4406" s="249">
        <v>120.8614255333069</v>
      </c>
    </row>
    <row r="4407" spans="2:3" x14ac:dyDescent="0.25">
      <c r="B4407" s="250">
        <v>4344</v>
      </c>
      <c r="C4407" s="249">
        <v>155.81137068976153</v>
      </c>
    </row>
    <row r="4408" spans="2:3" x14ac:dyDescent="0.25">
      <c r="B4408" s="250">
        <v>4345</v>
      </c>
      <c r="C4408" s="249">
        <v>111.07105006394947</v>
      </c>
    </row>
    <row r="4409" spans="2:3" x14ac:dyDescent="0.25">
      <c r="B4409" s="250">
        <v>4346</v>
      </c>
      <c r="C4409" s="249">
        <v>137.67975224892987</v>
      </c>
    </row>
    <row r="4410" spans="2:3" x14ac:dyDescent="0.25">
      <c r="B4410" s="250">
        <v>4347</v>
      </c>
      <c r="C4410" s="249">
        <v>160.04109686593739</v>
      </c>
    </row>
    <row r="4411" spans="2:3" x14ac:dyDescent="0.25">
      <c r="B4411" s="250">
        <v>4348</v>
      </c>
      <c r="C4411" s="249">
        <v>118.57190361823466</v>
      </c>
    </row>
    <row r="4412" spans="2:3" x14ac:dyDescent="0.25">
      <c r="B4412" s="250">
        <v>4349</v>
      </c>
      <c r="C4412" s="249">
        <v>132.10915434769106</v>
      </c>
    </row>
    <row r="4413" spans="2:3" x14ac:dyDescent="0.25">
      <c r="B4413" s="250">
        <v>4350</v>
      </c>
      <c r="C4413" s="249">
        <v>131.73479298505697</v>
      </c>
    </row>
    <row r="4414" spans="2:3" x14ac:dyDescent="0.25">
      <c r="B4414" s="250">
        <v>4351</v>
      </c>
      <c r="C4414" s="249">
        <v>192.76581379209625</v>
      </c>
    </row>
    <row r="4415" spans="2:3" x14ac:dyDescent="0.25">
      <c r="B4415" s="250">
        <v>4352</v>
      </c>
      <c r="C4415" s="249">
        <v>143.71775912422612</v>
      </c>
    </row>
    <row r="4416" spans="2:3" x14ac:dyDescent="0.25">
      <c r="B4416" s="250">
        <v>4353</v>
      </c>
      <c r="C4416" s="249">
        <v>82.270518473313842</v>
      </c>
    </row>
    <row r="4417" spans="2:3" x14ac:dyDescent="0.25">
      <c r="B4417" s="250">
        <v>4354</v>
      </c>
      <c r="C4417" s="249">
        <v>167.93069587702416</v>
      </c>
    </row>
    <row r="4418" spans="2:3" x14ac:dyDescent="0.25">
      <c r="B4418" s="250">
        <v>4355</v>
      </c>
      <c r="C4418" s="249">
        <v>149.8767038226147</v>
      </c>
    </row>
    <row r="4419" spans="2:3" x14ac:dyDescent="0.25">
      <c r="B4419" s="250">
        <v>4356</v>
      </c>
      <c r="C4419" s="249">
        <v>125.20563467049018</v>
      </c>
    </row>
    <row r="4420" spans="2:3" x14ac:dyDescent="0.25">
      <c r="B4420" s="250">
        <v>4357</v>
      </c>
      <c r="C4420" s="249">
        <v>116.60570474400767</v>
      </c>
    </row>
    <row r="4421" spans="2:3" x14ac:dyDescent="0.25">
      <c r="B4421" s="250">
        <v>4358</v>
      </c>
      <c r="C4421" s="249">
        <v>114.16751990743384</v>
      </c>
    </row>
    <row r="4422" spans="2:3" x14ac:dyDescent="0.25">
      <c r="B4422" s="250">
        <v>4359</v>
      </c>
      <c r="C4422" s="249">
        <v>125.98098263545501</v>
      </c>
    </row>
    <row r="4423" spans="2:3" x14ac:dyDescent="0.25">
      <c r="B4423" s="250">
        <v>4360</v>
      </c>
      <c r="C4423" s="249">
        <v>150.07657881743404</v>
      </c>
    </row>
    <row r="4424" spans="2:3" x14ac:dyDescent="0.25">
      <c r="B4424" s="250">
        <v>4361</v>
      </c>
      <c r="C4424" s="249">
        <v>74.125532865668163</v>
      </c>
    </row>
    <row r="4425" spans="2:3" x14ac:dyDescent="0.25">
      <c r="B4425" s="250">
        <v>4362</v>
      </c>
      <c r="C4425" s="249">
        <v>107.65769074193747</v>
      </c>
    </row>
    <row r="4426" spans="2:3" x14ac:dyDescent="0.25">
      <c r="B4426" s="250">
        <v>4363</v>
      </c>
      <c r="C4426" s="249">
        <v>150.33616211188354</v>
      </c>
    </row>
    <row r="4427" spans="2:3" x14ac:dyDescent="0.25">
      <c r="B4427" s="250">
        <v>4364</v>
      </c>
      <c r="C4427" s="249">
        <v>110.0466688777592</v>
      </c>
    </row>
    <row r="4428" spans="2:3" x14ac:dyDescent="0.25">
      <c r="B4428" s="250">
        <v>4365</v>
      </c>
      <c r="C4428" s="249">
        <v>141.52952788958603</v>
      </c>
    </row>
    <row r="4429" spans="2:3" x14ac:dyDescent="0.25">
      <c r="B4429" s="250">
        <v>4366</v>
      </c>
      <c r="C4429" s="249">
        <v>152.48391300635291</v>
      </c>
    </row>
    <row r="4430" spans="2:3" x14ac:dyDescent="0.25">
      <c r="B4430" s="250">
        <v>4367</v>
      </c>
      <c r="C4430" s="249">
        <v>152.64857631573494</v>
      </c>
    </row>
    <row r="4431" spans="2:3" x14ac:dyDescent="0.25">
      <c r="B4431" s="250">
        <v>4368</v>
      </c>
      <c r="C4431" s="249">
        <v>93.828087634358695</v>
      </c>
    </row>
    <row r="4432" spans="2:3" x14ac:dyDescent="0.25">
      <c r="B4432" s="250">
        <v>4369</v>
      </c>
      <c r="C4432" s="249">
        <v>127.80962327305288</v>
      </c>
    </row>
    <row r="4433" spans="2:3" x14ac:dyDescent="0.25">
      <c r="B4433" s="250">
        <v>4370</v>
      </c>
      <c r="C4433" s="249">
        <v>147.73143746915395</v>
      </c>
    </row>
    <row r="4434" spans="2:3" x14ac:dyDescent="0.25">
      <c r="B4434" s="250">
        <v>4371</v>
      </c>
      <c r="C4434" s="249">
        <v>123.88962018861851</v>
      </c>
    </row>
    <row r="4435" spans="2:3" x14ac:dyDescent="0.25">
      <c r="B4435" s="250">
        <v>4372</v>
      </c>
      <c r="C4435" s="249">
        <v>122.66130028715943</v>
      </c>
    </row>
    <row r="4436" spans="2:3" x14ac:dyDescent="0.25">
      <c r="B4436" s="250">
        <v>4373</v>
      </c>
      <c r="C4436" s="249">
        <v>134.07405696732505</v>
      </c>
    </row>
    <row r="4437" spans="2:3" x14ac:dyDescent="0.25">
      <c r="B4437" s="250">
        <v>4374</v>
      </c>
      <c r="C4437" s="249">
        <v>108.14067760209426</v>
      </c>
    </row>
    <row r="4438" spans="2:3" x14ac:dyDescent="0.25">
      <c r="B4438" s="250">
        <v>4375</v>
      </c>
      <c r="C4438" s="249">
        <v>118.30472373638375</v>
      </c>
    </row>
    <row r="4439" spans="2:3" x14ac:dyDescent="0.25">
      <c r="B4439" s="250">
        <v>4376</v>
      </c>
      <c r="C4439" s="249">
        <v>158.40948326858131</v>
      </c>
    </row>
    <row r="4440" spans="2:3" x14ac:dyDescent="0.25">
      <c r="B4440" s="250">
        <v>4377</v>
      </c>
      <c r="C4440" s="249">
        <v>150.36818117619731</v>
      </c>
    </row>
    <row r="4441" spans="2:3" x14ac:dyDescent="0.25">
      <c r="B4441" s="250">
        <v>4378</v>
      </c>
      <c r="C4441" s="249">
        <v>157.30781846203411</v>
      </c>
    </row>
    <row r="4442" spans="2:3" x14ac:dyDescent="0.25">
      <c r="B4442" s="250">
        <v>4379</v>
      </c>
      <c r="C4442" s="249">
        <v>88.445973991211602</v>
      </c>
    </row>
    <row r="4443" spans="2:3" x14ac:dyDescent="0.25">
      <c r="B4443" s="250">
        <v>4380</v>
      </c>
      <c r="C4443" s="249">
        <v>134.56358942281199</v>
      </c>
    </row>
    <row r="4444" spans="2:3" x14ac:dyDescent="0.25">
      <c r="B4444" s="250">
        <v>4381</v>
      </c>
      <c r="C4444" s="249">
        <v>109.74904959850647</v>
      </c>
    </row>
    <row r="4445" spans="2:3" x14ac:dyDescent="0.25">
      <c r="B4445" s="250">
        <v>4382</v>
      </c>
      <c r="C4445" s="249">
        <v>132.15396127965928</v>
      </c>
    </row>
    <row r="4446" spans="2:3" x14ac:dyDescent="0.25">
      <c r="B4446" s="250">
        <v>4383</v>
      </c>
      <c r="C4446" s="249">
        <v>126.05330350454948</v>
      </c>
    </row>
    <row r="4447" spans="2:3" x14ac:dyDescent="0.25">
      <c r="B4447" s="250">
        <v>4384</v>
      </c>
      <c r="C4447" s="249">
        <v>82.905692608146609</v>
      </c>
    </row>
    <row r="4448" spans="2:3" x14ac:dyDescent="0.25">
      <c r="B4448" s="250">
        <v>4385</v>
      </c>
      <c r="C4448" s="249">
        <v>112.51454865434096</v>
      </c>
    </row>
    <row r="4449" spans="2:3" x14ac:dyDescent="0.25">
      <c r="B4449" s="250">
        <v>4386</v>
      </c>
      <c r="C4449" s="249">
        <v>145.37417999884872</v>
      </c>
    </row>
    <row r="4450" spans="2:3" x14ac:dyDescent="0.25">
      <c r="B4450" s="250">
        <v>4387</v>
      </c>
      <c r="C4450" s="249">
        <v>79.531881927309655</v>
      </c>
    </row>
    <row r="4451" spans="2:3" x14ac:dyDescent="0.25">
      <c r="B4451" s="250">
        <v>4388</v>
      </c>
      <c r="C4451" s="249">
        <v>88.68736453864274</v>
      </c>
    </row>
    <row r="4452" spans="2:3" x14ac:dyDescent="0.25">
      <c r="B4452" s="250">
        <v>4389</v>
      </c>
      <c r="C4452" s="249">
        <v>134.90052051297044</v>
      </c>
    </row>
    <row r="4453" spans="2:3" x14ac:dyDescent="0.25">
      <c r="B4453" s="250">
        <v>4390</v>
      </c>
      <c r="C4453" s="249">
        <v>128.06436722108029</v>
      </c>
    </row>
    <row r="4454" spans="2:3" x14ac:dyDescent="0.25">
      <c r="B4454" s="250">
        <v>4391</v>
      </c>
      <c r="C4454" s="249">
        <v>133.97145006062863</v>
      </c>
    </row>
    <row r="4455" spans="2:3" x14ac:dyDescent="0.25">
      <c r="B4455" s="250">
        <v>4392</v>
      </c>
      <c r="C4455" s="249">
        <v>136.10099908698157</v>
      </c>
    </row>
    <row r="4456" spans="2:3" x14ac:dyDescent="0.25">
      <c r="B4456" s="250">
        <v>4393</v>
      </c>
      <c r="C4456" s="249">
        <v>62.208310916679231</v>
      </c>
    </row>
    <row r="4457" spans="2:3" x14ac:dyDescent="0.25">
      <c r="B4457" s="250">
        <v>4394</v>
      </c>
      <c r="C4457" s="249">
        <v>86.062246450105221</v>
      </c>
    </row>
    <row r="4458" spans="2:3" x14ac:dyDescent="0.25">
      <c r="B4458" s="250">
        <v>4395</v>
      </c>
      <c r="C4458" s="249">
        <v>112.01727885753948</v>
      </c>
    </row>
    <row r="4459" spans="2:3" x14ac:dyDescent="0.25">
      <c r="B4459" s="250">
        <v>4396</v>
      </c>
      <c r="C4459" s="249">
        <v>119.85991175661849</v>
      </c>
    </row>
    <row r="4460" spans="2:3" x14ac:dyDescent="0.25">
      <c r="B4460" s="250">
        <v>4397</v>
      </c>
      <c r="C4460" s="249">
        <v>106.59818449349166</v>
      </c>
    </row>
    <row r="4461" spans="2:3" x14ac:dyDescent="0.25">
      <c r="B4461" s="250">
        <v>4398</v>
      </c>
      <c r="C4461" s="249">
        <v>116.57426387436232</v>
      </c>
    </row>
    <row r="4462" spans="2:3" x14ac:dyDescent="0.25">
      <c r="B4462" s="250">
        <v>4399</v>
      </c>
      <c r="C4462" s="249">
        <v>134.58146595190127</v>
      </c>
    </row>
    <row r="4463" spans="2:3" x14ac:dyDescent="0.25">
      <c r="B4463" s="250">
        <v>4400</v>
      </c>
      <c r="C4463" s="249">
        <v>126.72246806073895</v>
      </c>
    </row>
    <row r="4464" spans="2:3" x14ac:dyDescent="0.25">
      <c r="B4464" s="250">
        <v>4401</v>
      </c>
      <c r="C4464" s="249">
        <v>122.36453067307257</v>
      </c>
    </row>
    <row r="4465" spans="2:3" x14ac:dyDescent="0.25">
      <c r="B4465" s="250">
        <v>4402</v>
      </c>
      <c r="C4465" s="249">
        <v>142.04733756587672</v>
      </c>
    </row>
    <row r="4466" spans="2:3" x14ac:dyDescent="0.25">
      <c r="B4466" s="250">
        <v>4403</v>
      </c>
      <c r="C4466" s="249">
        <v>121.05073775216685</v>
      </c>
    </row>
    <row r="4467" spans="2:3" x14ac:dyDescent="0.25">
      <c r="B4467" s="250">
        <v>4404</v>
      </c>
      <c r="C4467" s="249">
        <v>78.191967709460528</v>
      </c>
    </row>
    <row r="4468" spans="2:3" x14ac:dyDescent="0.25">
      <c r="B4468" s="250">
        <v>4405</v>
      </c>
      <c r="C4468" s="249">
        <v>142.4795914337594</v>
      </c>
    </row>
    <row r="4469" spans="2:3" x14ac:dyDescent="0.25">
      <c r="B4469" s="250">
        <v>4406</v>
      </c>
      <c r="C4469" s="249">
        <v>103.51311630737015</v>
      </c>
    </row>
    <row r="4470" spans="2:3" x14ac:dyDescent="0.25">
      <c r="B4470" s="250">
        <v>4407</v>
      </c>
      <c r="C4470" s="249">
        <v>81.245578231385636</v>
      </c>
    </row>
    <row r="4471" spans="2:3" x14ac:dyDescent="0.25">
      <c r="B4471" s="250">
        <v>4408</v>
      </c>
      <c r="C4471" s="249">
        <v>102.89757220891535</v>
      </c>
    </row>
    <row r="4472" spans="2:3" x14ac:dyDescent="0.25">
      <c r="B4472" s="250">
        <v>4409</v>
      </c>
      <c r="C4472" s="249">
        <v>116.78200986066508</v>
      </c>
    </row>
    <row r="4473" spans="2:3" x14ac:dyDescent="0.25">
      <c r="B4473" s="250">
        <v>4410</v>
      </c>
      <c r="C4473" s="249">
        <v>91.113764779477705</v>
      </c>
    </row>
    <row r="4474" spans="2:3" x14ac:dyDescent="0.25">
      <c r="B4474" s="250">
        <v>4411</v>
      </c>
      <c r="C4474" s="249">
        <v>141.64085818098232</v>
      </c>
    </row>
    <row r="4475" spans="2:3" x14ac:dyDescent="0.25">
      <c r="B4475" s="250">
        <v>4412</v>
      </c>
      <c r="C4475" s="249">
        <v>127.16528022090482</v>
      </c>
    </row>
    <row r="4476" spans="2:3" x14ac:dyDescent="0.25">
      <c r="B4476" s="250">
        <v>4413</v>
      </c>
      <c r="C4476" s="249">
        <v>143.66230216118169</v>
      </c>
    </row>
    <row r="4477" spans="2:3" x14ac:dyDescent="0.25">
      <c r="B4477" s="250">
        <v>4414</v>
      </c>
      <c r="C4477" s="249">
        <v>152.76344558904364</v>
      </c>
    </row>
    <row r="4478" spans="2:3" x14ac:dyDescent="0.25">
      <c r="B4478" s="250">
        <v>4415</v>
      </c>
      <c r="C4478" s="249">
        <v>157.99204539043183</v>
      </c>
    </row>
    <row r="4479" spans="2:3" x14ac:dyDescent="0.25">
      <c r="B4479" s="250">
        <v>4416</v>
      </c>
      <c r="C4479" s="249">
        <v>106.13626792560579</v>
      </c>
    </row>
    <row r="4480" spans="2:3" x14ac:dyDescent="0.25">
      <c r="B4480" s="250">
        <v>4417</v>
      </c>
      <c r="C4480" s="249">
        <v>102.69613985990873</v>
      </c>
    </row>
    <row r="4481" spans="2:3" x14ac:dyDescent="0.25">
      <c r="B4481" s="250">
        <v>4418</v>
      </c>
      <c r="C4481" s="249">
        <v>107.56905463624457</v>
      </c>
    </row>
    <row r="4482" spans="2:3" x14ac:dyDescent="0.25">
      <c r="B4482" s="250">
        <v>4419</v>
      </c>
      <c r="C4482" s="249">
        <v>165.89159801530349</v>
      </c>
    </row>
    <row r="4483" spans="2:3" x14ac:dyDescent="0.25">
      <c r="B4483" s="250">
        <v>4420</v>
      </c>
      <c r="C4483" s="249">
        <v>107.70645047016124</v>
      </c>
    </row>
    <row r="4484" spans="2:3" x14ac:dyDescent="0.25">
      <c r="B4484" s="250">
        <v>4421</v>
      </c>
      <c r="C4484" s="249">
        <v>109.78016657004804</v>
      </c>
    </row>
    <row r="4485" spans="2:3" x14ac:dyDescent="0.25">
      <c r="B4485" s="250">
        <v>4422</v>
      </c>
      <c r="C4485" s="249">
        <v>94.290223896544092</v>
      </c>
    </row>
    <row r="4486" spans="2:3" x14ac:dyDescent="0.25">
      <c r="B4486" s="250">
        <v>4423</v>
      </c>
      <c r="C4486" s="249">
        <v>133.51122659544848</v>
      </c>
    </row>
    <row r="4487" spans="2:3" x14ac:dyDescent="0.25">
      <c r="B4487" s="250">
        <v>4424</v>
      </c>
      <c r="C4487" s="249">
        <v>113.57434505385977</v>
      </c>
    </row>
    <row r="4488" spans="2:3" x14ac:dyDescent="0.25">
      <c r="B4488" s="250">
        <v>4425</v>
      </c>
      <c r="C4488" s="249">
        <v>128.57226749574642</v>
      </c>
    </row>
    <row r="4489" spans="2:3" x14ac:dyDescent="0.25">
      <c r="B4489" s="250">
        <v>4426</v>
      </c>
      <c r="C4489" s="249">
        <v>104.8678344153916</v>
      </c>
    </row>
    <row r="4490" spans="2:3" x14ac:dyDescent="0.25">
      <c r="B4490" s="250">
        <v>4427</v>
      </c>
      <c r="C4490" s="249">
        <v>138.68459000576019</v>
      </c>
    </row>
    <row r="4491" spans="2:3" x14ac:dyDescent="0.25">
      <c r="B4491" s="250">
        <v>4428</v>
      </c>
      <c r="C4491" s="249">
        <v>134.05395202223997</v>
      </c>
    </row>
    <row r="4492" spans="2:3" x14ac:dyDescent="0.25">
      <c r="B4492" s="250">
        <v>4429</v>
      </c>
      <c r="C4492" s="249">
        <v>133.86963329032821</v>
      </c>
    </row>
    <row r="4493" spans="2:3" x14ac:dyDescent="0.25">
      <c r="B4493" s="250">
        <v>4430</v>
      </c>
      <c r="C4493" s="249">
        <v>73.826293839856277</v>
      </c>
    </row>
    <row r="4494" spans="2:3" x14ac:dyDescent="0.25">
      <c r="B4494" s="250">
        <v>4431</v>
      </c>
      <c r="C4494" s="249">
        <v>100.94453967135921</v>
      </c>
    </row>
    <row r="4495" spans="2:3" x14ac:dyDescent="0.25">
      <c r="B4495" s="250">
        <v>4432</v>
      </c>
      <c r="C4495" s="249">
        <v>146.79538363874988</v>
      </c>
    </row>
    <row r="4496" spans="2:3" x14ac:dyDescent="0.25">
      <c r="B4496" s="250">
        <v>4433</v>
      </c>
      <c r="C4496" s="249">
        <v>130.88883213798937</v>
      </c>
    </row>
    <row r="4497" spans="2:3" x14ac:dyDescent="0.25">
      <c r="B4497" s="250">
        <v>4434</v>
      </c>
      <c r="C4497" s="249">
        <v>63.826106873568797</v>
      </c>
    </row>
    <row r="4498" spans="2:3" x14ac:dyDescent="0.25">
      <c r="B4498" s="250">
        <v>4435</v>
      </c>
      <c r="C4498" s="249">
        <v>106.81958846703772</v>
      </c>
    </row>
    <row r="4499" spans="2:3" x14ac:dyDescent="0.25">
      <c r="B4499" s="250">
        <v>4436</v>
      </c>
      <c r="C4499" s="249">
        <v>132.2405844866143</v>
      </c>
    </row>
    <row r="4500" spans="2:3" x14ac:dyDescent="0.25">
      <c r="B4500" s="250">
        <v>4437</v>
      </c>
      <c r="C4500" s="249">
        <v>153.24998278024003</v>
      </c>
    </row>
    <row r="4501" spans="2:3" x14ac:dyDescent="0.25">
      <c r="B4501" s="250">
        <v>4438</v>
      </c>
      <c r="C4501" s="249">
        <v>127.77355342656928</v>
      </c>
    </row>
    <row r="4502" spans="2:3" x14ac:dyDescent="0.25">
      <c r="B4502" s="250">
        <v>4439</v>
      </c>
      <c r="C4502" s="249">
        <v>111.98253962949696</v>
      </c>
    </row>
    <row r="4503" spans="2:3" x14ac:dyDescent="0.25">
      <c r="B4503" s="250">
        <v>4440</v>
      </c>
      <c r="C4503" s="249">
        <v>141.01320424202152</v>
      </c>
    </row>
    <row r="4504" spans="2:3" x14ac:dyDescent="0.25">
      <c r="B4504" s="250">
        <v>4441</v>
      </c>
      <c r="C4504" s="249">
        <v>97.88824650181283</v>
      </c>
    </row>
    <row r="4505" spans="2:3" x14ac:dyDescent="0.25">
      <c r="B4505" s="250">
        <v>4442</v>
      </c>
      <c r="C4505" s="249">
        <v>142.30436612960096</v>
      </c>
    </row>
    <row r="4506" spans="2:3" x14ac:dyDescent="0.25">
      <c r="B4506" s="250">
        <v>4443</v>
      </c>
      <c r="C4506" s="249">
        <v>174.69887422074922</v>
      </c>
    </row>
    <row r="4507" spans="2:3" x14ac:dyDescent="0.25">
      <c r="B4507" s="250">
        <v>4444</v>
      </c>
      <c r="C4507" s="249">
        <v>101.45744410136922</v>
      </c>
    </row>
    <row r="4508" spans="2:3" x14ac:dyDescent="0.25">
      <c r="B4508" s="250">
        <v>4445</v>
      </c>
      <c r="C4508" s="249">
        <v>122.07821534409439</v>
      </c>
    </row>
    <row r="4509" spans="2:3" x14ac:dyDescent="0.25">
      <c r="B4509" s="250">
        <v>4446</v>
      </c>
      <c r="C4509" s="249">
        <v>101.54570711639812</v>
      </c>
    </row>
    <row r="4510" spans="2:3" x14ac:dyDescent="0.25">
      <c r="B4510" s="250">
        <v>4447</v>
      </c>
      <c r="C4510" s="249">
        <v>107.97086260725027</v>
      </c>
    </row>
    <row r="4511" spans="2:3" x14ac:dyDescent="0.25">
      <c r="B4511" s="250">
        <v>4448</v>
      </c>
      <c r="C4511" s="249">
        <v>109.24522600930918</v>
      </c>
    </row>
    <row r="4512" spans="2:3" x14ac:dyDescent="0.25">
      <c r="B4512" s="250">
        <v>4449</v>
      </c>
      <c r="C4512" s="249">
        <v>83.013084469316311</v>
      </c>
    </row>
    <row r="4513" spans="2:3" x14ac:dyDescent="0.25">
      <c r="B4513" s="250">
        <v>4450</v>
      </c>
      <c r="C4513" s="249">
        <v>130.62036027987455</v>
      </c>
    </row>
    <row r="4514" spans="2:3" x14ac:dyDescent="0.25">
      <c r="B4514" s="250">
        <v>4451</v>
      </c>
      <c r="C4514" s="249">
        <v>161.62771257447343</v>
      </c>
    </row>
    <row r="4515" spans="2:3" x14ac:dyDescent="0.25">
      <c r="B4515" s="250">
        <v>4452</v>
      </c>
      <c r="C4515" s="249">
        <v>119.84165938411077</v>
      </c>
    </row>
    <row r="4516" spans="2:3" x14ac:dyDescent="0.25">
      <c r="B4516" s="250">
        <v>4453</v>
      </c>
      <c r="C4516" s="249">
        <v>90.055086017583278</v>
      </c>
    </row>
    <row r="4517" spans="2:3" x14ac:dyDescent="0.25">
      <c r="B4517" s="250">
        <v>4454</v>
      </c>
      <c r="C4517" s="249">
        <v>103.79345227309275</v>
      </c>
    </row>
    <row r="4518" spans="2:3" x14ac:dyDescent="0.25">
      <c r="B4518" s="250">
        <v>4455</v>
      </c>
      <c r="C4518" s="249">
        <v>137.79377617321856</v>
      </c>
    </row>
    <row r="4519" spans="2:3" x14ac:dyDescent="0.25">
      <c r="B4519" s="250">
        <v>4456</v>
      </c>
      <c r="C4519" s="249">
        <v>109.1204326622112</v>
      </c>
    </row>
    <row r="4520" spans="2:3" x14ac:dyDescent="0.25">
      <c r="B4520" s="250">
        <v>4457</v>
      </c>
      <c r="C4520" s="249">
        <v>133.46147578911649</v>
      </c>
    </row>
    <row r="4521" spans="2:3" x14ac:dyDescent="0.25">
      <c r="B4521" s="250">
        <v>4458</v>
      </c>
      <c r="C4521" s="249">
        <v>116.31165353900882</v>
      </c>
    </row>
    <row r="4522" spans="2:3" x14ac:dyDescent="0.25">
      <c r="B4522" s="250">
        <v>4459</v>
      </c>
      <c r="C4522" s="249">
        <v>154.69089999678476</v>
      </c>
    </row>
    <row r="4523" spans="2:3" x14ac:dyDescent="0.25">
      <c r="B4523" s="250">
        <v>4460</v>
      </c>
      <c r="C4523" s="249">
        <v>86.675664936379064</v>
      </c>
    </row>
    <row r="4524" spans="2:3" x14ac:dyDescent="0.25">
      <c r="B4524" s="250">
        <v>4461</v>
      </c>
      <c r="C4524" s="249">
        <v>134.75999131827308</v>
      </c>
    </row>
    <row r="4525" spans="2:3" x14ac:dyDescent="0.25">
      <c r="B4525" s="250">
        <v>4462</v>
      </c>
      <c r="C4525" s="249">
        <v>112.06935297607748</v>
      </c>
    </row>
    <row r="4526" spans="2:3" x14ac:dyDescent="0.25">
      <c r="B4526" s="250">
        <v>4463</v>
      </c>
      <c r="C4526" s="249">
        <v>108.02041087808519</v>
      </c>
    </row>
    <row r="4527" spans="2:3" x14ac:dyDescent="0.25">
      <c r="B4527" s="250">
        <v>4464</v>
      </c>
      <c r="C4527" s="249">
        <v>122.17974142387934</v>
      </c>
    </row>
    <row r="4528" spans="2:3" x14ac:dyDescent="0.25">
      <c r="B4528" s="250">
        <v>4465</v>
      </c>
      <c r="C4528" s="249">
        <v>125.28717723125285</v>
      </c>
    </row>
    <row r="4529" spans="2:3" x14ac:dyDescent="0.25">
      <c r="B4529" s="250">
        <v>4466</v>
      </c>
      <c r="C4529" s="249">
        <v>150.78696546024184</v>
      </c>
    </row>
    <row r="4530" spans="2:3" x14ac:dyDescent="0.25">
      <c r="B4530" s="250">
        <v>4467</v>
      </c>
      <c r="C4530" s="249">
        <v>123.39377134112584</v>
      </c>
    </row>
    <row r="4531" spans="2:3" x14ac:dyDescent="0.25">
      <c r="B4531" s="250">
        <v>4468</v>
      </c>
      <c r="C4531" s="249">
        <v>139.08432765716492</v>
      </c>
    </row>
    <row r="4532" spans="2:3" x14ac:dyDescent="0.25">
      <c r="B4532" s="250">
        <v>4469</v>
      </c>
      <c r="C4532" s="249">
        <v>87.114195307824815</v>
      </c>
    </row>
    <row r="4533" spans="2:3" x14ac:dyDescent="0.25">
      <c r="B4533" s="250">
        <v>4470</v>
      </c>
      <c r="C4533" s="249">
        <v>119.4266853527854</v>
      </c>
    </row>
    <row r="4534" spans="2:3" x14ac:dyDescent="0.25">
      <c r="B4534" s="250">
        <v>4471</v>
      </c>
      <c r="C4534" s="249">
        <v>67.375108279578583</v>
      </c>
    </row>
    <row r="4535" spans="2:3" x14ac:dyDescent="0.25">
      <c r="B4535" s="250">
        <v>4472</v>
      </c>
      <c r="C4535" s="249">
        <v>120.98746280219156</v>
      </c>
    </row>
    <row r="4536" spans="2:3" x14ac:dyDescent="0.25">
      <c r="B4536" s="250">
        <v>4473</v>
      </c>
      <c r="C4536" s="249">
        <v>62.982606238234283</v>
      </c>
    </row>
    <row r="4537" spans="2:3" x14ac:dyDescent="0.25">
      <c r="B4537" s="250">
        <v>4474</v>
      </c>
      <c r="C4537" s="249">
        <v>126.68745514161567</v>
      </c>
    </row>
    <row r="4538" spans="2:3" x14ac:dyDescent="0.25">
      <c r="B4538" s="250">
        <v>4475</v>
      </c>
      <c r="C4538" s="249">
        <v>114.5892696173928</v>
      </c>
    </row>
    <row r="4539" spans="2:3" x14ac:dyDescent="0.25">
      <c r="B4539" s="250">
        <v>4476</v>
      </c>
      <c r="C4539" s="249">
        <v>106.4573300965256</v>
      </c>
    </row>
    <row r="4540" spans="2:3" x14ac:dyDescent="0.25">
      <c r="B4540" s="250">
        <v>4477</v>
      </c>
      <c r="C4540" s="249">
        <v>103.13403719794195</v>
      </c>
    </row>
    <row r="4541" spans="2:3" x14ac:dyDescent="0.25">
      <c r="B4541" s="250">
        <v>4478</v>
      </c>
      <c r="C4541" s="249">
        <v>119.02188673535716</v>
      </c>
    </row>
    <row r="4542" spans="2:3" x14ac:dyDescent="0.25">
      <c r="B4542" s="250">
        <v>4479</v>
      </c>
      <c r="C4542" s="249">
        <v>122.39886770911447</v>
      </c>
    </row>
    <row r="4543" spans="2:3" x14ac:dyDescent="0.25">
      <c r="B4543" s="250">
        <v>4480</v>
      </c>
      <c r="C4543" s="249">
        <v>85.407454847019295</v>
      </c>
    </row>
    <row r="4544" spans="2:3" x14ac:dyDescent="0.25">
      <c r="B4544" s="250">
        <v>4481</v>
      </c>
      <c r="C4544" s="249">
        <v>144.5260840664443</v>
      </c>
    </row>
    <row r="4545" spans="2:3" x14ac:dyDescent="0.25">
      <c r="B4545" s="250">
        <v>4482</v>
      </c>
      <c r="C4545" s="249">
        <v>125.46659607450684</v>
      </c>
    </row>
    <row r="4546" spans="2:3" x14ac:dyDescent="0.25">
      <c r="B4546" s="250">
        <v>4483</v>
      </c>
      <c r="C4546" s="249">
        <v>146.91459324046957</v>
      </c>
    </row>
    <row r="4547" spans="2:3" x14ac:dyDescent="0.25">
      <c r="B4547" s="250">
        <v>4484</v>
      </c>
      <c r="C4547" s="249">
        <v>97.934916754294562</v>
      </c>
    </row>
    <row r="4548" spans="2:3" x14ac:dyDescent="0.25">
      <c r="B4548" s="250">
        <v>4485</v>
      </c>
      <c r="C4548" s="249">
        <v>93.619615895627163</v>
      </c>
    </row>
    <row r="4549" spans="2:3" x14ac:dyDescent="0.25">
      <c r="B4549" s="250">
        <v>4486</v>
      </c>
      <c r="C4549" s="249">
        <v>118.76084351543265</v>
      </c>
    </row>
    <row r="4550" spans="2:3" x14ac:dyDescent="0.25">
      <c r="B4550" s="250">
        <v>4487</v>
      </c>
      <c r="C4550" s="249">
        <v>99.317246313122595</v>
      </c>
    </row>
    <row r="4551" spans="2:3" x14ac:dyDescent="0.25">
      <c r="B4551" s="250">
        <v>4488</v>
      </c>
      <c r="C4551" s="249">
        <v>107.75956440354624</v>
      </c>
    </row>
    <row r="4552" spans="2:3" x14ac:dyDescent="0.25">
      <c r="B4552" s="250">
        <v>4489</v>
      </c>
      <c r="C4552" s="249">
        <v>150.39990023130889</v>
      </c>
    </row>
    <row r="4553" spans="2:3" x14ac:dyDescent="0.25">
      <c r="B4553" s="250">
        <v>4490</v>
      </c>
      <c r="C4553" s="249">
        <v>111.31257187729818</v>
      </c>
    </row>
    <row r="4554" spans="2:3" x14ac:dyDescent="0.25">
      <c r="B4554" s="250">
        <v>4491</v>
      </c>
      <c r="C4554" s="249">
        <v>124.74100135815515</v>
      </c>
    </row>
    <row r="4555" spans="2:3" x14ac:dyDescent="0.25">
      <c r="B4555" s="250">
        <v>4492</v>
      </c>
      <c r="C4555" s="249">
        <v>92.650194558788286</v>
      </c>
    </row>
    <row r="4556" spans="2:3" x14ac:dyDescent="0.25">
      <c r="B4556" s="250">
        <v>4493</v>
      </c>
      <c r="C4556" s="249">
        <v>90.489621652019878</v>
      </c>
    </row>
    <row r="4557" spans="2:3" x14ac:dyDescent="0.25">
      <c r="B4557" s="250">
        <v>4494</v>
      </c>
      <c r="C4557" s="249">
        <v>117.93153157576158</v>
      </c>
    </row>
    <row r="4558" spans="2:3" x14ac:dyDescent="0.25">
      <c r="B4558" s="250">
        <v>4495</v>
      </c>
      <c r="C4558" s="249">
        <v>140.85836138843399</v>
      </c>
    </row>
    <row r="4559" spans="2:3" x14ac:dyDescent="0.25">
      <c r="B4559" s="250">
        <v>4496</v>
      </c>
      <c r="C4559" s="249">
        <v>125.99203224772813</v>
      </c>
    </row>
    <row r="4560" spans="2:3" x14ac:dyDescent="0.25">
      <c r="B4560" s="250">
        <v>4497</v>
      </c>
      <c r="C4560" s="249">
        <v>117.77426948913563</v>
      </c>
    </row>
    <row r="4561" spans="2:3" x14ac:dyDescent="0.25">
      <c r="B4561" s="250">
        <v>4498</v>
      </c>
      <c r="C4561" s="249">
        <v>118.33413791284435</v>
      </c>
    </row>
    <row r="4562" spans="2:3" x14ac:dyDescent="0.25">
      <c r="B4562" s="250">
        <v>4499</v>
      </c>
      <c r="C4562" s="249">
        <v>134.34936012361902</v>
      </c>
    </row>
    <row r="4563" spans="2:3" x14ac:dyDescent="0.25">
      <c r="B4563" s="250">
        <v>4500</v>
      </c>
      <c r="C4563" s="249">
        <v>103.77547405908929</v>
      </c>
    </row>
    <row r="4564" spans="2:3" x14ac:dyDescent="0.25">
      <c r="B4564" s="250">
        <v>4501</v>
      </c>
      <c r="C4564" s="249">
        <v>122.89462140533576</v>
      </c>
    </row>
    <row r="4565" spans="2:3" x14ac:dyDescent="0.25">
      <c r="B4565" s="250">
        <v>4502</v>
      </c>
      <c r="C4565" s="249">
        <v>117.13409681451584</v>
      </c>
    </row>
    <row r="4566" spans="2:3" x14ac:dyDescent="0.25">
      <c r="B4566" s="250">
        <v>4503</v>
      </c>
      <c r="C4566" s="249">
        <v>129.77929999072504</v>
      </c>
    </row>
    <row r="4567" spans="2:3" x14ac:dyDescent="0.25">
      <c r="B4567" s="250">
        <v>4504</v>
      </c>
      <c r="C4567" s="249">
        <v>136.8477896143992</v>
      </c>
    </row>
    <row r="4568" spans="2:3" x14ac:dyDescent="0.25">
      <c r="B4568" s="250">
        <v>4505</v>
      </c>
      <c r="C4568" s="249">
        <v>128.7274773450076</v>
      </c>
    </row>
    <row r="4569" spans="2:3" x14ac:dyDescent="0.25">
      <c r="B4569" s="250">
        <v>4506</v>
      </c>
      <c r="C4569" s="249">
        <v>134.72615084782194</v>
      </c>
    </row>
    <row r="4570" spans="2:3" x14ac:dyDescent="0.25">
      <c r="B4570" s="250">
        <v>4507</v>
      </c>
      <c r="C4570" s="249">
        <v>118.02987474306683</v>
      </c>
    </row>
    <row r="4571" spans="2:3" x14ac:dyDescent="0.25">
      <c r="B4571" s="250">
        <v>4508</v>
      </c>
      <c r="C4571" s="249">
        <v>133.9005024453605</v>
      </c>
    </row>
    <row r="4572" spans="2:3" x14ac:dyDescent="0.25">
      <c r="B4572" s="250">
        <v>4509</v>
      </c>
      <c r="C4572" s="249">
        <v>74.911249646379872</v>
      </c>
    </row>
    <row r="4573" spans="2:3" x14ac:dyDescent="0.25">
      <c r="B4573" s="250">
        <v>4510</v>
      </c>
      <c r="C4573" s="249">
        <v>88.81221765822869</v>
      </c>
    </row>
    <row r="4574" spans="2:3" x14ac:dyDescent="0.25">
      <c r="B4574" s="250">
        <v>4511</v>
      </c>
      <c r="C4574" s="249">
        <v>113.33252735157571</v>
      </c>
    </row>
    <row r="4575" spans="2:3" x14ac:dyDescent="0.25">
      <c r="B4575" s="250">
        <v>4512</v>
      </c>
      <c r="C4575" s="249">
        <v>151.44088745089863</v>
      </c>
    </row>
    <row r="4576" spans="2:3" x14ac:dyDescent="0.25">
      <c r="B4576" s="250">
        <v>4513</v>
      </c>
      <c r="C4576" s="249">
        <v>123.41542688925949</v>
      </c>
    </row>
    <row r="4577" spans="2:3" x14ac:dyDescent="0.25">
      <c r="B4577" s="250">
        <v>4514</v>
      </c>
      <c r="C4577" s="249">
        <v>138.98942999645001</v>
      </c>
    </row>
    <row r="4578" spans="2:3" x14ac:dyDescent="0.25">
      <c r="B4578" s="250">
        <v>4515</v>
      </c>
      <c r="C4578" s="249">
        <v>111.87241317714393</v>
      </c>
    </row>
    <row r="4579" spans="2:3" x14ac:dyDescent="0.25">
      <c r="B4579" s="250">
        <v>4516</v>
      </c>
      <c r="C4579" s="249">
        <v>110.56911676252679</v>
      </c>
    </row>
    <row r="4580" spans="2:3" x14ac:dyDescent="0.25">
      <c r="B4580" s="250">
        <v>4517</v>
      </c>
      <c r="C4580" s="249">
        <v>113.40435509248317</v>
      </c>
    </row>
    <row r="4581" spans="2:3" x14ac:dyDescent="0.25">
      <c r="B4581" s="250">
        <v>4518</v>
      </c>
      <c r="C4581" s="249">
        <v>120.35112235915174</v>
      </c>
    </row>
    <row r="4582" spans="2:3" x14ac:dyDescent="0.25">
      <c r="B4582" s="250">
        <v>4519</v>
      </c>
      <c r="C4582" s="249">
        <v>130.68987092053084</v>
      </c>
    </row>
    <row r="4583" spans="2:3" x14ac:dyDescent="0.25">
      <c r="B4583" s="250">
        <v>4520</v>
      </c>
      <c r="C4583" s="249">
        <v>100.07421100937189</v>
      </c>
    </row>
    <row r="4584" spans="2:3" x14ac:dyDescent="0.25">
      <c r="B4584" s="250">
        <v>4521</v>
      </c>
      <c r="C4584" s="249">
        <v>122.913198238514</v>
      </c>
    </row>
    <row r="4585" spans="2:3" x14ac:dyDescent="0.25">
      <c r="B4585" s="250">
        <v>4522</v>
      </c>
      <c r="C4585" s="249">
        <v>138.54826701245815</v>
      </c>
    </row>
    <row r="4586" spans="2:3" x14ac:dyDescent="0.25">
      <c r="B4586" s="250">
        <v>4523</v>
      </c>
      <c r="C4586" s="249">
        <v>136.98650092481142</v>
      </c>
    </row>
    <row r="4587" spans="2:3" x14ac:dyDescent="0.25">
      <c r="B4587" s="250">
        <v>4524</v>
      </c>
      <c r="C4587" s="249">
        <v>118.16915682400305</v>
      </c>
    </row>
    <row r="4588" spans="2:3" x14ac:dyDescent="0.25">
      <c r="B4588" s="250">
        <v>4525</v>
      </c>
      <c r="C4588" s="249">
        <v>89.433824269163182</v>
      </c>
    </row>
    <row r="4589" spans="2:3" x14ac:dyDescent="0.25">
      <c r="B4589" s="250">
        <v>4526</v>
      </c>
      <c r="C4589" s="249">
        <v>144.30585583684734</v>
      </c>
    </row>
    <row r="4590" spans="2:3" x14ac:dyDescent="0.25">
      <c r="B4590" s="250">
        <v>4527</v>
      </c>
      <c r="C4590" s="249">
        <v>116.22992609805596</v>
      </c>
    </row>
    <row r="4591" spans="2:3" x14ac:dyDescent="0.25">
      <c r="B4591" s="250">
        <v>4528</v>
      </c>
      <c r="C4591" s="249">
        <v>132.89802692812401</v>
      </c>
    </row>
    <row r="4592" spans="2:3" x14ac:dyDescent="0.25">
      <c r="B4592" s="250">
        <v>4529</v>
      </c>
      <c r="C4592" s="249">
        <v>158.72136876676311</v>
      </c>
    </row>
    <row r="4593" spans="2:3" x14ac:dyDescent="0.25">
      <c r="B4593" s="250">
        <v>4530</v>
      </c>
      <c r="C4593" s="249">
        <v>115.42520569034585</v>
      </c>
    </row>
    <row r="4594" spans="2:3" x14ac:dyDescent="0.25">
      <c r="B4594" s="250">
        <v>4531</v>
      </c>
      <c r="C4594" s="249">
        <v>112.75871042142185</v>
      </c>
    </row>
    <row r="4595" spans="2:3" x14ac:dyDescent="0.25">
      <c r="B4595" s="250">
        <v>4532</v>
      </c>
      <c r="C4595" s="249">
        <v>98.566617246075211</v>
      </c>
    </row>
    <row r="4596" spans="2:3" x14ac:dyDescent="0.25">
      <c r="B4596" s="250">
        <v>4533</v>
      </c>
      <c r="C4596" s="249">
        <v>111.39673943400122</v>
      </c>
    </row>
    <row r="4597" spans="2:3" x14ac:dyDescent="0.25">
      <c r="B4597" s="250">
        <v>4534</v>
      </c>
      <c r="C4597" s="249">
        <v>96.845618536061764</v>
      </c>
    </row>
    <row r="4598" spans="2:3" x14ac:dyDescent="0.25">
      <c r="B4598" s="250">
        <v>4535</v>
      </c>
      <c r="C4598" s="249">
        <v>84.865888469777502</v>
      </c>
    </row>
    <row r="4599" spans="2:3" x14ac:dyDescent="0.25">
      <c r="B4599" s="250">
        <v>4536</v>
      </c>
      <c r="C4599" s="249">
        <v>155.49278227234606</v>
      </c>
    </row>
    <row r="4600" spans="2:3" x14ac:dyDescent="0.25">
      <c r="B4600" s="250">
        <v>4537</v>
      </c>
      <c r="C4600" s="249">
        <v>80.47941574165273</v>
      </c>
    </row>
    <row r="4601" spans="2:3" x14ac:dyDescent="0.25">
      <c r="B4601" s="250">
        <v>4538</v>
      </c>
      <c r="C4601" s="249">
        <v>110.44221768885285</v>
      </c>
    </row>
    <row r="4602" spans="2:3" x14ac:dyDescent="0.25">
      <c r="B4602" s="250">
        <v>4539</v>
      </c>
      <c r="C4602" s="249">
        <v>74.463573625824139</v>
      </c>
    </row>
    <row r="4603" spans="2:3" x14ac:dyDescent="0.25">
      <c r="B4603" s="250">
        <v>4540</v>
      </c>
      <c r="C4603" s="249">
        <v>113.72699351178163</v>
      </c>
    </row>
    <row r="4604" spans="2:3" x14ac:dyDescent="0.25">
      <c r="B4604" s="250">
        <v>4541</v>
      </c>
      <c r="C4604" s="249">
        <v>108.96755545113783</v>
      </c>
    </row>
    <row r="4605" spans="2:3" x14ac:dyDescent="0.25">
      <c r="B4605" s="250">
        <v>4542</v>
      </c>
      <c r="C4605" s="249">
        <v>123.97038678546089</v>
      </c>
    </row>
    <row r="4606" spans="2:3" x14ac:dyDescent="0.25">
      <c r="B4606" s="250">
        <v>4543</v>
      </c>
      <c r="C4606" s="249">
        <v>98.124770414181683</v>
      </c>
    </row>
    <row r="4607" spans="2:3" x14ac:dyDescent="0.25">
      <c r="B4607" s="250">
        <v>4544</v>
      </c>
      <c r="C4607" s="249">
        <v>125.22810180077524</v>
      </c>
    </row>
    <row r="4608" spans="2:3" x14ac:dyDescent="0.25">
      <c r="B4608" s="250">
        <v>4545</v>
      </c>
      <c r="C4608" s="249">
        <v>109.26120865928637</v>
      </c>
    </row>
    <row r="4609" spans="2:3" x14ac:dyDescent="0.25">
      <c r="B4609" s="250">
        <v>4546</v>
      </c>
      <c r="C4609" s="249">
        <v>100.90851939843787</v>
      </c>
    </row>
    <row r="4610" spans="2:3" x14ac:dyDescent="0.25">
      <c r="B4610" s="250">
        <v>4547</v>
      </c>
      <c r="C4610" s="249">
        <v>157.04817883973024</v>
      </c>
    </row>
    <row r="4611" spans="2:3" x14ac:dyDescent="0.25">
      <c r="B4611" s="250">
        <v>4548</v>
      </c>
      <c r="C4611" s="249">
        <v>118.78462468915481</v>
      </c>
    </row>
    <row r="4612" spans="2:3" x14ac:dyDescent="0.25">
      <c r="B4612" s="250">
        <v>4549</v>
      </c>
      <c r="C4612" s="249">
        <v>118.91752076587902</v>
      </c>
    </row>
    <row r="4613" spans="2:3" x14ac:dyDescent="0.25">
      <c r="B4613" s="250">
        <v>4550</v>
      </c>
      <c r="C4613" s="249">
        <v>90.493878999232095</v>
      </c>
    </row>
    <row r="4614" spans="2:3" x14ac:dyDescent="0.25">
      <c r="B4614" s="250">
        <v>4551</v>
      </c>
      <c r="C4614" s="249">
        <v>123.72395737810682</v>
      </c>
    </row>
    <row r="4615" spans="2:3" x14ac:dyDescent="0.25">
      <c r="B4615" s="250">
        <v>4552</v>
      </c>
      <c r="C4615" s="249">
        <v>112.57522997299684</v>
      </c>
    </row>
    <row r="4616" spans="2:3" x14ac:dyDescent="0.25">
      <c r="B4616" s="250">
        <v>4553</v>
      </c>
      <c r="C4616" s="249">
        <v>139.57209531346206</v>
      </c>
    </row>
    <row r="4617" spans="2:3" x14ac:dyDescent="0.25">
      <c r="B4617" s="250">
        <v>4554</v>
      </c>
      <c r="C4617" s="249">
        <v>117.91937997815928</v>
      </c>
    </row>
    <row r="4618" spans="2:3" x14ac:dyDescent="0.25">
      <c r="B4618" s="250">
        <v>4555</v>
      </c>
      <c r="C4618" s="249">
        <v>161.80648372571503</v>
      </c>
    </row>
    <row r="4619" spans="2:3" x14ac:dyDescent="0.25">
      <c r="B4619" s="250">
        <v>4556</v>
      </c>
      <c r="C4619" s="249">
        <v>115.29300182595816</v>
      </c>
    </row>
    <row r="4620" spans="2:3" x14ac:dyDescent="0.25">
      <c r="B4620" s="250">
        <v>4557</v>
      </c>
      <c r="C4620" s="249">
        <v>115.92386157247944</v>
      </c>
    </row>
    <row r="4621" spans="2:3" x14ac:dyDescent="0.25">
      <c r="B4621" s="250">
        <v>4558</v>
      </c>
      <c r="C4621" s="249">
        <v>143.42817071152362</v>
      </c>
    </row>
    <row r="4622" spans="2:3" x14ac:dyDescent="0.25">
      <c r="B4622" s="250">
        <v>4559</v>
      </c>
      <c r="C4622" s="249">
        <v>53.427933067427745</v>
      </c>
    </row>
    <row r="4623" spans="2:3" x14ac:dyDescent="0.25">
      <c r="B4623" s="250">
        <v>4560</v>
      </c>
      <c r="C4623" s="249">
        <v>107.79694145943425</v>
      </c>
    </row>
    <row r="4624" spans="2:3" x14ac:dyDescent="0.25">
      <c r="B4624" s="250">
        <v>4561</v>
      </c>
      <c r="C4624" s="249">
        <v>139.07059809040786</v>
      </c>
    </row>
    <row r="4625" spans="2:3" x14ac:dyDescent="0.25">
      <c r="B4625" s="250">
        <v>4562</v>
      </c>
      <c r="C4625" s="249">
        <v>126.808398734969</v>
      </c>
    </row>
    <row r="4626" spans="2:3" x14ac:dyDescent="0.25">
      <c r="B4626" s="250">
        <v>4563</v>
      </c>
      <c r="C4626" s="249">
        <v>136.1401980674184</v>
      </c>
    </row>
    <row r="4627" spans="2:3" x14ac:dyDescent="0.25">
      <c r="B4627" s="250">
        <v>4564</v>
      </c>
      <c r="C4627" s="249">
        <v>119.45831995851141</v>
      </c>
    </row>
    <row r="4628" spans="2:3" x14ac:dyDescent="0.25">
      <c r="B4628" s="250">
        <v>4565</v>
      </c>
      <c r="C4628" s="249">
        <v>122.92054895691589</v>
      </c>
    </row>
    <row r="4629" spans="2:3" x14ac:dyDescent="0.25">
      <c r="B4629" s="250">
        <v>4566</v>
      </c>
      <c r="C4629" s="249">
        <v>155.98725858264174</v>
      </c>
    </row>
    <row r="4630" spans="2:3" x14ac:dyDescent="0.25">
      <c r="B4630" s="250">
        <v>4567</v>
      </c>
      <c r="C4630" s="249">
        <v>147.91893593413408</v>
      </c>
    </row>
    <row r="4631" spans="2:3" x14ac:dyDescent="0.25">
      <c r="B4631" s="250">
        <v>4568</v>
      </c>
      <c r="C4631" s="249">
        <v>117.52998603372421</v>
      </c>
    </row>
    <row r="4632" spans="2:3" x14ac:dyDescent="0.25">
      <c r="B4632" s="250">
        <v>4569</v>
      </c>
      <c r="C4632" s="249">
        <v>127.02832091947305</v>
      </c>
    </row>
    <row r="4633" spans="2:3" x14ac:dyDescent="0.25">
      <c r="B4633" s="250">
        <v>4570</v>
      </c>
      <c r="C4633" s="249">
        <v>119.16274121292139</v>
      </c>
    </row>
    <row r="4634" spans="2:3" x14ac:dyDescent="0.25">
      <c r="B4634" s="250">
        <v>4571</v>
      </c>
      <c r="C4634" s="249">
        <v>59.809516296148061</v>
      </c>
    </row>
    <row r="4635" spans="2:3" x14ac:dyDescent="0.25">
      <c r="B4635" s="250">
        <v>4572</v>
      </c>
      <c r="C4635" s="249">
        <v>120.72961367791366</v>
      </c>
    </row>
    <row r="4636" spans="2:3" x14ac:dyDescent="0.25">
      <c r="B4636" s="250">
        <v>4573</v>
      </c>
      <c r="C4636" s="249">
        <v>124.11870785783674</v>
      </c>
    </row>
    <row r="4637" spans="2:3" x14ac:dyDescent="0.25">
      <c r="B4637" s="250">
        <v>4574</v>
      </c>
      <c r="C4637" s="249">
        <v>125.79000127174592</v>
      </c>
    </row>
    <row r="4638" spans="2:3" x14ac:dyDescent="0.25">
      <c r="B4638" s="250">
        <v>4575</v>
      </c>
      <c r="C4638" s="249">
        <v>137.7322234500902</v>
      </c>
    </row>
    <row r="4639" spans="2:3" x14ac:dyDescent="0.25">
      <c r="B4639" s="250">
        <v>4576</v>
      </c>
      <c r="C4639" s="249">
        <v>129.74678412165775</v>
      </c>
    </row>
    <row r="4640" spans="2:3" x14ac:dyDescent="0.25">
      <c r="B4640" s="250">
        <v>4577</v>
      </c>
      <c r="C4640" s="249">
        <v>122.68843264848715</v>
      </c>
    </row>
    <row r="4641" spans="2:3" x14ac:dyDescent="0.25">
      <c r="B4641" s="250">
        <v>4578</v>
      </c>
      <c r="C4641" s="249">
        <v>93.635056775746946</v>
      </c>
    </row>
    <row r="4642" spans="2:3" x14ac:dyDescent="0.25">
      <c r="B4642" s="250">
        <v>4579</v>
      </c>
      <c r="C4642" s="249">
        <v>125.15533674634035</v>
      </c>
    </row>
    <row r="4643" spans="2:3" x14ac:dyDescent="0.25">
      <c r="B4643" s="250">
        <v>4580</v>
      </c>
      <c r="C4643" s="249">
        <v>83.855038282637665</v>
      </c>
    </row>
    <row r="4644" spans="2:3" x14ac:dyDescent="0.25">
      <c r="B4644" s="250">
        <v>4581</v>
      </c>
      <c r="C4644" s="249">
        <v>76.514073812519669</v>
      </c>
    </row>
    <row r="4645" spans="2:3" x14ac:dyDescent="0.25">
      <c r="B4645" s="250">
        <v>4582</v>
      </c>
      <c r="C4645" s="249">
        <v>121.32128058433518</v>
      </c>
    </row>
    <row r="4646" spans="2:3" x14ac:dyDescent="0.25">
      <c r="B4646" s="250">
        <v>4583</v>
      </c>
      <c r="C4646" s="249">
        <v>113.28800818832401</v>
      </c>
    </row>
    <row r="4647" spans="2:3" x14ac:dyDescent="0.25">
      <c r="B4647" s="250">
        <v>4584</v>
      </c>
      <c r="C4647" s="249">
        <v>139.25233267791793</v>
      </c>
    </row>
    <row r="4648" spans="2:3" x14ac:dyDescent="0.25">
      <c r="B4648" s="250">
        <v>4585</v>
      </c>
      <c r="C4648" s="249">
        <v>119.13719294357648</v>
      </c>
    </row>
    <row r="4649" spans="2:3" x14ac:dyDescent="0.25">
      <c r="B4649" s="250">
        <v>4586</v>
      </c>
      <c r="C4649" s="249">
        <v>86.764205531927701</v>
      </c>
    </row>
    <row r="4650" spans="2:3" x14ac:dyDescent="0.25">
      <c r="B4650" s="250">
        <v>4587</v>
      </c>
      <c r="C4650" s="249">
        <v>86.995083225872548</v>
      </c>
    </row>
    <row r="4651" spans="2:3" x14ac:dyDescent="0.25">
      <c r="B4651" s="250">
        <v>4588</v>
      </c>
      <c r="C4651" s="249">
        <v>167.01681723244212</v>
      </c>
    </row>
    <row r="4652" spans="2:3" x14ac:dyDescent="0.25">
      <c r="B4652" s="250">
        <v>4589</v>
      </c>
      <c r="C4652" s="249">
        <v>129.81656637649047</v>
      </c>
    </row>
    <row r="4653" spans="2:3" x14ac:dyDescent="0.25">
      <c r="B4653" s="250">
        <v>4590</v>
      </c>
      <c r="C4653" s="249">
        <v>140.83102151578544</v>
      </c>
    </row>
    <row r="4654" spans="2:3" x14ac:dyDescent="0.25">
      <c r="B4654" s="250">
        <v>4591</v>
      </c>
      <c r="C4654" s="249">
        <v>127.68627882523924</v>
      </c>
    </row>
    <row r="4655" spans="2:3" x14ac:dyDescent="0.25">
      <c r="B4655" s="250">
        <v>4592</v>
      </c>
      <c r="C4655" s="249">
        <v>124.54429651126063</v>
      </c>
    </row>
    <row r="4656" spans="2:3" x14ac:dyDescent="0.25">
      <c r="B4656" s="250">
        <v>4593</v>
      </c>
      <c r="C4656" s="249">
        <v>76.218928731476225</v>
      </c>
    </row>
    <row r="4657" spans="2:3" x14ac:dyDescent="0.25">
      <c r="B4657" s="250">
        <v>4594</v>
      </c>
      <c r="C4657" s="249">
        <v>110.43778246835149</v>
      </c>
    </row>
    <row r="4658" spans="2:3" x14ac:dyDescent="0.25">
      <c r="B4658" s="250">
        <v>4595</v>
      </c>
      <c r="C4658" s="249">
        <v>151.30924314685154</v>
      </c>
    </row>
    <row r="4659" spans="2:3" x14ac:dyDescent="0.25">
      <c r="B4659" s="250">
        <v>4596</v>
      </c>
      <c r="C4659" s="249">
        <v>124.27886352629176</v>
      </c>
    </row>
    <row r="4660" spans="2:3" x14ac:dyDescent="0.25">
      <c r="B4660" s="250">
        <v>4597</v>
      </c>
      <c r="C4660" s="249">
        <v>174.60532387655752</v>
      </c>
    </row>
    <row r="4661" spans="2:3" x14ac:dyDescent="0.25">
      <c r="B4661" s="250">
        <v>4598</v>
      </c>
      <c r="C4661" s="249">
        <v>160.45569559559755</v>
      </c>
    </row>
    <row r="4662" spans="2:3" x14ac:dyDescent="0.25">
      <c r="B4662" s="250">
        <v>4599</v>
      </c>
      <c r="C4662" s="249">
        <v>122.45426596832202</v>
      </c>
    </row>
    <row r="4663" spans="2:3" x14ac:dyDescent="0.25">
      <c r="B4663" s="250">
        <v>4600</v>
      </c>
      <c r="C4663" s="249">
        <v>126.18995064886505</v>
      </c>
    </row>
    <row r="4664" spans="2:3" x14ac:dyDescent="0.25">
      <c r="B4664" s="250">
        <v>4601</v>
      </c>
      <c r="C4664" s="249">
        <v>91.100013812842747</v>
      </c>
    </row>
    <row r="4665" spans="2:3" x14ac:dyDescent="0.25">
      <c r="B4665" s="250">
        <v>4602</v>
      </c>
      <c r="C4665" s="249">
        <v>117.69129015762627</v>
      </c>
    </row>
    <row r="4666" spans="2:3" x14ac:dyDescent="0.25">
      <c r="B4666" s="250">
        <v>4603</v>
      </c>
      <c r="C4666" s="249">
        <v>126.48113414426234</v>
      </c>
    </row>
    <row r="4667" spans="2:3" x14ac:dyDescent="0.25">
      <c r="B4667" s="250">
        <v>4604</v>
      </c>
      <c r="C4667" s="249">
        <v>98.286896754487799</v>
      </c>
    </row>
    <row r="4668" spans="2:3" x14ac:dyDescent="0.25">
      <c r="B4668" s="250">
        <v>4605</v>
      </c>
      <c r="C4668" s="249">
        <v>139.26322323435031</v>
      </c>
    </row>
    <row r="4669" spans="2:3" x14ac:dyDescent="0.25">
      <c r="B4669" s="250">
        <v>4606</v>
      </c>
      <c r="C4669" s="249">
        <v>120.27736189890278</v>
      </c>
    </row>
    <row r="4670" spans="2:3" x14ac:dyDescent="0.25">
      <c r="B4670" s="250">
        <v>4607</v>
      </c>
      <c r="C4670" s="249">
        <v>116.87388518927676</v>
      </c>
    </row>
    <row r="4671" spans="2:3" x14ac:dyDescent="0.25">
      <c r="B4671" s="250">
        <v>4608</v>
      </c>
      <c r="C4671" s="249">
        <v>84.315207911383567</v>
      </c>
    </row>
    <row r="4672" spans="2:3" x14ac:dyDescent="0.25">
      <c r="B4672" s="250">
        <v>4609</v>
      </c>
      <c r="C4672" s="249">
        <v>148.28780758053779</v>
      </c>
    </row>
    <row r="4673" spans="2:3" x14ac:dyDescent="0.25">
      <c r="B4673" s="250">
        <v>4610</v>
      </c>
      <c r="C4673" s="249">
        <v>124.57245708517027</v>
      </c>
    </row>
    <row r="4674" spans="2:3" x14ac:dyDescent="0.25">
      <c r="B4674" s="250">
        <v>4611</v>
      </c>
      <c r="C4674" s="249">
        <v>132.46710243593236</v>
      </c>
    </row>
    <row r="4675" spans="2:3" x14ac:dyDescent="0.25">
      <c r="B4675" s="250">
        <v>4612</v>
      </c>
      <c r="C4675" s="249">
        <v>77.921757851260011</v>
      </c>
    </row>
    <row r="4676" spans="2:3" x14ac:dyDescent="0.25">
      <c r="B4676" s="250">
        <v>4613</v>
      </c>
      <c r="C4676" s="249">
        <v>103.72921581469086</v>
      </c>
    </row>
    <row r="4677" spans="2:3" x14ac:dyDescent="0.25">
      <c r="B4677" s="250">
        <v>4614</v>
      </c>
      <c r="C4677" s="249">
        <v>104.31081978431419</v>
      </c>
    </row>
    <row r="4678" spans="2:3" x14ac:dyDescent="0.25">
      <c r="B4678" s="250">
        <v>4615</v>
      </c>
      <c r="C4678" s="249">
        <v>124.56783538182401</v>
      </c>
    </row>
    <row r="4679" spans="2:3" x14ac:dyDescent="0.25">
      <c r="B4679" s="250">
        <v>4616</v>
      </c>
      <c r="C4679" s="249">
        <v>122.13619979218859</v>
      </c>
    </row>
    <row r="4680" spans="2:3" x14ac:dyDescent="0.25">
      <c r="B4680" s="250">
        <v>4617</v>
      </c>
      <c r="C4680" s="249">
        <v>116.8389563977147</v>
      </c>
    </row>
    <row r="4681" spans="2:3" x14ac:dyDescent="0.25">
      <c r="B4681" s="250">
        <v>4618</v>
      </c>
      <c r="C4681" s="249">
        <v>119.95308033178601</v>
      </c>
    </row>
    <row r="4682" spans="2:3" x14ac:dyDescent="0.25">
      <c r="B4682" s="250">
        <v>4619</v>
      </c>
      <c r="C4682" s="249">
        <v>127.25753432485845</v>
      </c>
    </row>
    <row r="4683" spans="2:3" x14ac:dyDescent="0.25">
      <c r="B4683" s="250">
        <v>4620</v>
      </c>
      <c r="C4683" s="249">
        <v>126.11597488278741</v>
      </c>
    </row>
    <row r="4684" spans="2:3" x14ac:dyDescent="0.25">
      <c r="B4684" s="250">
        <v>4621</v>
      </c>
      <c r="C4684" s="249">
        <v>126.64004073031553</v>
      </c>
    </row>
    <row r="4685" spans="2:3" x14ac:dyDescent="0.25">
      <c r="B4685" s="250">
        <v>4622</v>
      </c>
      <c r="C4685" s="249">
        <v>148.66629583182828</v>
      </c>
    </row>
    <row r="4686" spans="2:3" x14ac:dyDescent="0.25">
      <c r="B4686" s="250">
        <v>4623</v>
      </c>
      <c r="C4686" s="249">
        <v>125.87232795116824</v>
      </c>
    </row>
    <row r="4687" spans="2:3" x14ac:dyDescent="0.25">
      <c r="B4687" s="250">
        <v>4624</v>
      </c>
      <c r="C4687" s="249">
        <v>100.86572200365522</v>
      </c>
    </row>
    <row r="4688" spans="2:3" x14ac:dyDescent="0.25">
      <c r="B4688" s="250">
        <v>4625</v>
      </c>
      <c r="C4688" s="249">
        <v>186.6806929448986</v>
      </c>
    </row>
    <row r="4689" spans="2:3" x14ac:dyDescent="0.25">
      <c r="B4689" s="250">
        <v>4626</v>
      </c>
      <c r="C4689" s="249">
        <v>125.20619585286106</v>
      </c>
    </row>
    <row r="4690" spans="2:3" x14ac:dyDescent="0.25">
      <c r="B4690" s="250">
        <v>4627</v>
      </c>
      <c r="C4690" s="249">
        <v>171.4831982276242</v>
      </c>
    </row>
    <row r="4691" spans="2:3" x14ac:dyDescent="0.25">
      <c r="B4691" s="250">
        <v>4628</v>
      </c>
      <c r="C4691" s="249">
        <v>153.43850113777245</v>
      </c>
    </row>
    <row r="4692" spans="2:3" x14ac:dyDescent="0.25">
      <c r="B4692" s="250">
        <v>4629</v>
      </c>
      <c r="C4692" s="249">
        <v>109.9003669903956</v>
      </c>
    </row>
    <row r="4693" spans="2:3" x14ac:dyDescent="0.25">
      <c r="B4693" s="250">
        <v>4630</v>
      </c>
      <c r="C4693" s="249">
        <v>137.42908121020645</v>
      </c>
    </row>
    <row r="4694" spans="2:3" x14ac:dyDescent="0.25">
      <c r="B4694" s="250">
        <v>4631</v>
      </c>
      <c r="C4694" s="249">
        <v>101.24679863394616</v>
      </c>
    </row>
    <row r="4695" spans="2:3" x14ac:dyDescent="0.25">
      <c r="B4695" s="250">
        <v>4632</v>
      </c>
      <c r="C4695" s="249">
        <v>77.724808209496814</v>
      </c>
    </row>
    <row r="4696" spans="2:3" x14ac:dyDescent="0.25">
      <c r="B4696" s="250">
        <v>4633</v>
      </c>
      <c r="C4696" s="249">
        <v>154.16381871565966</v>
      </c>
    </row>
    <row r="4697" spans="2:3" x14ac:dyDescent="0.25">
      <c r="B4697" s="250">
        <v>4634</v>
      </c>
      <c r="C4697" s="249">
        <v>95.209100365877561</v>
      </c>
    </row>
    <row r="4698" spans="2:3" x14ac:dyDescent="0.25">
      <c r="B4698" s="250">
        <v>4635</v>
      </c>
      <c r="C4698" s="249">
        <v>107.70390985190308</v>
      </c>
    </row>
    <row r="4699" spans="2:3" x14ac:dyDescent="0.25">
      <c r="B4699" s="250">
        <v>4636</v>
      </c>
      <c r="C4699" s="249">
        <v>135.73714834321112</v>
      </c>
    </row>
    <row r="4700" spans="2:3" x14ac:dyDescent="0.25">
      <c r="B4700" s="250">
        <v>4637</v>
      </c>
      <c r="C4700" s="249">
        <v>142.30376721562845</v>
      </c>
    </row>
    <row r="4701" spans="2:3" x14ac:dyDescent="0.25">
      <c r="B4701" s="250">
        <v>4638</v>
      </c>
      <c r="C4701" s="249">
        <v>139.84948403479493</v>
      </c>
    </row>
    <row r="4702" spans="2:3" x14ac:dyDescent="0.25">
      <c r="B4702" s="250">
        <v>4639</v>
      </c>
      <c r="C4702" s="249">
        <v>131.55893140413238</v>
      </c>
    </row>
    <row r="4703" spans="2:3" x14ac:dyDescent="0.25">
      <c r="B4703" s="250">
        <v>4640</v>
      </c>
      <c r="C4703" s="249">
        <v>120.02115761068552</v>
      </c>
    </row>
    <row r="4704" spans="2:3" x14ac:dyDescent="0.25">
      <c r="B4704" s="250">
        <v>4641</v>
      </c>
      <c r="C4704" s="249">
        <v>103.18247089267018</v>
      </c>
    </row>
    <row r="4705" spans="2:3" x14ac:dyDescent="0.25">
      <c r="B4705" s="250">
        <v>4642</v>
      </c>
      <c r="C4705" s="249">
        <v>116.72150286212305</v>
      </c>
    </row>
    <row r="4706" spans="2:3" x14ac:dyDescent="0.25">
      <c r="B4706" s="250">
        <v>4643</v>
      </c>
      <c r="C4706" s="249">
        <v>112.39079929072602</v>
      </c>
    </row>
    <row r="4707" spans="2:3" x14ac:dyDescent="0.25">
      <c r="B4707" s="250">
        <v>4644</v>
      </c>
      <c r="C4707" s="249">
        <v>135.08140977338729</v>
      </c>
    </row>
    <row r="4708" spans="2:3" x14ac:dyDescent="0.25">
      <c r="B4708" s="250">
        <v>4645</v>
      </c>
      <c r="C4708" s="249">
        <v>168.36717389996349</v>
      </c>
    </row>
    <row r="4709" spans="2:3" x14ac:dyDescent="0.25">
      <c r="B4709" s="250">
        <v>4646</v>
      </c>
      <c r="C4709" s="249">
        <v>87.721262590551817</v>
      </c>
    </row>
    <row r="4710" spans="2:3" x14ac:dyDescent="0.25">
      <c r="B4710" s="250">
        <v>4647</v>
      </c>
      <c r="C4710" s="249">
        <v>122.84014182631724</v>
      </c>
    </row>
    <row r="4711" spans="2:3" x14ac:dyDescent="0.25">
      <c r="B4711" s="250">
        <v>4648</v>
      </c>
      <c r="C4711" s="249">
        <v>123.31735613347718</v>
      </c>
    </row>
    <row r="4712" spans="2:3" x14ac:dyDescent="0.25">
      <c r="B4712" s="250">
        <v>4649</v>
      </c>
      <c r="C4712" s="249">
        <v>108.89828612753772</v>
      </c>
    </row>
    <row r="4713" spans="2:3" x14ac:dyDescent="0.25">
      <c r="B4713" s="250">
        <v>4650</v>
      </c>
      <c r="C4713" s="249">
        <v>105.04579035946433</v>
      </c>
    </row>
    <row r="4714" spans="2:3" x14ac:dyDescent="0.25">
      <c r="B4714" s="250">
        <v>4651</v>
      </c>
      <c r="C4714" s="249">
        <v>122.82595423009515</v>
      </c>
    </row>
    <row r="4715" spans="2:3" x14ac:dyDescent="0.25">
      <c r="B4715" s="250">
        <v>4652</v>
      </c>
      <c r="C4715" s="249">
        <v>139.77465842961465</v>
      </c>
    </row>
    <row r="4716" spans="2:3" x14ac:dyDescent="0.25">
      <c r="B4716" s="250">
        <v>4653</v>
      </c>
      <c r="C4716" s="249">
        <v>113.05088626351872</v>
      </c>
    </row>
    <row r="4717" spans="2:3" x14ac:dyDescent="0.25">
      <c r="B4717" s="250">
        <v>4654</v>
      </c>
      <c r="C4717" s="249">
        <v>105.98037215208853</v>
      </c>
    </row>
    <row r="4718" spans="2:3" x14ac:dyDescent="0.25">
      <c r="B4718" s="250">
        <v>4655</v>
      </c>
      <c r="C4718" s="249">
        <v>120.15774903211246</v>
      </c>
    </row>
    <row r="4719" spans="2:3" x14ac:dyDescent="0.25">
      <c r="B4719" s="250">
        <v>4656</v>
      </c>
      <c r="C4719" s="249">
        <v>124.08112258235643</v>
      </c>
    </row>
    <row r="4720" spans="2:3" x14ac:dyDescent="0.25">
      <c r="B4720" s="250">
        <v>4657</v>
      </c>
      <c r="C4720" s="249">
        <v>177.84532012757506</v>
      </c>
    </row>
    <row r="4721" spans="2:3" x14ac:dyDescent="0.25">
      <c r="B4721" s="250">
        <v>4658</v>
      </c>
      <c r="C4721" s="249">
        <v>137.49918472682918</v>
      </c>
    </row>
    <row r="4722" spans="2:3" x14ac:dyDescent="0.25">
      <c r="B4722" s="250">
        <v>4659</v>
      </c>
      <c r="C4722" s="249">
        <v>149.43303256646414</v>
      </c>
    </row>
    <row r="4723" spans="2:3" x14ac:dyDescent="0.25">
      <c r="B4723" s="250">
        <v>4660</v>
      </c>
      <c r="C4723" s="249">
        <v>108.19911870201324</v>
      </c>
    </row>
    <row r="4724" spans="2:3" x14ac:dyDescent="0.25">
      <c r="B4724" s="250">
        <v>4661</v>
      </c>
      <c r="C4724" s="249">
        <v>133.30686705806221</v>
      </c>
    </row>
    <row r="4725" spans="2:3" x14ac:dyDescent="0.25">
      <c r="B4725" s="250">
        <v>4662</v>
      </c>
      <c r="C4725" s="249">
        <v>128.97469174828862</v>
      </c>
    </row>
    <row r="4726" spans="2:3" x14ac:dyDescent="0.25">
      <c r="B4726" s="250">
        <v>4663</v>
      </c>
      <c r="C4726" s="249">
        <v>95.618727611746436</v>
      </c>
    </row>
    <row r="4727" spans="2:3" x14ac:dyDescent="0.25">
      <c r="B4727" s="250">
        <v>4664</v>
      </c>
      <c r="C4727" s="249">
        <v>121.15997684014368</v>
      </c>
    </row>
    <row r="4728" spans="2:3" x14ac:dyDescent="0.25">
      <c r="B4728" s="250">
        <v>4665</v>
      </c>
      <c r="C4728" s="249">
        <v>125.55646263443842</v>
      </c>
    </row>
    <row r="4729" spans="2:3" x14ac:dyDescent="0.25">
      <c r="B4729" s="250">
        <v>4666</v>
      </c>
      <c r="C4729" s="249">
        <v>72.587571634429082</v>
      </c>
    </row>
    <row r="4730" spans="2:3" x14ac:dyDescent="0.25">
      <c r="B4730" s="250">
        <v>4667</v>
      </c>
      <c r="C4730" s="249">
        <v>140.50851864778542</v>
      </c>
    </row>
    <row r="4731" spans="2:3" x14ac:dyDescent="0.25">
      <c r="B4731" s="250">
        <v>4668</v>
      </c>
      <c r="C4731" s="249">
        <v>148.89688369419753</v>
      </c>
    </row>
    <row r="4732" spans="2:3" x14ac:dyDescent="0.25">
      <c r="B4732" s="250">
        <v>4669</v>
      </c>
      <c r="C4732" s="249">
        <v>99.30000914440204</v>
      </c>
    </row>
    <row r="4733" spans="2:3" x14ac:dyDescent="0.25">
      <c r="B4733" s="250">
        <v>4670</v>
      </c>
      <c r="C4733" s="249">
        <v>89.931460996292273</v>
      </c>
    </row>
    <row r="4734" spans="2:3" x14ac:dyDescent="0.25">
      <c r="B4734" s="250">
        <v>4671</v>
      </c>
      <c r="C4734" s="249">
        <v>78.321427416326401</v>
      </c>
    </row>
    <row r="4735" spans="2:3" x14ac:dyDescent="0.25">
      <c r="B4735" s="250">
        <v>4672</v>
      </c>
      <c r="C4735" s="249">
        <v>171.48942413594523</v>
      </c>
    </row>
    <row r="4736" spans="2:3" x14ac:dyDescent="0.25">
      <c r="B4736" s="250">
        <v>4673</v>
      </c>
      <c r="C4736" s="249">
        <v>166.81504894146826</v>
      </c>
    </row>
    <row r="4737" spans="2:3" x14ac:dyDescent="0.25">
      <c r="B4737" s="250">
        <v>4674</v>
      </c>
      <c r="C4737" s="249">
        <v>87.151064337883795</v>
      </c>
    </row>
    <row r="4738" spans="2:3" x14ac:dyDescent="0.25">
      <c r="B4738" s="250">
        <v>4675</v>
      </c>
      <c r="C4738" s="249">
        <v>120.36386143743402</v>
      </c>
    </row>
    <row r="4739" spans="2:3" x14ac:dyDescent="0.25">
      <c r="B4739" s="250">
        <v>4676</v>
      </c>
      <c r="C4739" s="249">
        <v>119.33866602083063</v>
      </c>
    </row>
    <row r="4740" spans="2:3" x14ac:dyDescent="0.25">
      <c r="B4740" s="250">
        <v>4677</v>
      </c>
      <c r="C4740" s="249">
        <v>93.071282444703598</v>
      </c>
    </row>
    <row r="4741" spans="2:3" x14ac:dyDescent="0.25">
      <c r="B4741" s="250">
        <v>4678</v>
      </c>
      <c r="C4741" s="249">
        <v>92.729973019954912</v>
      </c>
    </row>
    <row r="4742" spans="2:3" x14ac:dyDescent="0.25">
      <c r="B4742" s="250">
        <v>4679</v>
      </c>
      <c r="C4742" s="249">
        <v>138.35784288754371</v>
      </c>
    </row>
    <row r="4743" spans="2:3" x14ac:dyDescent="0.25">
      <c r="B4743" s="250">
        <v>4680</v>
      </c>
      <c r="C4743" s="249">
        <v>94.421771094527273</v>
      </c>
    </row>
    <row r="4744" spans="2:3" x14ac:dyDescent="0.25">
      <c r="B4744" s="250">
        <v>4681</v>
      </c>
      <c r="C4744" s="249">
        <v>71.11243765089111</v>
      </c>
    </row>
    <row r="4745" spans="2:3" x14ac:dyDescent="0.25">
      <c r="B4745" s="250">
        <v>4682</v>
      </c>
      <c r="C4745" s="249">
        <v>154.23525448501709</v>
      </c>
    </row>
    <row r="4746" spans="2:3" x14ac:dyDescent="0.25">
      <c r="B4746" s="250">
        <v>4683</v>
      </c>
      <c r="C4746" s="249">
        <v>128.4720548506655</v>
      </c>
    </row>
    <row r="4747" spans="2:3" x14ac:dyDescent="0.25">
      <c r="B4747" s="250">
        <v>4684</v>
      </c>
      <c r="C4747" s="249">
        <v>93.389185852014521</v>
      </c>
    </row>
    <row r="4748" spans="2:3" x14ac:dyDescent="0.25">
      <c r="B4748" s="250">
        <v>4685</v>
      </c>
      <c r="C4748" s="249">
        <v>110.30885183054338</v>
      </c>
    </row>
    <row r="4749" spans="2:3" x14ac:dyDescent="0.25">
      <c r="B4749" s="250">
        <v>4686</v>
      </c>
      <c r="C4749" s="249">
        <v>138.15584430364561</v>
      </c>
    </row>
    <row r="4750" spans="2:3" x14ac:dyDescent="0.25">
      <c r="B4750" s="250">
        <v>4687</v>
      </c>
      <c r="C4750" s="249">
        <v>108.96207138673137</v>
      </c>
    </row>
    <row r="4751" spans="2:3" x14ac:dyDescent="0.25">
      <c r="B4751" s="250">
        <v>4688</v>
      </c>
      <c r="C4751" s="249">
        <v>132.22998459068307</v>
      </c>
    </row>
    <row r="4752" spans="2:3" x14ac:dyDescent="0.25">
      <c r="B4752" s="250">
        <v>4689</v>
      </c>
      <c r="C4752" s="249">
        <v>122.26021563673507</v>
      </c>
    </row>
    <row r="4753" spans="2:3" x14ac:dyDescent="0.25">
      <c r="B4753" s="250">
        <v>4690</v>
      </c>
      <c r="C4753" s="249">
        <v>99.986207294414925</v>
      </c>
    </row>
    <row r="4754" spans="2:3" x14ac:dyDescent="0.25">
      <c r="B4754" s="250">
        <v>4691</v>
      </c>
      <c r="C4754" s="249">
        <v>105.1465242559787</v>
      </c>
    </row>
    <row r="4755" spans="2:3" x14ac:dyDescent="0.25">
      <c r="B4755" s="250">
        <v>4692</v>
      </c>
      <c r="C4755" s="249">
        <v>150.16003238678161</v>
      </c>
    </row>
    <row r="4756" spans="2:3" x14ac:dyDescent="0.25">
      <c r="B4756" s="250">
        <v>4693</v>
      </c>
      <c r="C4756" s="249">
        <v>113.23709286995592</v>
      </c>
    </row>
    <row r="4757" spans="2:3" x14ac:dyDescent="0.25">
      <c r="B4757" s="250">
        <v>4694</v>
      </c>
      <c r="C4757" s="249">
        <v>147.93145913527746</v>
      </c>
    </row>
    <row r="4758" spans="2:3" x14ac:dyDescent="0.25">
      <c r="B4758" s="250">
        <v>4695</v>
      </c>
      <c r="C4758" s="249">
        <v>105.29786100035255</v>
      </c>
    </row>
    <row r="4759" spans="2:3" x14ac:dyDescent="0.25">
      <c r="B4759" s="250">
        <v>4696</v>
      </c>
      <c r="C4759" s="249">
        <v>117.2599163048955</v>
      </c>
    </row>
    <row r="4760" spans="2:3" x14ac:dyDescent="0.25">
      <c r="B4760" s="250">
        <v>4697</v>
      </c>
      <c r="C4760" s="249">
        <v>88.457923340831712</v>
      </c>
    </row>
    <row r="4761" spans="2:3" x14ac:dyDescent="0.25">
      <c r="B4761" s="250">
        <v>4698</v>
      </c>
      <c r="C4761" s="249">
        <v>69.321261488580362</v>
      </c>
    </row>
    <row r="4762" spans="2:3" x14ac:dyDescent="0.25">
      <c r="B4762" s="250">
        <v>4699</v>
      </c>
      <c r="C4762" s="249">
        <v>109.76530885727105</v>
      </c>
    </row>
    <row r="4763" spans="2:3" x14ac:dyDescent="0.25">
      <c r="B4763" s="250">
        <v>4700</v>
      </c>
      <c r="C4763" s="249">
        <v>130.04059874307328</v>
      </c>
    </row>
    <row r="4764" spans="2:3" x14ac:dyDescent="0.25">
      <c r="B4764" s="250">
        <v>4701</v>
      </c>
      <c r="C4764" s="249">
        <v>158.8579424953067</v>
      </c>
    </row>
    <row r="4765" spans="2:3" x14ac:dyDescent="0.25">
      <c r="B4765" s="250">
        <v>4702</v>
      </c>
      <c r="C4765" s="249">
        <v>130.59457279532961</v>
      </c>
    </row>
    <row r="4766" spans="2:3" x14ac:dyDescent="0.25">
      <c r="B4766" s="250">
        <v>4703</v>
      </c>
      <c r="C4766" s="249">
        <v>129.69916916779428</v>
      </c>
    </row>
    <row r="4767" spans="2:3" x14ac:dyDescent="0.25">
      <c r="B4767" s="250">
        <v>4704</v>
      </c>
      <c r="C4767" s="249">
        <v>133.66702830448821</v>
      </c>
    </row>
    <row r="4768" spans="2:3" x14ac:dyDescent="0.25">
      <c r="B4768" s="250">
        <v>4705</v>
      </c>
      <c r="C4768" s="249">
        <v>143.04369245211487</v>
      </c>
    </row>
    <row r="4769" spans="2:3" x14ac:dyDescent="0.25">
      <c r="B4769" s="250">
        <v>4706</v>
      </c>
      <c r="C4769" s="249">
        <v>115.93517909301958</v>
      </c>
    </row>
    <row r="4770" spans="2:3" x14ac:dyDescent="0.25">
      <c r="B4770" s="250">
        <v>4707</v>
      </c>
      <c r="C4770" s="249">
        <v>139.23158491163815</v>
      </c>
    </row>
    <row r="4771" spans="2:3" x14ac:dyDescent="0.25">
      <c r="B4771" s="250">
        <v>4708</v>
      </c>
      <c r="C4771" s="249">
        <v>142.52802990737368</v>
      </c>
    </row>
    <row r="4772" spans="2:3" x14ac:dyDescent="0.25">
      <c r="B4772" s="250">
        <v>4709</v>
      </c>
      <c r="C4772" s="249">
        <v>94.570743930988272</v>
      </c>
    </row>
    <row r="4773" spans="2:3" x14ac:dyDescent="0.25">
      <c r="B4773" s="250">
        <v>4710</v>
      </c>
      <c r="C4773" s="249">
        <v>157.46467768137055</v>
      </c>
    </row>
    <row r="4774" spans="2:3" x14ac:dyDescent="0.25">
      <c r="B4774" s="250">
        <v>4711</v>
      </c>
      <c r="C4774" s="249">
        <v>95.42704521696119</v>
      </c>
    </row>
    <row r="4775" spans="2:3" x14ac:dyDescent="0.25">
      <c r="B4775" s="250">
        <v>4712</v>
      </c>
      <c r="C4775" s="249">
        <v>92.25408994518159</v>
      </c>
    </row>
    <row r="4776" spans="2:3" x14ac:dyDescent="0.25">
      <c r="B4776" s="250">
        <v>4713</v>
      </c>
      <c r="C4776" s="249">
        <v>106.49872963879569</v>
      </c>
    </row>
    <row r="4777" spans="2:3" x14ac:dyDescent="0.25">
      <c r="B4777" s="250">
        <v>4714</v>
      </c>
      <c r="C4777" s="249">
        <v>112.78217974483043</v>
      </c>
    </row>
    <row r="4778" spans="2:3" x14ac:dyDescent="0.25">
      <c r="B4778" s="250">
        <v>4715</v>
      </c>
      <c r="C4778" s="249">
        <v>87.604020585534869</v>
      </c>
    </row>
    <row r="4779" spans="2:3" x14ac:dyDescent="0.25">
      <c r="B4779" s="250">
        <v>4716</v>
      </c>
      <c r="C4779" s="249">
        <v>138.60388236023491</v>
      </c>
    </row>
    <row r="4780" spans="2:3" x14ac:dyDescent="0.25">
      <c r="B4780" s="250">
        <v>4717</v>
      </c>
      <c r="C4780" s="249">
        <v>106.13448652909659</v>
      </c>
    </row>
    <row r="4781" spans="2:3" x14ac:dyDescent="0.25">
      <c r="B4781" s="250">
        <v>4718</v>
      </c>
      <c r="C4781" s="249">
        <v>100.84971465395348</v>
      </c>
    </row>
    <row r="4782" spans="2:3" x14ac:dyDescent="0.25">
      <c r="B4782" s="250">
        <v>4719</v>
      </c>
      <c r="C4782" s="249">
        <v>137.87154091259015</v>
      </c>
    </row>
    <row r="4783" spans="2:3" x14ac:dyDescent="0.25">
      <c r="B4783" s="250">
        <v>4720</v>
      </c>
      <c r="C4783" s="249">
        <v>131.22866232328215</v>
      </c>
    </row>
    <row r="4784" spans="2:3" x14ac:dyDescent="0.25">
      <c r="B4784" s="250">
        <v>4721</v>
      </c>
      <c r="C4784" s="249">
        <v>135.75144027998968</v>
      </c>
    </row>
    <row r="4785" spans="2:3" x14ac:dyDescent="0.25">
      <c r="B4785" s="250">
        <v>4722</v>
      </c>
      <c r="C4785" s="249">
        <v>80.117181617820449</v>
      </c>
    </row>
    <row r="4786" spans="2:3" x14ac:dyDescent="0.25">
      <c r="B4786" s="250">
        <v>4723</v>
      </c>
      <c r="C4786" s="249">
        <v>116.05841926373783</v>
      </c>
    </row>
    <row r="4787" spans="2:3" x14ac:dyDescent="0.25">
      <c r="B4787" s="250">
        <v>4724</v>
      </c>
      <c r="C4787" s="249">
        <v>120.52898838004316</v>
      </c>
    </row>
    <row r="4788" spans="2:3" x14ac:dyDescent="0.25">
      <c r="B4788" s="250">
        <v>4725</v>
      </c>
      <c r="C4788" s="249">
        <v>120.08934683012656</v>
      </c>
    </row>
    <row r="4789" spans="2:3" x14ac:dyDescent="0.25">
      <c r="B4789" s="250">
        <v>4726</v>
      </c>
      <c r="C4789" s="249">
        <v>130.77551738635131</v>
      </c>
    </row>
    <row r="4790" spans="2:3" x14ac:dyDescent="0.25">
      <c r="B4790" s="250">
        <v>4727</v>
      </c>
      <c r="C4790" s="249">
        <v>129.30309193160443</v>
      </c>
    </row>
    <row r="4791" spans="2:3" x14ac:dyDescent="0.25">
      <c r="B4791" s="250">
        <v>4728</v>
      </c>
      <c r="C4791" s="249">
        <v>104.589432444035</v>
      </c>
    </row>
    <row r="4792" spans="2:3" x14ac:dyDescent="0.25">
      <c r="B4792" s="250">
        <v>4729</v>
      </c>
      <c r="C4792" s="249">
        <v>92.713464529977784</v>
      </c>
    </row>
    <row r="4793" spans="2:3" x14ac:dyDescent="0.25">
      <c r="B4793" s="250">
        <v>4730</v>
      </c>
      <c r="C4793" s="249">
        <v>114.54782577611738</v>
      </c>
    </row>
    <row r="4794" spans="2:3" x14ac:dyDescent="0.25">
      <c r="B4794" s="250">
        <v>4731</v>
      </c>
      <c r="C4794" s="249">
        <v>104.20444287957181</v>
      </c>
    </row>
    <row r="4795" spans="2:3" x14ac:dyDescent="0.25">
      <c r="B4795" s="250">
        <v>4732</v>
      </c>
      <c r="C4795" s="249">
        <v>112.57788971265401</v>
      </c>
    </row>
    <row r="4796" spans="2:3" x14ac:dyDescent="0.25">
      <c r="B4796" s="250">
        <v>4733</v>
      </c>
      <c r="C4796" s="249">
        <v>131.96003015468008</v>
      </c>
    </row>
    <row r="4797" spans="2:3" x14ac:dyDescent="0.25">
      <c r="B4797" s="250">
        <v>4734</v>
      </c>
      <c r="C4797" s="249">
        <v>115.92619792053165</v>
      </c>
    </row>
    <row r="4798" spans="2:3" x14ac:dyDescent="0.25">
      <c r="B4798" s="250">
        <v>4735</v>
      </c>
      <c r="C4798" s="249">
        <v>140.78762836968497</v>
      </c>
    </row>
    <row r="4799" spans="2:3" x14ac:dyDescent="0.25">
      <c r="B4799" s="250">
        <v>4736</v>
      </c>
      <c r="C4799" s="249">
        <v>150.29690062020455</v>
      </c>
    </row>
    <row r="4800" spans="2:3" x14ac:dyDescent="0.25">
      <c r="B4800" s="250">
        <v>4737</v>
      </c>
      <c r="C4800" s="249">
        <v>104.62015624988459</v>
      </c>
    </row>
    <row r="4801" spans="2:3" x14ac:dyDescent="0.25">
      <c r="B4801" s="250">
        <v>4738</v>
      </c>
      <c r="C4801" s="249">
        <v>94.591382389619469</v>
      </c>
    </row>
    <row r="4802" spans="2:3" x14ac:dyDescent="0.25">
      <c r="B4802" s="250">
        <v>4739</v>
      </c>
      <c r="C4802" s="249">
        <v>146.18335446329053</v>
      </c>
    </row>
    <row r="4803" spans="2:3" x14ac:dyDescent="0.25">
      <c r="B4803" s="250">
        <v>4740</v>
      </c>
      <c r="C4803" s="249">
        <v>158.34559449817189</v>
      </c>
    </row>
    <row r="4804" spans="2:3" x14ac:dyDescent="0.25">
      <c r="B4804" s="250">
        <v>4741</v>
      </c>
      <c r="C4804" s="249">
        <v>90.08655387658348</v>
      </c>
    </row>
    <row r="4805" spans="2:3" x14ac:dyDescent="0.25">
      <c r="B4805" s="250">
        <v>4742</v>
      </c>
      <c r="C4805" s="249">
        <v>142.58690038059837</v>
      </c>
    </row>
    <row r="4806" spans="2:3" x14ac:dyDescent="0.25">
      <c r="B4806" s="250">
        <v>4743</v>
      </c>
      <c r="C4806" s="249">
        <v>134.7374863446525</v>
      </c>
    </row>
    <row r="4807" spans="2:3" x14ac:dyDescent="0.25">
      <c r="B4807" s="250">
        <v>4744</v>
      </c>
      <c r="C4807" s="249">
        <v>112.77428641809544</v>
      </c>
    </row>
    <row r="4808" spans="2:3" x14ac:dyDescent="0.25">
      <c r="B4808" s="250">
        <v>4745</v>
      </c>
      <c r="C4808" s="249">
        <v>119.53249593801702</v>
      </c>
    </row>
    <row r="4809" spans="2:3" x14ac:dyDescent="0.25">
      <c r="B4809" s="250">
        <v>4746</v>
      </c>
      <c r="C4809" s="249">
        <v>168.7841266851662</v>
      </c>
    </row>
    <row r="4810" spans="2:3" x14ac:dyDescent="0.25">
      <c r="B4810" s="250">
        <v>4747</v>
      </c>
      <c r="C4810" s="249">
        <v>164.99045563967593</v>
      </c>
    </row>
    <row r="4811" spans="2:3" x14ac:dyDescent="0.25">
      <c r="B4811" s="250">
        <v>4748</v>
      </c>
      <c r="C4811" s="249">
        <v>139.71106726133016</v>
      </c>
    </row>
    <row r="4812" spans="2:3" x14ac:dyDescent="0.25">
      <c r="B4812" s="250">
        <v>4749</v>
      </c>
      <c r="C4812" s="249">
        <v>108.69170319148384</v>
      </c>
    </row>
    <row r="4813" spans="2:3" x14ac:dyDescent="0.25">
      <c r="B4813" s="250">
        <v>4750</v>
      </c>
      <c r="C4813" s="249">
        <v>106.28008773245691</v>
      </c>
    </row>
    <row r="4814" spans="2:3" x14ac:dyDescent="0.25">
      <c r="B4814" s="250">
        <v>4751</v>
      </c>
      <c r="C4814" s="249">
        <v>117.20251330457967</v>
      </c>
    </row>
    <row r="4815" spans="2:3" x14ac:dyDescent="0.25">
      <c r="B4815" s="250">
        <v>4752</v>
      </c>
      <c r="C4815" s="249">
        <v>119.44427971214446</v>
      </c>
    </row>
    <row r="4816" spans="2:3" x14ac:dyDescent="0.25">
      <c r="B4816" s="250">
        <v>4753</v>
      </c>
      <c r="C4816" s="249">
        <v>149.28932756105291</v>
      </c>
    </row>
    <row r="4817" spans="2:3" x14ac:dyDescent="0.25">
      <c r="B4817" s="250">
        <v>4754</v>
      </c>
      <c r="C4817" s="249">
        <v>101.59132261571185</v>
      </c>
    </row>
    <row r="4818" spans="2:3" x14ac:dyDescent="0.25">
      <c r="B4818" s="250">
        <v>4755</v>
      </c>
      <c r="C4818" s="249">
        <v>58.870141100393738</v>
      </c>
    </row>
    <row r="4819" spans="2:3" x14ac:dyDescent="0.25">
      <c r="B4819" s="250">
        <v>4756</v>
      </c>
      <c r="C4819" s="249">
        <v>136.49828796371594</v>
      </c>
    </row>
    <row r="4820" spans="2:3" x14ac:dyDescent="0.25">
      <c r="B4820" s="250">
        <v>4757</v>
      </c>
      <c r="C4820" s="249">
        <v>115.71188642720129</v>
      </c>
    </row>
    <row r="4821" spans="2:3" x14ac:dyDescent="0.25">
      <c r="B4821" s="250">
        <v>4758</v>
      </c>
      <c r="C4821" s="249">
        <v>129.62846454430704</v>
      </c>
    </row>
    <row r="4822" spans="2:3" x14ac:dyDescent="0.25">
      <c r="B4822" s="250">
        <v>4759</v>
      </c>
      <c r="C4822" s="249">
        <v>120.71395377512991</v>
      </c>
    </row>
    <row r="4823" spans="2:3" x14ac:dyDescent="0.25">
      <c r="B4823" s="250">
        <v>4760</v>
      </c>
      <c r="C4823" s="249">
        <v>75.91606391881281</v>
      </c>
    </row>
    <row r="4824" spans="2:3" x14ac:dyDescent="0.25">
      <c r="B4824" s="250">
        <v>4761</v>
      </c>
      <c r="C4824" s="249">
        <v>121.6463424685106</v>
      </c>
    </row>
    <row r="4825" spans="2:3" x14ac:dyDescent="0.25">
      <c r="B4825" s="250">
        <v>4762</v>
      </c>
      <c r="C4825" s="249">
        <v>138.02438282033802</v>
      </c>
    </row>
    <row r="4826" spans="2:3" x14ac:dyDescent="0.25">
      <c r="B4826" s="250">
        <v>4763</v>
      </c>
      <c r="C4826" s="249">
        <v>70.120781688566524</v>
      </c>
    </row>
    <row r="4827" spans="2:3" x14ac:dyDescent="0.25">
      <c r="B4827" s="250">
        <v>4764</v>
      </c>
      <c r="C4827" s="249">
        <v>117.39676877197455</v>
      </c>
    </row>
    <row r="4828" spans="2:3" x14ac:dyDescent="0.25">
      <c r="B4828" s="250">
        <v>4765</v>
      </c>
      <c r="C4828" s="249">
        <v>126.10730086302109</v>
      </c>
    </row>
    <row r="4829" spans="2:3" x14ac:dyDescent="0.25">
      <c r="B4829" s="250">
        <v>4766</v>
      </c>
      <c r="C4829" s="249">
        <v>116.00005981688395</v>
      </c>
    </row>
    <row r="4830" spans="2:3" x14ac:dyDescent="0.25">
      <c r="B4830" s="250">
        <v>4767</v>
      </c>
      <c r="C4830" s="249">
        <v>134.81532159183587</v>
      </c>
    </row>
    <row r="4831" spans="2:3" x14ac:dyDescent="0.25">
      <c r="B4831" s="250">
        <v>4768</v>
      </c>
      <c r="C4831" s="249">
        <v>124.65171838338595</v>
      </c>
    </row>
    <row r="4832" spans="2:3" x14ac:dyDescent="0.25">
      <c r="B4832" s="250">
        <v>4769</v>
      </c>
      <c r="C4832" s="249">
        <v>127.06146732011514</v>
      </c>
    </row>
    <row r="4833" spans="2:3" x14ac:dyDescent="0.25">
      <c r="B4833" s="250">
        <v>4770</v>
      </c>
      <c r="C4833" s="249">
        <v>101.32646865528717</v>
      </c>
    </row>
    <row r="4834" spans="2:3" x14ac:dyDescent="0.25">
      <c r="B4834" s="250">
        <v>4771</v>
      </c>
      <c r="C4834" s="249">
        <v>98.505066165427195</v>
      </c>
    </row>
    <row r="4835" spans="2:3" x14ac:dyDescent="0.25">
      <c r="B4835" s="250">
        <v>4772</v>
      </c>
      <c r="C4835" s="249">
        <v>152.68153850396772</v>
      </c>
    </row>
    <row r="4836" spans="2:3" x14ac:dyDescent="0.25">
      <c r="B4836" s="250">
        <v>4773</v>
      </c>
      <c r="C4836" s="249">
        <v>98.866165220691698</v>
      </c>
    </row>
    <row r="4837" spans="2:3" x14ac:dyDescent="0.25">
      <c r="B4837" s="250">
        <v>4774</v>
      </c>
      <c r="C4837" s="249">
        <v>82.426905977253227</v>
      </c>
    </row>
    <row r="4838" spans="2:3" x14ac:dyDescent="0.25">
      <c r="B4838" s="250">
        <v>4775</v>
      </c>
      <c r="C4838" s="249">
        <v>131.79966324081727</v>
      </c>
    </row>
    <row r="4839" spans="2:3" x14ac:dyDescent="0.25">
      <c r="B4839" s="250">
        <v>4776</v>
      </c>
      <c r="C4839" s="249">
        <v>125.90261121604162</v>
      </c>
    </row>
    <row r="4840" spans="2:3" x14ac:dyDescent="0.25">
      <c r="B4840" s="250">
        <v>4777</v>
      </c>
      <c r="C4840" s="249">
        <v>71.955817704332134</v>
      </c>
    </row>
    <row r="4841" spans="2:3" x14ac:dyDescent="0.25">
      <c r="B4841" s="250">
        <v>4778</v>
      </c>
      <c r="C4841" s="249">
        <v>135.41725727283773</v>
      </c>
    </row>
    <row r="4842" spans="2:3" x14ac:dyDescent="0.25">
      <c r="B4842" s="250">
        <v>4779</v>
      </c>
      <c r="C4842" s="249">
        <v>111.82111192796995</v>
      </c>
    </row>
    <row r="4843" spans="2:3" x14ac:dyDescent="0.25">
      <c r="B4843" s="250">
        <v>4780</v>
      </c>
      <c r="C4843" s="249">
        <v>161.01232669275828</v>
      </c>
    </row>
    <row r="4844" spans="2:3" x14ac:dyDescent="0.25">
      <c r="B4844" s="250">
        <v>4781</v>
      </c>
      <c r="C4844" s="249">
        <v>136.66109738200507</v>
      </c>
    </row>
    <row r="4845" spans="2:3" x14ac:dyDescent="0.25">
      <c r="B4845" s="250">
        <v>4782</v>
      </c>
      <c r="C4845" s="249">
        <v>106.1957643176095</v>
      </c>
    </row>
    <row r="4846" spans="2:3" x14ac:dyDescent="0.25">
      <c r="B4846" s="250">
        <v>4783</v>
      </c>
      <c r="C4846" s="249">
        <v>109.18904068009508</v>
      </c>
    </row>
    <row r="4847" spans="2:3" x14ac:dyDescent="0.25">
      <c r="B4847" s="250">
        <v>4784</v>
      </c>
      <c r="C4847" s="249">
        <v>124.95750105823205</v>
      </c>
    </row>
    <row r="4848" spans="2:3" x14ac:dyDescent="0.25">
      <c r="B4848" s="250">
        <v>4785</v>
      </c>
      <c r="C4848" s="249">
        <v>127.52987624860646</v>
      </c>
    </row>
    <row r="4849" spans="2:3" x14ac:dyDescent="0.25">
      <c r="B4849" s="250">
        <v>4786</v>
      </c>
      <c r="C4849" s="249">
        <v>76.668332373333413</v>
      </c>
    </row>
    <row r="4850" spans="2:3" x14ac:dyDescent="0.25">
      <c r="B4850" s="250">
        <v>4787</v>
      </c>
      <c r="C4850" s="249">
        <v>127.33572038539624</v>
      </c>
    </row>
    <row r="4851" spans="2:3" x14ac:dyDescent="0.25">
      <c r="B4851" s="250">
        <v>4788</v>
      </c>
      <c r="C4851" s="249">
        <v>106.45400822946992</v>
      </c>
    </row>
    <row r="4852" spans="2:3" x14ac:dyDescent="0.25">
      <c r="B4852" s="250">
        <v>4789</v>
      </c>
      <c r="C4852" s="249">
        <v>112.23811554463892</v>
      </c>
    </row>
    <row r="4853" spans="2:3" x14ac:dyDescent="0.25">
      <c r="B4853" s="250">
        <v>4790</v>
      </c>
      <c r="C4853" s="249">
        <v>108.09798939012627</v>
      </c>
    </row>
    <row r="4854" spans="2:3" x14ac:dyDescent="0.25">
      <c r="B4854" s="250">
        <v>4791</v>
      </c>
      <c r="C4854" s="249">
        <v>88.906401808952822</v>
      </c>
    </row>
    <row r="4855" spans="2:3" x14ac:dyDescent="0.25">
      <c r="B4855" s="250">
        <v>4792</v>
      </c>
      <c r="C4855" s="249">
        <v>88.004315654000834</v>
      </c>
    </row>
    <row r="4856" spans="2:3" x14ac:dyDescent="0.25">
      <c r="B4856" s="250">
        <v>4793</v>
      </c>
      <c r="C4856" s="249">
        <v>115.30192123818151</v>
      </c>
    </row>
    <row r="4857" spans="2:3" x14ac:dyDescent="0.25">
      <c r="B4857" s="250">
        <v>4794</v>
      </c>
      <c r="C4857" s="249">
        <v>133.82046368317174</v>
      </c>
    </row>
    <row r="4858" spans="2:3" x14ac:dyDescent="0.25">
      <c r="B4858" s="250">
        <v>4795</v>
      </c>
      <c r="C4858" s="249">
        <v>104.76571851612481</v>
      </c>
    </row>
    <row r="4859" spans="2:3" x14ac:dyDescent="0.25">
      <c r="B4859" s="250">
        <v>4796</v>
      </c>
      <c r="C4859" s="249">
        <v>119.93977627547798</v>
      </c>
    </row>
    <row r="4860" spans="2:3" x14ac:dyDescent="0.25">
      <c r="B4860" s="250">
        <v>4797</v>
      </c>
      <c r="C4860" s="249">
        <v>133.59430360801753</v>
      </c>
    </row>
    <row r="4861" spans="2:3" x14ac:dyDescent="0.25">
      <c r="B4861" s="250">
        <v>4798</v>
      </c>
      <c r="C4861" s="249">
        <v>134.21403398618037</v>
      </c>
    </row>
    <row r="4862" spans="2:3" x14ac:dyDescent="0.25">
      <c r="B4862" s="250">
        <v>4799</v>
      </c>
      <c r="C4862" s="249">
        <v>131.89692644749411</v>
      </c>
    </row>
    <row r="4863" spans="2:3" x14ac:dyDescent="0.25">
      <c r="B4863" s="250">
        <v>4800</v>
      </c>
      <c r="C4863" s="249">
        <v>143.2329133506606</v>
      </c>
    </row>
    <row r="4864" spans="2:3" x14ac:dyDescent="0.25">
      <c r="B4864" s="250">
        <v>4801</v>
      </c>
      <c r="C4864" s="249">
        <v>117.26097892595072</v>
      </c>
    </row>
    <row r="4865" spans="2:3" x14ac:dyDescent="0.25">
      <c r="B4865" s="250">
        <v>4802</v>
      </c>
      <c r="C4865" s="249">
        <v>117.60049562045077</v>
      </c>
    </row>
    <row r="4866" spans="2:3" x14ac:dyDescent="0.25">
      <c r="B4866" s="250">
        <v>4803</v>
      </c>
      <c r="C4866" s="249">
        <v>140.151522864377</v>
      </c>
    </row>
    <row r="4867" spans="2:3" x14ac:dyDescent="0.25">
      <c r="B4867" s="250">
        <v>4804</v>
      </c>
      <c r="C4867" s="249">
        <v>139.51046019785363</v>
      </c>
    </row>
    <row r="4868" spans="2:3" x14ac:dyDescent="0.25">
      <c r="B4868" s="250">
        <v>4805</v>
      </c>
      <c r="C4868" s="249">
        <v>138.22034538073552</v>
      </c>
    </row>
    <row r="4869" spans="2:3" x14ac:dyDescent="0.25">
      <c r="B4869" s="250">
        <v>4806</v>
      </c>
      <c r="C4869" s="249">
        <v>89.510380705275637</v>
      </c>
    </row>
    <row r="4870" spans="2:3" x14ac:dyDescent="0.25">
      <c r="B4870" s="250">
        <v>4807</v>
      </c>
      <c r="C4870" s="249">
        <v>110.52666531131815</v>
      </c>
    </row>
    <row r="4871" spans="2:3" x14ac:dyDescent="0.25">
      <c r="B4871" s="250">
        <v>4808</v>
      </c>
      <c r="C4871" s="249">
        <v>109.28678170761341</v>
      </c>
    </row>
    <row r="4872" spans="2:3" x14ac:dyDescent="0.25">
      <c r="B4872" s="250">
        <v>4809</v>
      </c>
      <c r="C4872" s="249">
        <v>127.33674783300806</v>
      </c>
    </row>
    <row r="4873" spans="2:3" x14ac:dyDescent="0.25">
      <c r="B4873" s="250">
        <v>4810</v>
      </c>
      <c r="C4873" s="249">
        <v>90.044747483640577</v>
      </c>
    </row>
    <row r="4874" spans="2:3" x14ac:dyDescent="0.25">
      <c r="B4874" s="250">
        <v>4811</v>
      </c>
      <c r="C4874" s="249">
        <v>114.8346186177566</v>
      </c>
    </row>
    <row r="4875" spans="2:3" x14ac:dyDescent="0.25">
      <c r="B4875" s="250">
        <v>4812</v>
      </c>
      <c r="C4875" s="249">
        <v>87.268397520846378</v>
      </c>
    </row>
    <row r="4876" spans="2:3" x14ac:dyDescent="0.25">
      <c r="B4876" s="250">
        <v>4813</v>
      </c>
      <c r="C4876" s="249">
        <v>105.55784241266673</v>
      </c>
    </row>
    <row r="4877" spans="2:3" x14ac:dyDescent="0.25">
      <c r="B4877" s="250">
        <v>4814</v>
      </c>
      <c r="C4877" s="249">
        <v>73.604309076378811</v>
      </c>
    </row>
    <row r="4878" spans="2:3" x14ac:dyDescent="0.25">
      <c r="B4878" s="250">
        <v>4815</v>
      </c>
      <c r="C4878" s="249">
        <v>72.68960487019649</v>
      </c>
    </row>
    <row r="4879" spans="2:3" x14ac:dyDescent="0.25">
      <c r="B4879" s="250">
        <v>4816</v>
      </c>
      <c r="C4879" s="249">
        <v>113.029964544094</v>
      </c>
    </row>
    <row r="4880" spans="2:3" x14ac:dyDescent="0.25">
      <c r="B4880" s="250">
        <v>4817</v>
      </c>
      <c r="C4880" s="249">
        <v>78.297113095360345</v>
      </c>
    </row>
    <row r="4881" spans="2:3" x14ac:dyDescent="0.25">
      <c r="B4881" s="250">
        <v>4818</v>
      </c>
      <c r="C4881" s="249">
        <v>162.1770106305307</v>
      </c>
    </row>
    <row r="4882" spans="2:3" x14ac:dyDescent="0.25">
      <c r="B4882" s="250">
        <v>4819</v>
      </c>
      <c r="C4882" s="249">
        <v>122.15286643709506</v>
      </c>
    </row>
    <row r="4883" spans="2:3" x14ac:dyDescent="0.25">
      <c r="B4883" s="250">
        <v>4820</v>
      </c>
      <c r="C4883" s="249">
        <v>143.45657997377452</v>
      </c>
    </row>
    <row r="4884" spans="2:3" x14ac:dyDescent="0.25">
      <c r="B4884" s="250">
        <v>4821</v>
      </c>
      <c r="C4884" s="249">
        <v>91.633063997614954</v>
      </c>
    </row>
    <row r="4885" spans="2:3" x14ac:dyDescent="0.25">
      <c r="B4885" s="250">
        <v>4822</v>
      </c>
      <c r="C4885" s="249">
        <v>103.18365248655809</v>
      </c>
    </row>
    <row r="4886" spans="2:3" x14ac:dyDescent="0.25">
      <c r="B4886" s="250">
        <v>4823</v>
      </c>
      <c r="C4886" s="249">
        <v>128.8582942217221</v>
      </c>
    </row>
    <row r="4887" spans="2:3" x14ac:dyDescent="0.25">
      <c r="B4887" s="250">
        <v>4824</v>
      </c>
      <c r="C4887" s="249">
        <v>55.533382413501883</v>
      </c>
    </row>
    <row r="4888" spans="2:3" x14ac:dyDescent="0.25">
      <c r="B4888" s="250">
        <v>4825</v>
      </c>
      <c r="C4888" s="249">
        <v>111.58457101220721</v>
      </c>
    </row>
    <row r="4889" spans="2:3" x14ac:dyDescent="0.25">
      <c r="B4889" s="250">
        <v>4826</v>
      </c>
      <c r="C4889" s="249">
        <v>115.33865525837207</v>
      </c>
    </row>
    <row r="4890" spans="2:3" x14ac:dyDescent="0.25">
      <c r="B4890" s="250">
        <v>4827</v>
      </c>
      <c r="C4890" s="249">
        <v>126.42108531031529</v>
      </c>
    </row>
    <row r="4891" spans="2:3" x14ac:dyDescent="0.25">
      <c r="B4891" s="250">
        <v>4828</v>
      </c>
      <c r="C4891" s="249">
        <v>105.52439470887728</v>
      </c>
    </row>
    <row r="4892" spans="2:3" x14ac:dyDescent="0.25">
      <c r="B4892" s="250">
        <v>4829</v>
      </c>
      <c r="C4892" s="249">
        <v>120.02343094785857</v>
      </c>
    </row>
    <row r="4893" spans="2:3" x14ac:dyDescent="0.25">
      <c r="B4893" s="250">
        <v>4830</v>
      </c>
      <c r="C4893" s="249">
        <v>129.83750688051543</v>
      </c>
    </row>
    <row r="4894" spans="2:3" x14ac:dyDescent="0.25">
      <c r="B4894" s="250">
        <v>4831</v>
      </c>
      <c r="C4894" s="249">
        <v>128.16685540795692</v>
      </c>
    </row>
    <row r="4895" spans="2:3" x14ac:dyDescent="0.25">
      <c r="B4895" s="250">
        <v>4832</v>
      </c>
      <c r="C4895" s="249">
        <v>71.881224371664956</v>
      </c>
    </row>
    <row r="4896" spans="2:3" x14ac:dyDescent="0.25">
      <c r="B4896" s="250">
        <v>4833</v>
      </c>
      <c r="C4896" s="249">
        <v>116.66889920600408</v>
      </c>
    </row>
    <row r="4897" spans="2:3" x14ac:dyDescent="0.25">
      <c r="B4897" s="250">
        <v>4834</v>
      </c>
      <c r="C4897" s="249">
        <v>142.51723168701224</v>
      </c>
    </row>
    <row r="4898" spans="2:3" x14ac:dyDescent="0.25">
      <c r="B4898" s="250">
        <v>4835</v>
      </c>
      <c r="C4898" s="249">
        <v>89.583986797946054</v>
      </c>
    </row>
    <row r="4899" spans="2:3" x14ac:dyDescent="0.25">
      <c r="B4899" s="250">
        <v>4836</v>
      </c>
      <c r="C4899" s="249">
        <v>105.94995351305894</v>
      </c>
    </row>
    <row r="4900" spans="2:3" x14ac:dyDescent="0.25">
      <c r="B4900" s="250">
        <v>4837</v>
      </c>
      <c r="C4900" s="249">
        <v>150.91605660987963</v>
      </c>
    </row>
    <row r="4901" spans="2:3" x14ac:dyDescent="0.25">
      <c r="B4901" s="250">
        <v>4838</v>
      </c>
      <c r="C4901" s="249">
        <v>86.744308681524757</v>
      </c>
    </row>
    <row r="4902" spans="2:3" x14ac:dyDescent="0.25">
      <c r="B4902" s="250">
        <v>4839</v>
      </c>
      <c r="C4902" s="249">
        <v>157.45099704098578</v>
      </c>
    </row>
    <row r="4903" spans="2:3" x14ac:dyDescent="0.25">
      <c r="B4903" s="250">
        <v>4840</v>
      </c>
      <c r="C4903" s="249">
        <v>103.84096698894982</v>
      </c>
    </row>
    <row r="4904" spans="2:3" x14ac:dyDescent="0.25">
      <c r="B4904" s="250">
        <v>4841</v>
      </c>
      <c r="C4904" s="249">
        <v>114.49191909685374</v>
      </c>
    </row>
    <row r="4905" spans="2:3" x14ac:dyDescent="0.25">
      <c r="B4905" s="250">
        <v>4842</v>
      </c>
      <c r="C4905" s="249">
        <v>113.88309782626244</v>
      </c>
    </row>
    <row r="4906" spans="2:3" x14ac:dyDescent="0.25">
      <c r="B4906" s="250">
        <v>4843</v>
      </c>
      <c r="C4906" s="249">
        <v>117.97291064488954</v>
      </c>
    </row>
    <row r="4907" spans="2:3" x14ac:dyDescent="0.25">
      <c r="B4907" s="250">
        <v>4844</v>
      </c>
      <c r="C4907" s="249">
        <v>94.444753281170094</v>
      </c>
    </row>
    <row r="4908" spans="2:3" x14ac:dyDescent="0.25">
      <c r="B4908" s="250">
        <v>4845</v>
      </c>
      <c r="C4908" s="249">
        <v>170.01229114393104</v>
      </c>
    </row>
    <row r="4909" spans="2:3" x14ac:dyDescent="0.25">
      <c r="B4909" s="250">
        <v>4846</v>
      </c>
      <c r="C4909" s="249">
        <v>89.795610774769955</v>
      </c>
    </row>
    <row r="4910" spans="2:3" x14ac:dyDescent="0.25">
      <c r="B4910" s="250">
        <v>4847</v>
      </c>
      <c r="C4910" s="249">
        <v>144.7488468343256</v>
      </c>
    </row>
    <row r="4911" spans="2:3" x14ac:dyDescent="0.25">
      <c r="B4911" s="250">
        <v>4848</v>
      </c>
      <c r="C4911" s="249">
        <v>109.59834554278098</v>
      </c>
    </row>
    <row r="4912" spans="2:3" x14ac:dyDescent="0.25">
      <c r="B4912" s="250">
        <v>4849</v>
      </c>
      <c r="C4912" s="249">
        <v>160.69964455047392</v>
      </c>
    </row>
    <row r="4913" spans="2:3" x14ac:dyDescent="0.25">
      <c r="B4913" s="250">
        <v>4850</v>
      </c>
      <c r="C4913" s="249">
        <v>136.51775817981877</v>
      </c>
    </row>
    <row r="4914" spans="2:3" x14ac:dyDescent="0.25">
      <c r="B4914" s="250">
        <v>4851</v>
      </c>
      <c r="C4914" s="249">
        <v>128.51945097148899</v>
      </c>
    </row>
    <row r="4915" spans="2:3" x14ac:dyDescent="0.25">
      <c r="B4915" s="250">
        <v>4852</v>
      </c>
      <c r="C4915" s="249">
        <v>121.91547896030077</v>
      </c>
    </row>
    <row r="4916" spans="2:3" x14ac:dyDescent="0.25">
      <c r="B4916" s="250">
        <v>4853</v>
      </c>
      <c r="C4916" s="249">
        <v>133.0078906591875</v>
      </c>
    </row>
    <row r="4917" spans="2:3" x14ac:dyDescent="0.25">
      <c r="B4917" s="250">
        <v>4854</v>
      </c>
      <c r="C4917" s="249">
        <v>160.30992052036302</v>
      </c>
    </row>
    <row r="4918" spans="2:3" x14ac:dyDescent="0.25">
      <c r="B4918" s="250">
        <v>4855</v>
      </c>
      <c r="C4918" s="249">
        <v>96.210003153847111</v>
      </c>
    </row>
    <row r="4919" spans="2:3" x14ac:dyDescent="0.25">
      <c r="B4919" s="250">
        <v>4856</v>
      </c>
      <c r="C4919" s="249">
        <v>74.041324179145477</v>
      </c>
    </row>
    <row r="4920" spans="2:3" x14ac:dyDescent="0.25">
      <c r="B4920" s="250">
        <v>4857</v>
      </c>
      <c r="C4920" s="249">
        <v>112.23275816378369</v>
      </c>
    </row>
    <row r="4921" spans="2:3" x14ac:dyDescent="0.25">
      <c r="B4921" s="250">
        <v>4858</v>
      </c>
      <c r="C4921" s="249">
        <v>152.30300484279138</v>
      </c>
    </row>
    <row r="4922" spans="2:3" x14ac:dyDescent="0.25">
      <c r="B4922" s="250">
        <v>4859</v>
      </c>
      <c r="C4922" s="249">
        <v>90.701672251341591</v>
      </c>
    </row>
    <row r="4923" spans="2:3" x14ac:dyDescent="0.25">
      <c r="B4923" s="250">
        <v>4860</v>
      </c>
      <c r="C4923" s="249">
        <v>154.16362828348889</v>
      </c>
    </row>
    <row r="4924" spans="2:3" x14ac:dyDescent="0.25">
      <c r="B4924" s="250">
        <v>4861</v>
      </c>
      <c r="C4924" s="249">
        <v>118.59384630167442</v>
      </c>
    </row>
    <row r="4925" spans="2:3" x14ac:dyDescent="0.25">
      <c r="B4925" s="250">
        <v>4862</v>
      </c>
      <c r="C4925" s="249">
        <v>110.88160637408623</v>
      </c>
    </row>
    <row r="4926" spans="2:3" x14ac:dyDescent="0.25">
      <c r="B4926" s="250">
        <v>4863</v>
      </c>
      <c r="C4926" s="249">
        <v>156.81106866670396</v>
      </c>
    </row>
    <row r="4927" spans="2:3" x14ac:dyDescent="0.25">
      <c r="B4927" s="250">
        <v>4864</v>
      </c>
      <c r="C4927" s="249">
        <v>107.25089607138351</v>
      </c>
    </row>
    <row r="4928" spans="2:3" x14ac:dyDescent="0.25">
      <c r="B4928" s="250">
        <v>4865</v>
      </c>
      <c r="C4928" s="249">
        <v>78.74917784441385</v>
      </c>
    </row>
    <row r="4929" spans="2:3" x14ac:dyDescent="0.25">
      <c r="B4929" s="250">
        <v>4866</v>
      </c>
      <c r="C4929" s="249">
        <v>78.516233815158841</v>
      </c>
    </row>
    <row r="4930" spans="2:3" x14ac:dyDescent="0.25">
      <c r="B4930" s="250">
        <v>4867</v>
      </c>
      <c r="C4930" s="249">
        <v>98.47112050494195</v>
      </c>
    </row>
    <row r="4931" spans="2:3" x14ac:dyDescent="0.25">
      <c r="B4931" s="250">
        <v>4868</v>
      </c>
      <c r="C4931" s="249">
        <v>112.42330972886786</v>
      </c>
    </row>
    <row r="4932" spans="2:3" x14ac:dyDescent="0.25">
      <c r="B4932" s="250">
        <v>4869</v>
      </c>
      <c r="C4932" s="249">
        <v>151.84896626330246</v>
      </c>
    </row>
    <row r="4933" spans="2:3" x14ac:dyDescent="0.25">
      <c r="B4933" s="250">
        <v>4870</v>
      </c>
      <c r="C4933" s="249">
        <v>140.58524024067469</v>
      </c>
    </row>
    <row r="4934" spans="2:3" x14ac:dyDescent="0.25">
      <c r="B4934" s="250">
        <v>4871</v>
      </c>
      <c r="C4934" s="249">
        <v>59.772155633162924</v>
      </c>
    </row>
    <row r="4935" spans="2:3" x14ac:dyDescent="0.25">
      <c r="B4935" s="250">
        <v>4872</v>
      </c>
      <c r="C4935" s="249">
        <v>128.44767202154441</v>
      </c>
    </row>
    <row r="4936" spans="2:3" x14ac:dyDescent="0.25">
      <c r="B4936" s="250">
        <v>4873</v>
      </c>
      <c r="C4936" s="249">
        <v>115.40036326693377</v>
      </c>
    </row>
    <row r="4937" spans="2:3" x14ac:dyDescent="0.25">
      <c r="B4937" s="250">
        <v>4874</v>
      </c>
      <c r="C4937" s="249">
        <v>94.952026622729562</v>
      </c>
    </row>
    <row r="4938" spans="2:3" x14ac:dyDescent="0.25">
      <c r="B4938" s="250">
        <v>4875</v>
      </c>
      <c r="C4938" s="249">
        <v>120.51779924207132</v>
      </c>
    </row>
    <row r="4939" spans="2:3" x14ac:dyDescent="0.25">
      <c r="B4939" s="250">
        <v>4876</v>
      </c>
      <c r="C4939" s="249">
        <v>137.35028907250435</v>
      </c>
    </row>
    <row r="4940" spans="2:3" x14ac:dyDescent="0.25">
      <c r="B4940" s="250">
        <v>4877</v>
      </c>
      <c r="C4940" s="249">
        <v>140.4872010879144</v>
      </c>
    </row>
    <row r="4941" spans="2:3" x14ac:dyDescent="0.25">
      <c r="B4941" s="250">
        <v>4878</v>
      </c>
      <c r="C4941" s="249">
        <v>201.11372604126768</v>
      </c>
    </row>
    <row r="4942" spans="2:3" x14ac:dyDescent="0.25">
      <c r="B4942" s="250">
        <v>4879</v>
      </c>
      <c r="C4942" s="249">
        <v>122.95706668582822</v>
      </c>
    </row>
    <row r="4943" spans="2:3" x14ac:dyDescent="0.25">
      <c r="B4943" s="250">
        <v>4880</v>
      </c>
      <c r="C4943" s="249">
        <v>102.89346156310842</v>
      </c>
    </row>
    <row r="4944" spans="2:3" x14ac:dyDescent="0.25">
      <c r="B4944" s="250">
        <v>4881</v>
      </c>
      <c r="C4944" s="249">
        <v>146.56969415552732</v>
      </c>
    </row>
    <row r="4945" spans="2:3" x14ac:dyDescent="0.25">
      <c r="B4945" s="250">
        <v>4882</v>
      </c>
      <c r="C4945" s="249">
        <v>115.97373565351788</v>
      </c>
    </row>
    <row r="4946" spans="2:3" x14ac:dyDescent="0.25">
      <c r="B4946" s="250">
        <v>4883</v>
      </c>
      <c r="C4946" s="249">
        <v>71.099693659335188</v>
      </c>
    </row>
    <row r="4947" spans="2:3" x14ac:dyDescent="0.25">
      <c r="B4947" s="250">
        <v>4884</v>
      </c>
      <c r="C4947" s="249">
        <v>106.88473929773157</v>
      </c>
    </row>
    <row r="4948" spans="2:3" x14ac:dyDescent="0.25">
      <c r="B4948" s="250">
        <v>4885</v>
      </c>
      <c r="C4948" s="249">
        <v>130.00260145559264</v>
      </c>
    </row>
    <row r="4949" spans="2:3" x14ac:dyDescent="0.25">
      <c r="B4949" s="250">
        <v>4886</v>
      </c>
      <c r="C4949" s="249">
        <v>133.16503768310659</v>
      </c>
    </row>
    <row r="4950" spans="2:3" x14ac:dyDescent="0.25">
      <c r="B4950" s="250">
        <v>4887</v>
      </c>
      <c r="C4950" s="249">
        <v>106.81002175915317</v>
      </c>
    </row>
    <row r="4951" spans="2:3" x14ac:dyDescent="0.25">
      <c r="B4951" s="250">
        <v>4888</v>
      </c>
      <c r="C4951" s="249">
        <v>78.746998813878903</v>
      </c>
    </row>
    <row r="4952" spans="2:3" x14ac:dyDescent="0.25">
      <c r="B4952" s="250">
        <v>4889</v>
      </c>
      <c r="C4952" s="249">
        <v>131.16462608405868</v>
      </c>
    </row>
    <row r="4953" spans="2:3" x14ac:dyDescent="0.25">
      <c r="B4953" s="250">
        <v>4890</v>
      </c>
      <c r="C4953" s="249">
        <v>172.6250961077929</v>
      </c>
    </row>
    <row r="4954" spans="2:3" x14ac:dyDescent="0.25">
      <c r="B4954" s="250">
        <v>4891</v>
      </c>
      <c r="C4954" s="249">
        <v>119.30060664019405</v>
      </c>
    </row>
    <row r="4955" spans="2:3" x14ac:dyDescent="0.25">
      <c r="B4955" s="250">
        <v>4892</v>
      </c>
      <c r="C4955" s="249">
        <v>125.99430247367533</v>
      </c>
    </row>
    <row r="4956" spans="2:3" x14ac:dyDescent="0.25">
      <c r="B4956" s="250">
        <v>4893</v>
      </c>
      <c r="C4956" s="249">
        <v>118.04244402666737</v>
      </c>
    </row>
    <row r="4957" spans="2:3" x14ac:dyDescent="0.25">
      <c r="B4957" s="250">
        <v>4894</v>
      </c>
      <c r="C4957" s="249">
        <v>125.52939544167204</v>
      </c>
    </row>
    <row r="4958" spans="2:3" x14ac:dyDescent="0.25">
      <c r="B4958" s="250">
        <v>4895</v>
      </c>
      <c r="C4958" s="249">
        <v>137.67333047366321</v>
      </c>
    </row>
    <row r="4959" spans="2:3" x14ac:dyDescent="0.25">
      <c r="B4959" s="250">
        <v>4896</v>
      </c>
      <c r="C4959" s="249">
        <v>166.96622531971599</v>
      </c>
    </row>
    <row r="4960" spans="2:3" x14ac:dyDescent="0.25">
      <c r="B4960" s="250">
        <v>4897</v>
      </c>
      <c r="C4960" s="249">
        <v>145.46708870007535</v>
      </c>
    </row>
    <row r="4961" spans="2:3" x14ac:dyDescent="0.25">
      <c r="B4961" s="250">
        <v>4898</v>
      </c>
      <c r="C4961" s="249">
        <v>114.18506569522498</v>
      </c>
    </row>
    <row r="4962" spans="2:3" x14ac:dyDescent="0.25">
      <c r="B4962" s="250">
        <v>4899</v>
      </c>
      <c r="C4962" s="249">
        <v>181.53471706083286</v>
      </c>
    </row>
    <row r="4963" spans="2:3" x14ac:dyDescent="0.25">
      <c r="B4963" s="250">
        <v>4900</v>
      </c>
      <c r="C4963" s="249">
        <v>129.26091633023637</v>
      </c>
    </row>
    <row r="4964" spans="2:3" x14ac:dyDescent="0.25">
      <c r="B4964" s="250">
        <v>4901</v>
      </c>
      <c r="C4964" s="249">
        <v>155.39364839169457</v>
      </c>
    </row>
    <row r="4965" spans="2:3" x14ac:dyDescent="0.25">
      <c r="B4965" s="250">
        <v>4902</v>
      </c>
      <c r="C4965" s="249">
        <v>92.903998216556317</v>
      </c>
    </row>
    <row r="4966" spans="2:3" x14ac:dyDescent="0.25">
      <c r="B4966" s="250">
        <v>4903</v>
      </c>
      <c r="C4966" s="249">
        <v>120.57293775483461</v>
      </c>
    </row>
    <row r="4967" spans="2:3" x14ac:dyDescent="0.25">
      <c r="B4967" s="250">
        <v>4904</v>
      </c>
      <c r="C4967" s="249">
        <v>128.83906369279299</v>
      </c>
    </row>
    <row r="4968" spans="2:3" x14ac:dyDescent="0.25">
      <c r="B4968" s="250">
        <v>4905</v>
      </c>
      <c r="C4968" s="249">
        <v>114.29437062654843</v>
      </c>
    </row>
    <row r="4969" spans="2:3" x14ac:dyDescent="0.25">
      <c r="B4969" s="250">
        <v>4906</v>
      </c>
      <c r="C4969" s="249">
        <v>154.37301971724872</v>
      </c>
    </row>
    <row r="4970" spans="2:3" x14ac:dyDescent="0.25">
      <c r="B4970" s="250">
        <v>4907</v>
      </c>
      <c r="C4970" s="249">
        <v>100.99330456005003</v>
      </c>
    </row>
    <row r="4971" spans="2:3" x14ac:dyDescent="0.25">
      <c r="B4971" s="250">
        <v>4908</v>
      </c>
      <c r="C4971" s="249">
        <v>138.38961741994953</v>
      </c>
    </row>
    <row r="4972" spans="2:3" x14ac:dyDescent="0.25">
      <c r="B4972" s="250">
        <v>4909</v>
      </c>
      <c r="C4972" s="249">
        <v>130.11216613759228</v>
      </c>
    </row>
    <row r="4973" spans="2:3" x14ac:dyDescent="0.25">
      <c r="B4973" s="250">
        <v>4910</v>
      </c>
      <c r="C4973" s="249">
        <v>80.413103493077458</v>
      </c>
    </row>
    <row r="4974" spans="2:3" x14ac:dyDescent="0.25">
      <c r="B4974" s="250">
        <v>4911</v>
      </c>
      <c r="C4974" s="249">
        <v>87.080518404413326</v>
      </c>
    </row>
    <row r="4975" spans="2:3" x14ac:dyDescent="0.25">
      <c r="B4975" s="250">
        <v>4912</v>
      </c>
      <c r="C4975" s="249">
        <v>99.488890149999492</v>
      </c>
    </row>
    <row r="4976" spans="2:3" x14ac:dyDescent="0.25">
      <c r="B4976" s="250">
        <v>4913</v>
      </c>
      <c r="C4976" s="249">
        <v>110.62485904530283</v>
      </c>
    </row>
    <row r="4977" spans="2:3" x14ac:dyDescent="0.25">
      <c r="B4977" s="250">
        <v>4914</v>
      </c>
      <c r="C4977" s="249">
        <v>130.27964690345459</v>
      </c>
    </row>
    <row r="4978" spans="2:3" x14ac:dyDescent="0.25">
      <c r="B4978" s="250">
        <v>4915</v>
      </c>
      <c r="C4978" s="249">
        <v>113.43300961222819</v>
      </c>
    </row>
    <row r="4979" spans="2:3" x14ac:dyDescent="0.25">
      <c r="B4979" s="250">
        <v>4916</v>
      </c>
      <c r="C4979" s="249">
        <v>107.86416472129369</v>
      </c>
    </row>
    <row r="4980" spans="2:3" x14ac:dyDescent="0.25">
      <c r="B4980" s="250">
        <v>4917</v>
      </c>
      <c r="C4980" s="249">
        <v>128.92809768270897</v>
      </c>
    </row>
    <row r="4981" spans="2:3" x14ac:dyDescent="0.25">
      <c r="B4981" s="250">
        <v>4918</v>
      </c>
      <c r="C4981" s="249">
        <v>123.94094179526579</v>
      </c>
    </row>
    <row r="4982" spans="2:3" x14ac:dyDescent="0.25">
      <c r="B4982" s="250">
        <v>4919</v>
      </c>
      <c r="C4982" s="249">
        <v>156.64440984334479</v>
      </c>
    </row>
    <row r="4983" spans="2:3" x14ac:dyDescent="0.25">
      <c r="B4983" s="250">
        <v>4920</v>
      </c>
      <c r="C4983" s="249">
        <v>110.29118088550385</v>
      </c>
    </row>
    <row r="4984" spans="2:3" x14ac:dyDescent="0.25">
      <c r="B4984" s="250">
        <v>4921</v>
      </c>
      <c r="C4984" s="249">
        <v>92.93118967163727</v>
      </c>
    </row>
    <row r="4985" spans="2:3" x14ac:dyDescent="0.25">
      <c r="B4985" s="250">
        <v>4922</v>
      </c>
      <c r="C4985" s="249">
        <v>95.722381875218872</v>
      </c>
    </row>
    <row r="4986" spans="2:3" x14ac:dyDescent="0.25">
      <c r="B4986" s="250">
        <v>4923</v>
      </c>
      <c r="C4986" s="249">
        <v>130.06932606784068</v>
      </c>
    </row>
    <row r="4987" spans="2:3" x14ac:dyDescent="0.25">
      <c r="B4987" s="250">
        <v>4924</v>
      </c>
      <c r="C4987" s="249">
        <v>87.945736756902363</v>
      </c>
    </row>
    <row r="4988" spans="2:3" x14ac:dyDescent="0.25">
      <c r="B4988" s="250">
        <v>4925</v>
      </c>
      <c r="C4988" s="249">
        <v>123.6540292198095</v>
      </c>
    </row>
    <row r="4989" spans="2:3" x14ac:dyDescent="0.25">
      <c r="B4989" s="250">
        <v>4926</v>
      </c>
      <c r="C4989" s="249">
        <v>107.77165877792889</v>
      </c>
    </row>
    <row r="4990" spans="2:3" x14ac:dyDescent="0.25">
      <c r="B4990" s="250">
        <v>4927</v>
      </c>
      <c r="C4990" s="249">
        <v>122.9025848632525</v>
      </c>
    </row>
    <row r="4991" spans="2:3" x14ac:dyDescent="0.25">
      <c r="B4991" s="250">
        <v>4928</v>
      </c>
      <c r="C4991" s="249">
        <v>123.15589031285099</v>
      </c>
    </row>
    <row r="4992" spans="2:3" x14ac:dyDescent="0.25">
      <c r="B4992" s="250">
        <v>4929</v>
      </c>
      <c r="C4992" s="249">
        <v>100.64041793397416</v>
      </c>
    </row>
    <row r="4993" spans="2:3" x14ac:dyDescent="0.25">
      <c r="B4993" s="250">
        <v>4930</v>
      </c>
      <c r="C4993" s="249">
        <v>82.641155173950807</v>
      </c>
    </row>
    <row r="4994" spans="2:3" x14ac:dyDescent="0.25">
      <c r="B4994" s="250">
        <v>4931</v>
      </c>
      <c r="C4994" s="249">
        <v>97.191462679407749</v>
      </c>
    </row>
    <row r="4995" spans="2:3" x14ac:dyDescent="0.25">
      <c r="B4995" s="250">
        <v>4932</v>
      </c>
      <c r="C4995" s="249">
        <v>100.47735988384103</v>
      </c>
    </row>
    <row r="4996" spans="2:3" x14ac:dyDescent="0.25">
      <c r="B4996" s="250">
        <v>4933</v>
      </c>
      <c r="C4996" s="249">
        <v>152.41912066870688</v>
      </c>
    </row>
    <row r="4997" spans="2:3" x14ac:dyDescent="0.25">
      <c r="B4997" s="250">
        <v>4934</v>
      </c>
      <c r="C4997" s="249">
        <v>79.239441813513366</v>
      </c>
    </row>
    <row r="4998" spans="2:3" x14ac:dyDescent="0.25">
      <c r="B4998" s="250">
        <v>4935</v>
      </c>
      <c r="C4998" s="249">
        <v>136.99775117227051</v>
      </c>
    </row>
    <row r="4999" spans="2:3" x14ac:dyDescent="0.25">
      <c r="B4999" s="250">
        <v>4936</v>
      </c>
      <c r="C4999" s="249">
        <v>120.6251875619384</v>
      </c>
    </row>
    <row r="5000" spans="2:3" x14ac:dyDescent="0.25">
      <c r="B5000" s="250">
        <v>4937</v>
      </c>
      <c r="C5000" s="249">
        <v>131.19128028293869</v>
      </c>
    </row>
    <row r="5001" spans="2:3" x14ac:dyDescent="0.25">
      <c r="B5001" s="250">
        <v>4938</v>
      </c>
      <c r="C5001" s="249">
        <v>137.27722189479812</v>
      </c>
    </row>
    <row r="5002" spans="2:3" x14ac:dyDescent="0.25">
      <c r="B5002" s="250">
        <v>4939</v>
      </c>
      <c r="C5002" s="249">
        <v>110.45512337627888</v>
      </c>
    </row>
    <row r="5003" spans="2:3" x14ac:dyDescent="0.25">
      <c r="B5003" s="250">
        <v>4940</v>
      </c>
      <c r="C5003" s="249">
        <v>146.52238312918564</v>
      </c>
    </row>
    <row r="5004" spans="2:3" x14ac:dyDescent="0.25">
      <c r="B5004" s="250">
        <v>4941</v>
      </c>
      <c r="C5004" s="249">
        <v>112.70211939875898</v>
      </c>
    </row>
    <row r="5005" spans="2:3" x14ac:dyDescent="0.25">
      <c r="B5005" s="250">
        <v>4942</v>
      </c>
      <c r="C5005" s="249">
        <v>154.25389552916241</v>
      </c>
    </row>
    <row r="5006" spans="2:3" x14ac:dyDescent="0.25">
      <c r="B5006" s="250">
        <v>4943</v>
      </c>
      <c r="C5006" s="249">
        <v>108.04292246801697</v>
      </c>
    </row>
    <row r="5007" spans="2:3" x14ac:dyDescent="0.25">
      <c r="B5007" s="250">
        <v>4944</v>
      </c>
      <c r="C5007" s="249">
        <v>98.195576463134032</v>
      </c>
    </row>
    <row r="5008" spans="2:3" x14ac:dyDescent="0.25">
      <c r="B5008" s="250">
        <v>4945</v>
      </c>
      <c r="C5008" s="249">
        <v>143.05952558766887</v>
      </c>
    </row>
    <row r="5009" spans="2:3" x14ac:dyDescent="0.25">
      <c r="B5009" s="250">
        <v>4946</v>
      </c>
      <c r="C5009" s="249">
        <v>160.93897630262813</v>
      </c>
    </row>
    <row r="5010" spans="2:3" x14ac:dyDescent="0.25">
      <c r="B5010" s="250">
        <v>4947</v>
      </c>
      <c r="C5010" s="249">
        <v>104.72157030970385</v>
      </c>
    </row>
    <row r="5011" spans="2:3" x14ac:dyDescent="0.25">
      <c r="B5011" s="250">
        <v>4948</v>
      </c>
      <c r="C5011" s="249">
        <v>101.99465272868888</v>
      </c>
    </row>
    <row r="5012" spans="2:3" x14ac:dyDescent="0.25">
      <c r="B5012" s="250">
        <v>4949</v>
      </c>
      <c r="C5012" s="249">
        <v>119.96715160434458</v>
      </c>
    </row>
    <row r="5013" spans="2:3" x14ac:dyDescent="0.25">
      <c r="B5013" s="250">
        <v>4950</v>
      </c>
      <c r="C5013" s="249">
        <v>123.48034641277006</v>
      </c>
    </row>
    <row r="5014" spans="2:3" x14ac:dyDescent="0.25">
      <c r="B5014" s="250">
        <v>4951</v>
      </c>
      <c r="C5014" s="249">
        <v>89.065180568687438</v>
      </c>
    </row>
    <row r="5015" spans="2:3" x14ac:dyDescent="0.25">
      <c r="B5015" s="250">
        <v>4952</v>
      </c>
      <c r="C5015" s="249">
        <v>114.5455473178622</v>
      </c>
    </row>
    <row r="5016" spans="2:3" x14ac:dyDescent="0.25">
      <c r="B5016" s="250">
        <v>4953</v>
      </c>
      <c r="C5016" s="249">
        <v>93.291820757983345</v>
      </c>
    </row>
    <row r="5017" spans="2:3" x14ac:dyDescent="0.25">
      <c r="B5017" s="250">
        <v>4954</v>
      </c>
      <c r="C5017" s="249">
        <v>111.37617576521059</v>
      </c>
    </row>
    <row r="5018" spans="2:3" x14ac:dyDescent="0.25">
      <c r="B5018" s="250">
        <v>4955</v>
      </c>
      <c r="C5018" s="249">
        <v>112.52809598820515</v>
      </c>
    </row>
    <row r="5019" spans="2:3" x14ac:dyDescent="0.25">
      <c r="B5019" s="250">
        <v>4956</v>
      </c>
      <c r="C5019" s="249">
        <v>125.44681457672795</v>
      </c>
    </row>
    <row r="5020" spans="2:3" x14ac:dyDescent="0.25">
      <c r="B5020" s="250">
        <v>4957</v>
      </c>
      <c r="C5020" s="249">
        <v>102.41842370171828</v>
      </c>
    </row>
    <row r="5021" spans="2:3" x14ac:dyDescent="0.25">
      <c r="B5021" s="250">
        <v>4958</v>
      </c>
      <c r="C5021" s="249">
        <v>95.056731504158464</v>
      </c>
    </row>
    <row r="5022" spans="2:3" x14ac:dyDescent="0.25">
      <c r="B5022" s="250">
        <v>4959</v>
      </c>
      <c r="C5022" s="249">
        <v>81.947448648594062</v>
      </c>
    </row>
    <row r="5023" spans="2:3" x14ac:dyDescent="0.25">
      <c r="B5023" s="250">
        <v>4960</v>
      </c>
      <c r="C5023" s="249">
        <v>151.21270082722538</v>
      </c>
    </row>
    <row r="5024" spans="2:3" x14ac:dyDescent="0.25">
      <c r="B5024" s="250">
        <v>4961</v>
      </c>
      <c r="C5024" s="249">
        <v>114.95281442611193</v>
      </c>
    </row>
    <row r="5025" spans="2:3" x14ac:dyDescent="0.25">
      <c r="B5025" s="250">
        <v>4962</v>
      </c>
      <c r="C5025" s="249">
        <v>123.47457647663579</v>
      </c>
    </row>
    <row r="5026" spans="2:3" x14ac:dyDescent="0.25">
      <c r="B5026" s="250">
        <v>4963</v>
      </c>
      <c r="C5026" s="249">
        <v>106.56066019885739</v>
      </c>
    </row>
    <row r="5027" spans="2:3" x14ac:dyDescent="0.25">
      <c r="B5027" s="250">
        <v>4964</v>
      </c>
      <c r="C5027" s="249">
        <v>126.95180885615176</v>
      </c>
    </row>
    <row r="5028" spans="2:3" x14ac:dyDescent="0.25">
      <c r="B5028" s="250">
        <v>4965</v>
      </c>
      <c r="C5028" s="249">
        <v>144.64730946372211</v>
      </c>
    </row>
    <row r="5029" spans="2:3" x14ac:dyDescent="0.25">
      <c r="B5029" s="250">
        <v>4966</v>
      </c>
      <c r="C5029" s="249">
        <v>120.51442956516331</v>
      </c>
    </row>
    <row r="5030" spans="2:3" x14ac:dyDescent="0.25">
      <c r="B5030" s="250">
        <v>4967</v>
      </c>
      <c r="C5030" s="249">
        <v>65.831106675780674</v>
      </c>
    </row>
    <row r="5031" spans="2:3" x14ac:dyDescent="0.25">
      <c r="B5031" s="250">
        <v>4968</v>
      </c>
      <c r="C5031" s="249">
        <v>105.08256209229728</v>
      </c>
    </row>
    <row r="5032" spans="2:3" x14ac:dyDescent="0.25">
      <c r="B5032" s="250">
        <v>4969</v>
      </c>
      <c r="C5032" s="249">
        <v>88.270391985984674</v>
      </c>
    </row>
    <row r="5033" spans="2:3" x14ac:dyDescent="0.25">
      <c r="B5033" s="250">
        <v>4970</v>
      </c>
      <c r="C5033" s="249">
        <v>113.97044539777234</v>
      </c>
    </row>
    <row r="5034" spans="2:3" x14ac:dyDescent="0.25">
      <c r="B5034" s="250">
        <v>4971</v>
      </c>
      <c r="C5034" s="249">
        <v>141.9147633224386</v>
      </c>
    </row>
    <row r="5035" spans="2:3" x14ac:dyDescent="0.25">
      <c r="B5035" s="250">
        <v>4972</v>
      </c>
      <c r="C5035" s="249">
        <v>127.81765316527586</v>
      </c>
    </row>
    <row r="5036" spans="2:3" x14ac:dyDescent="0.25">
      <c r="B5036" s="250">
        <v>4973</v>
      </c>
      <c r="C5036" s="249">
        <v>109.21561993292516</v>
      </c>
    </row>
    <row r="5037" spans="2:3" x14ac:dyDescent="0.25">
      <c r="B5037" s="250">
        <v>4974</v>
      </c>
      <c r="C5037" s="249">
        <v>129.31541831779978</v>
      </c>
    </row>
    <row r="5038" spans="2:3" x14ac:dyDescent="0.25">
      <c r="B5038" s="250">
        <v>4975</v>
      </c>
      <c r="C5038" s="249">
        <v>94.329752315156156</v>
      </c>
    </row>
    <row r="5039" spans="2:3" x14ac:dyDescent="0.25">
      <c r="B5039" s="250">
        <v>4976</v>
      </c>
      <c r="C5039" s="249">
        <v>135.11275661985533</v>
      </c>
    </row>
    <row r="5040" spans="2:3" x14ac:dyDescent="0.25">
      <c r="B5040" s="250">
        <v>4977</v>
      </c>
      <c r="C5040" s="249">
        <v>81.195469030769374</v>
      </c>
    </row>
    <row r="5041" spans="2:3" x14ac:dyDescent="0.25">
      <c r="B5041" s="250">
        <v>4978</v>
      </c>
      <c r="C5041" s="249">
        <v>71.133759988289043</v>
      </c>
    </row>
    <row r="5042" spans="2:3" x14ac:dyDescent="0.25">
      <c r="B5042" s="250">
        <v>4979</v>
      </c>
      <c r="C5042" s="249">
        <v>120.66038160178996</v>
      </c>
    </row>
    <row r="5043" spans="2:3" x14ac:dyDescent="0.25">
      <c r="B5043" s="250">
        <v>4980</v>
      </c>
      <c r="C5043" s="249">
        <v>137.63274139050009</v>
      </c>
    </row>
    <row r="5044" spans="2:3" x14ac:dyDescent="0.25">
      <c r="B5044" s="250">
        <v>4981</v>
      </c>
      <c r="C5044" s="249">
        <v>110.22277937223669</v>
      </c>
    </row>
    <row r="5045" spans="2:3" x14ac:dyDescent="0.25">
      <c r="B5045" s="250">
        <v>4982</v>
      </c>
      <c r="C5045" s="249">
        <v>116.43104809440251</v>
      </c>
    </row>
    <row r="5046" spans="2:3" x14ac:dyDescent="0.25">
      <c r="B5046" s="250">
        <v>4983</v>
      </c>
      <c r="C5046" s="249">
        <v>133.21795589024055</v>
      </c>
    </row>
    <row r="5047" spans="2:3" x14ac:dyDescent="0.25">
      <c r="B5047" s="250">
        <v>4984</v>
      </c>
      <c r="C5047" s="249">
        <v>139.41414425582872</v>
      </c>
    </row>
    <row r="5048" spans="2:3" x14ac:dyDescent="0.25">
      <c r="B5048" s="250">
        <v>4985</v>
      </c>
      <c r="C5048" s="249">
        <v>122.78275533532396</v>
      </c>
    </row>
    <row r="5049" spans="2:3" x14ac:dyDescent="0.25">
      <c r="B5049" s="250">
        <v>4986</v>
      </c>
      <c r="C5049" s="249">
        <v>136.13288187217577</v>
      </c>
    </row>
    <row r="5050" spans="2:3" x14ac:dyDescent="0.25">
      <c r="B5050" s="250">
        <v>4987</v>
      </c>
      <c r="C5050" s="249">
        <v>87.687142215064142</v>
      </c>
    </row>
    <row r="5051" spans="2:3" x14ac:dyDescent="0.25">
      <c r="B5051" s="250">
        <v>4988</v>
      </c>
      <c r="C5051" s="249">
        <v>94.109796310130804</v>
      </c>
    </row>
    <row r="5052" spans="2:3" x14ac:dyDescent="0.25">
      <c r="B5052" s="250">
        <v>4989</v>
      </c>
      <c r="C5052" s="249">
        <v>88.858796017322334</v>
      </c>
    </row>
    <row r="5053" spans="2:3" x14ac:dyDescent="0.25">
      <c r="B5053" s="250">
        <v>4990</v>
      </c>
      <c r="C5053" s="249">
        <v>130.09372340040247</v>
      </c>
    </row>
    <row r="5054" spans="2:3" x14ac:dyDescent="0.25">
      <c r="B5054" s="250">
        <v>4991</v>
      </c>
      <c r="C5054" s="249">
        <v>97.07457131807125</v>
      </c>
    </row>
    <row r="5055" spans="2:3" x14ac:dyDescent="0.25">
      <c r="B5055" s="250">
        <v>4992</v>
      </c>
      <c r="C5055" s="249">
        <v>161.63983207902891</v>
      </c>
    </row>
    <row r="5056" spans="2:3" x14ac:dyDescent="0.25">
      <c r="B5056" s="250">
        <v>4993</v>
      </c>
      <c r="C5056" s="249">
        <v>145.2370681371745</v>
      </c>
    </row>
    <row r="5057" spans="2:3" x14ac:dyDescent="0.25">
      <c r="B5057" s="250">
        <v>4994</v>
      </c>
      <c r="C5057" s="249">
        <v>158.78405516422953</v>
      </c>
    </row>
    <row r="5058" spans="2:3" x14ac:dyDescent="0.25">
      <c r="B5058" s="250">
        <v>4995</v>
      </c>
      <c r="C5058" s="249">
        <v>142.75136003341524</v>
      </c>
    </row>
    <row r="5059" spans="2:3" x14ac:dyDescent="0.25">
      <c r="B5059" s="250">
        <v>4996</v>
      </c>
      <c r="C5059" s="249">
        <v>163.99331956483593</v>
      </c>
    </row>
    <row r="5060" spans="2:3" x14ac:dyDescent="0.25">
      <c r="B5060" s="250">
        <v>4997</v>
      </c>
      <c r="C5060" s="249">
        <v>101.326787871986</v>
      </c>
    </row>
    <row r="5061" spans="2:3" x14ac:dyDescent="0.25">
      <c r="B5061" s="250">
        <v>4998</v>
      </c>
      <c r="C5061" s="249">
        <v>129.7565381727305</v>
      </c>
    </row>
    <row r="5062" spans="2:3" x14ac:dyDescent="0.25">
      <c r="B5062" s="250">
        <v>4999</v>
      </c>
      <c r="C5062" s="249">
        <v>108.57490809837449</v>
      </c>
    </row>
    <row r="5063" spans="2:3" x14ac:dyDescent="0.25">
      <c r="B5063" s="250">
        <v>5000</v>
      </c>
      <c r="C5063" s="249">
        <v>122.97704054708916</v>
      </c>
    </row>
    <row r="5064" spans="2:3" x14ac:dyDescent="0.25">
      <c r="B5064" s="250">
        <v>5001</v>
      </c>
      <c r="C5064" s="249">
        <v>193.78903253061165</v>
      </c>
    </row>
    <row r="5065" spans="2:3" x14ac:dyDescent="0.25">
      <c r="B5065" s="250">
        <v>5002</v>
      </c>
      <c r="C5065" s="249">
        <v>107.13723648953858</v>
      </c>
    </row>
    <row r="5066" spans="2:3" x14ac:dyDescent="0.25">
      <c r="B5066" s="250">
        <v>5003</v>
      </c>
      <c r="C5066" s="249">
        <v>111.81038108432794</v>
      </c>
    </row>
    <row r="5067" spans="2:3" x14ac:dyDescent="0.25">
      <c r="B5067" s="250">
        <v>5004</v>
      </c>
      <c r="C5067" s="249">
        <v>106.0326412045543</v>
      </c>
    </row>
    <row r="5068" spans="2:3" x14ac:dyDescent="0.25">
      <c r="B5068" s="250">
        <v>5005</v>
      </c>
      <c r="C5068" s="249">
        <v>143.20089275899107</v>
      </c>
    </row>
    <row r="5069" spans="2:3" x14ac:dyDescent="0.25">
      <c r="B5069" s="250">
        <v>5006</v>
      </c>
      <c r="C5069" s="249">
        <v>89.631094660261539</v>
      </c>
    </row>
    <row r="5070" spans="2:3" x14ac:dyDescent="0.25">
      <c r="B5070" s="250">
        <v>5007</v>
      </c>
      <c r="C5070" s="249">
        <v>159.92968418790824</v>
      </c>
    </row>
    <row r="5071" spans="2:3" x14ac:dyDescent="0.25">
      <c r="B5071" s="250">
        <v>5008</v>
      </c>
      <c r="C5071" s="249">
        <v>131.35209187130744</v>
      </c>
    </row>
    <row r="5072" spans="2:3" x14ac:dyDescent="0.25">
      <c r="B5072" s="250">
        <v>5009</v>
      </c>
      <c r="C5072" s="249">
        <v>105.64811322907849</v>
      </c>
    </row>
    <row r="5073" spans="2:3" x14ac:dyDescent="0.25">
      <c r="B5073" s="250">
        <v>5010</v>
      </c>
      <c r="C5073" s="249">
        <v>144.40345484850783</v>
      </c>
    </row>
    <row r="5074" spans="2:3" x14ac:dyDescent="0.25">
      <c r="B5074" s="250">
        <v>5011</v>
      </c>
      <c r="C5074" s="249">
        <v>137.24248305928143</v>
      </c>
    </row>
    <row r="5075" spans="2:3" x14ac:dyDescent="0.25">
      <c r="B5075" s="250">
        <v>5012</v>
      </c>
      <c r="C5075" s="249">
        <v>140.03994165527848</v>
      </c>
    </row>
    <row r="5076" spans="2:3" x14ac:dyDescent="0.25">
      <c r="B5076" s="250">
        <v>5013</v>
      </c>
      <c r="C5076" s="249">
        <v>135.15460586621782</v>
      </c>
    </row>
    <row r="5077" spans="2:3" x14ac:dyDescent="0.25">
      <c r="B5077" s="250">
        <v>5014</v>
      </c>
      <c r="C5077" s="249">
        <v>147.26056364043566</v>
      </c>
    </row>
    <row r="5078" spans="2:3" x14ac:dyDescent="0.25">
      <c r="B5078" s="250">
        <v>5015</v>
      </c>
      <c r="C5078" s="249">
        <v>111.17713204058019</v>
      </c>
    </row>
    <row r="5079" spans="2:3" x14ac:dyDescent="0.25">
      <c r="B5079" s="250">
        <v>5016</v>
      </c>
      <c r="C5079" s="249">
        <v>131.3690119704186</v>
      </c>
    </row>
    <row r="5080" spans="2:3" x14ac:dyDescent="0.25">
      <c r="B5080" s="250">
        <v>5017</v>
      </c>
      <c r="C5080" s="249">
        <v>135.50669901544811</v>
      </c>
    </row>
    <row r="5081" spans="2:3" x14ac:dyDescent="0.25">
      <c r="B5081" s="250">
        <v>5018</v>
      </c>
      <c r="C5081" s="249">
        <v>171.45716353374593</v>
      </c>
    </row>
    <row r="5082" spans="2:3" x14ac:dyDescent="0.25">
      <c r="B5082" s="250">
        <v>5019</v>
      </c>
      <c r="C5082" s="249">
        <v>130.43914405825737</v>
      </c>
    </row>
    <row r="5083" spans="2:3" x14ac:dyDescent="0.25">
      <c r="B5083" s="250">
        <v>5020</v>
      </c>
      <c r="C5083" s="249">
        <v>153.75734743898823</v>
      </c>
    </row>
    <row r="5084" spans="2:3" x14ac:dyDescent="0.25">
      <c r="B5084" s="250">
        <v>5021</v>
      </c>
      <c r="C5084" s="249">
        <v>88.862329987639129</v>
      </c>
    </row>
    <row r="5085" spans="2:3" x14ac:dyDescent="0.25">
      <c r="B5085" s="250">
        <v>5022</v>
      </c>
      <c r="C5085" s="249">
        <v>100.15796615522933</v>
      </c>
    </row>
    <row r="5086" spans="2:3" x14ac:dyDescent="0.25">
      <c r="B5086" s="250">
        <v>5023</v>
      </c>
      <c r="C5086" s="249">
        <v>96.610122131060379</v>
      </c>
    </row>
    <row r="5087" spans="2:3" x14ac:dyDescent="0.25">
      <c r="B5087" s="250">
        <v>5024</v>
      </c>
      <c r="C5087" s="249">
        <v>171.86266047283249</v>
      </c>
    </row>
    <row r="5088" spans="2:3" x14ac:dyDescent="0.25">
      <c r="B5088" s="250">
        <v>5025</v>
      </c>
      <c r="C5088" s="249">
        <v>84.424157418999499</v>
      </c>
    </row>
    <row r="5089" spans="2:3" x14ac:dyDescent="0.25">
      <c r="B5089" s="250">
        <v>5026</v>
      </c>
      <c r="C5089" s="249">
        <v>138.48662301617514</v>
      </c>
    </row>
    <row r="5090" spans="2:3" x14ac:dyDescent="0.25">
      <c r="B5090" s="250">
        <v>5027</v>
      </c>
      <c r="C5090" s="249">
        <v>133.08785791382883</v>
      </c>
    </row>
    <row r="5091" spans="2:3" x14ac:dyDescent="0.25">
      <c r="B5091" s="250">
        <v>5028</v>
      </c>
      <c r="C5091" s="249">
        <v>116.73599830893662</v>
      </c>
    </row>
    <row r="5092" spans="2:3" x14ac:dyDescent="0.25">
      <c r="B5092" s="250">
        <v>5029</v>
      </c>
      <c r="C5092" s="249">
        <v>78.502573086960211</v>
      </c>
    </row>
    <row r="5093" spans="2:3" x14ac:dyDescent="0.25">
      <c r="B5093" s="250">
        <v>5030</v>
      </c>
      <c r="C5093" s="249">
        <v>124.68532162114462</v>
      </c>
    </row>
    <row r="5094" spans="2:3" x14ac:dyDescent="0.25">
      <c r="B5094" s="250">
        <v>5031</v>
      </c>
      <c r="C5094" s="249">
        <v>126.2179023557202</v>
      </c>
    </row>
    <row r="5095" spans="2:3" x14ac:dyDescent="0.25">
      <c r="B5095" s="250">
        <v>5032</v>
      </c>
      <c r="C5095" s="249">
        <v>90.064530623600831</v>
      </c>
    </row>
    <row r="5096" spans="2:3" x14ac:dyDescent="0.25">
      <c r="B5096" s="250">
        <v>5033</v>
      </c>
      <c r="C5096" s="249">
        <v>139.88616781538315</v>
      </c>
    </row>
    <row r="5097" spans="2:3" x14ac:dyDescent="0.25">
      <c r="B5097" s="250">
        <v>5034</v>
      </c>
      <c r="C5097" s="249">
        <v>136.23857070357448</v>
      </c>
    </row>
    <row r="5098" spans="2:3" x14ac:dyDescent="0.25">
      <c r="B5098" s="250">
        <v>5035</v>
      </c>
      <c r="C5098" s="249">
        <v>109.45535195846816</v>
      </c>
    </row>
    <row r="5099" spans="2:3" x14ac:dyDescent="0.25">
      <c r="B5099" s="250">
        <v>5036</v>
      </c>
      <c r="C5099" s="249">
        <v>99.109625760786514</v>
      </c>
    </row>
    <row r="5100" spans="2:3" x14ac:dyDescent="0.25">
      <c r="B5100" s="250">
        <v>5037</v>
      </c>
      <c r="C5100" s="249">
        <v>142.37495091364377</v>
      </c>
    </row>
    <row r="5101" spans="2:3" x14ac:dyDescent="0.25">
      <c r="B5101" s="250">
        <v>5038</v>
      </c>
      <c r="C5101" s="249">
        <v>123.68766101384715</v>
      </c>
    </row>
    <row r="5102" spans="2:3" x14ac:dyDescent="0.25">
      <c r="B5102" s="250">
        <v>5039</v>
      </c>
      <c r="C5102" s="249">
        <v>63.280763446638431</v>
      </c>
    </row>
    <row r="5103" spans="2:3" x14ac:dyDescent="0.25">
      <c r="B5103" s="250">
        <v>5040</v>
      </c>
      <c r="C5103" s="249">
        <v>116.83383873601294</v>
      </c>
    </row>
    <row r="5104" spans="2:3" x14ac:dyDescent="0.25">
      <c r="B5104" s="250">
        <v>5041</v>
      </c>
      <c r="C5104" s="249">
        <v>141.62503910537927</v>
      </c>
    </row>
    <row r="5105" spans="2:3" x14ac:dyDescent="0.25">
      <c r="B5105" s="250">
        <v>5042</v>
      </c>
      <c r="C5105" s="249">
        <v>125.16181091201355</v>
      </c>
    </row>
    <row r="5106" spans="2:3" x14ac:dyDescent="0.25">
      <c r="B5106" s="250">
        <v>5043</v>
      </c>
      <c r="C5106" s="249">
        <v>104.12132040904918</v>
      </c>
    </row>
    <row r="5107" spans="2:3" x14ac:dyDescent="0.25">
      <c r="B5107" s="250">
        <v>5044</v>
      </c>
      <c r="C5107" s="249">
        <v>127.60809817212532</v>
      </c>
    </row>
    <row r="5108" spans="2:3" x14ac:dyDescent="0.25">
      <c r="B5108" s="250">
        <v>5045</v>
      </c>
      <c r="C5108" s="249">
        <v>91.307210612410046</v>
      </c>
    </row>
    <row r="5109" spans="2:3" x14ac:dyDescent="0.25">
      <c r="B5109" s="250">
        <v>5046</v>
      </c>
      <c r="C5109" s="249">
        <v>103.5773686874067</v>
      </c>
    </row>
    <row r="5110" spans="2:3" x14ac:dyDescent="0.25">
      <c r="B5110" s="250">
        <v>5047</v>
      </c>
      <c r="C5110" s="249">
        <v>134.47578630849873</v>
      </c>
    </row>
    <row r="5111" spans="2:3" x14ac:dyDescent="0.25">
      <c r="B5111" s="250">
        <v>5048</v>
      </c>
      <c r="C5111" s="249">
        <v>98.299391395924133</v>
      </c>
    </row>
    <row r="5112" spans="2:3" x14ac:dyDescent="0.25">
      <c r="B5112" s="250">
        <v>5049</v>
      </c>
      <c r="C5112" s="249">
        <v>120.80099720326155</v>
      </c>
    </row>
    <row r="5113" spans="2:3" x14ac:dyDescent="0.25">
      <c r="B5113" s="250">
        <v>5050</v>
      </c>
      <c r="C5113" s="249">
        <v>115.86631037633748</v>
      </c>
    </row>
    <row r="5114" spans="2:3" x14ac:dyDescent="0.25">
      <c r="B5114" s="250">
        <v>5051</v>
      </c>
      <c r="C5114" s="249">
        <v>115.13020970385122</v>
      </c>
    </row>
    <row r="5115" spans="2:3" x14ac:dyDescent="0.25">
      <c r="B5115" s="250">
        <v>5052</v>
      </c>
      <c r="C5115" s="249">
        <v>91.47238664845996</v>
      </c>
    </row>
    <row r="5116" spans="2:3" x14ac:dyDescent="0.25">
      <c r="B5116" s="250">
        <v>5053</v>
      </c>
      <c r="C5116" s="249">
        <v>125.73533777664822</v>
      </c>
    </row>
    <row r="5117" spans="2:3" x14ac:dyDescent="0.25">
      <c r="B5117" s="250">
        <v>5054</v>
      </c>
      <c r="C5117" s="249">
        <v>104.23962176938801</v>
      </c>
    </row>
    <row r="5118" spans="2:3" x14ac:dyDescent="0.25">
      <c r="B5118" s="250">
        <v>5055</v>
      </c>
      <c r="C5118" s="249">
        <v>119.18241279471681</v>
      </c>
    </row>
    <row r="5119" spans="2:3" x14ac:dyDescent="0.25">
      <c r="B5119" s="250">
        <v>5056</v>
      </c>
      <c r="C5119" s="249">
        <v>69.374271317684816</v>
      </c>
    </row>
    <row r="5120" spans="2:3" x14ac:dyDescent="0.25">
      <c r="B5120" s="250">
        <v>5057</v>
      </c>
      <c r="C5120" s="249">
        <v>107.99147969829113</v>
      </c>
    </row>
    <row r="5121" spans="2:3" x14ac:dyDescent="0.25">
      <c r="B5121" s="250">
        <v>5058</v>
      </c>
      <c r="C5121" s="249">
        <v>139.21277642534002</v>
      </c>
    </row>
    <row r="5122" spans="2:3" x14ac:dyDescent="0.25">
      <c r="B5122" s="250">
        <v>5059</v>
      </c>
      <c r="C5122" s="249">
        <v>155.3645237509499</v>
      </c>
    </row>
    <row r="5123" spans="2:3" x14ac:dyDescent="0.25">
      <c r="B5123" s="250">
        <v>5060</v>
      </c>
      <c r="C5123" s="249">
        <v>147.50815480866459</v>
      </c>
    </row>
    <row r="5124" spans="2:3" x14ac:dyDescent="0.25">
      <c r="B5124" s="250">
        <v>5061</v>
      </c>
      <c r="C5124" s="249">
        <v>124.06053043423941</v>
      </c>
    </row>
    <row r="5125" spans="2:3" x14ac:dyDescent="0.25">
      <c r="B5125" s="250">
        <v>5062</v>
      </c>
      <c r="C5125" s="249">
        <v>132.46086144290788</v>
      </c>
    </row>
    <row r="5126" spans="2:3" x14ac:dyDescent="0.25">
      <c r="B5126" s="250">
        <v>5063</v>
      </c>
      <c r="C5126" s="249">
        <v>119.47740919735335</v>
      </c>
    </row>
    <row r="5127" spans="2:3" x14ac:dyDescent="0.25">
      <c r="B5127" s="250">
        <v>5064</v>
      </c>
      <c r="C5127" s="249">
        <v>116.20272070120534</v>
      </c>
    </row>
    <row r="5128" spans="2:3" x14ac:dyDescent="0.25">
      <c r="B5128" s="250">
        <v>5065</v>
      </c>
      <c r="C5128" s="249">
        <v>123.88875707736047</v>
      </c>
    </row>
    <row r="5129" spans="2:3" x14ac:dyDescent="0.25">
      <c r="B5129" s="250">
        <v>5066</v>
      </c>
      <c r="C5129" s="249">
        <v>84.890608371544431</v>
      </c>
    </row>
    <row r="5130" spans="2:3" x14ac:dyDescent="0.25">
      <c r="B5130" s="250">
        <v>5067</v>
      </c>
      <c r="C5130" s="249">
        <v>130.7545694134329</v>
      </c>
    </row>
    <row r="5131" spans="2:3" x14ac:dyDescent="0.25">
      <c r="B5131" s="250">
        <v>5068</v>
      </c>
      <c r="C5131" s="249">
        <v>83.654905274833155</v>
      </c>
    </row>
    <row r="5132" spans="2:3" x14ac:dyDescent="0.25">
      <c r="B5132" s="250">
        <v>5069</v>
      </c>
      <c r="C5132" s="249">
        <v>139.70520533164117</v>
      </c>
    </row>
    <row r="5133" spans="2:3" x14ac:dyDescent="0.25">
      <c r="B5133" s="250">
        <v>5070</v>
      </c>
      <c r="C5133" s="249">
        <v>119.25384993839305</v>
      </c>
    </row>
    <row r="5134" spans="2:3" x14ac:dyDescent="0.25">
      <c r="B5134" s="250">
        <v>5071</v>
      </c>
      <c r="C5134" s="249">
        <v>159.63237996126819</v>
      </c>
    </row>
    <row r="5135" spans="2:3" x14ac:dyDescent="0.25">
      <c r="B5135" s="250">
        <v>5072</v>
      </c>
      <c r="C5135" s="249">
        <v>119.15350866851988</v>
      </c>
    </row>
    <row r="5136" spans="2:3" x14ac:dyDescent="0.25">
      <c r="B5136" s="250">
        <v>5073</v>
      </c>
      <c r="C5136" s="249">
        <v>123.68977077606077</v>
      </c>
    </row>
    <row r="5137" spans="2:3" x14ac:dyDescent="0.25">
      <c r="B5137" s="250">
        <v>5074</v>
      </c>
      <c r="C5137" s="249">
        <v>116.06915187212797</v>
      </c>
    </row>
    <row r="5138" spans="2:3" x14ac:dyDescent="0.25">
      <c r="B5138" s="250">
        <v>5075</v>
      </c>
      <c r="C5138" s="249">
        <v>149.84186559684656</v>
      </c>
    </row>
    <row r="5139" spans="2:3" x14ac:dyDescent="0.25">
      <c r="B5139" s="250">
        <v>5076</v>
      </c>
      <c r="C5139" s="249">
        <v>112.7867968040338</v>
      </c>
    </row>
    <row r="5140" spans="2:3" x14ac:dyDescent="0.25">
      <c r="B5140" s="250">
        <v>5077</v>
      </c>
      <c r="C5140" s="249">
        <v>142.65321375100154</v>
      </c>
    </row>
    <row r="5141" spans="2:3" x14ac:dyDescent="0.25">
      <c r="B5141" s="250">
        <v>5078</v>
      </c>
      <c r="C5141" s="249">
        <v>141.65645014074803</v>
      </c>
    </row>
    <row r="5142" spans="2:3" x14ac:dyDescent="0.25">
      <c r="B5142" s="250">
        <v>5079</v>
      </c>
      <c r="C5142" s="249">
        <v>137.74914991711432</v>
      </c>
    </row>
    <row r="5143" spans="2:3" x14ac:dyDescent="0.25">
      <c r="B5143" s="250">
        <v>5080</v>
      </c>
      <c r="C5143" s="249">
        <v>109.42646840127492</v>
      </c>
    </row>
    <row r="5144" spans="2:3" x14ac:dyDescent="0.25">
      <c r="B5144" s="250">
        <v>5081</v>
      </c>
      <c r="C5144" s="249">
        <v>121.10670091098611</v>
      </c>
    </row>
    <row r="5145" spans="2:3" x14ac:dyDescent="0.25">
      <c r="B5145" s="250">
        <v>5082</v>
      </c>
      <c r="C5145" s="249">
        <v>138.87359024651428</v>
      </c>
    </row>
    <row r="5146" spans="2:3" x14ac:dyDescent="0.25">
      <c r="B5146" s="250">
        <v>5083</v>
      </c>
      <c r="C5146" s="249">
        <v>140.37274619808562</v>
      </c>
    </row>
    <row r="5147" spans="2:3" x14ac:dyDescent="0.25">
      <c r="B5147" s="250">
        <v>5084</v>
      </c>
      <c r="C5147" s="249">
        <v>112.68515879777364</v>
      </c>
    </row>
    <row r="5148" spans="2:3" x14ac:dyDescent="0.25">
      <c r="B5148" s="250">
        <v>5085</v>
      </c>
      <c r="C5148" s="249">
        <v>155.16058894189618</v>
      </c>
    </row>
    <row r="5149" spans="2:3" x14ac:dyDescent="0.25">
      <c r="B5149" s="250">
        <v>5086</v>
      </c>
      <c r="C5149" s="249">
        <v>128.61455291361563</v>
      </c>
    </row>
    <row r="5150" spans="2:3" x14ac:dyDescent="0.25">
      <c r="B5150" s="250">
        <v>5087</v>
      </c>
      <c r="C5150" s="249">
        <v>137.73188444201068</v>
      </c>
    </row>
    <row r="5151" spans="2:3" x14ac:dyDescent="0.25">
      <c r="B5151" s="250">
        <v>5088</v>
      </c>
      <c r="C5151" s="249">
        <v>111.39576121706551</v>
      </c>
    </row>
    <row r="5152" spans="2:3" x14ac:dyDescent="0.25">
      <c r="B5152" s="250">
        <v>5089</v>
      </c>
      <c r="C5152" s="249">
        <v>166.20497593309562</v>
      </c>
    </row>
    <row r="5153" spans="2:3" x14ac:dyDescent="0.25">
      <c r="B5153" s="250">
        <v>5090</v>
      </c>
      <c r="C5153" s="249">
        <v>102.31717286394061</v>
      </c>
    </row>
    <row r="5154" spans="2:3" x14ac:dyDescent="0.25">
      <c r="B5154" s="250">
        <v>5091</v>
      </c>
      <c r="C5154" s="249">
        <v>140.04549798312334</v>
      </c>
    </row>
    <row r="5155" spans="2:3" x14ac:dyDescent="0.25">
      <c r="B5155" s="250">
        <v>5092</v>
      </c>
      <c r="C5155" s="249">
        <v>120.14392997327249</v>
      </c>
    </row>
    <row r="5156" spans="2:3" x14ac:dyDescent="0.25">
      <c r="B5156" s="250">
        <v>5093</v>
      </c>
      <c r="C5156" s="249">
        <v>107.73596005398507</v>
      </c>
    </row>
    <row r="5157" spans="2:3" x14ac:dyDescent="0.25">
      <c r="B5157" s="250">
        <v>5094</v>
      </c>
      <c r="C5157" s="249">
        <v>155.51823081640208</v>
      </c>
    </row>
    <row r="5158" spans="2:3" x14ac:dyDescent="0.25">
      <c r="B5158" s="250">
        <v>5095</v>
      </c>
      <c r="C5158" s="249">
        <v>123.75824186670826</v>
      </c>
    </row>
    <row r="5159" spans="2:3" x14ac:dyDescent="0.25">
      <c r="B5159" s="250">
        <v>5096</v>
      </c>
      <c r="C5159" s="249">
        <v>120.0682949056623</v>
      </c>
    </row>
    <row r="5160" spans="2:3" x14ac:dyDescent="0.25">
      <c r="B5160" s="250">
        <v>5097</v>
      </c>
      <c r="C5160" s="249">
        <v>118.48072425777887</v>
      </c>
    </row>
    <row r="5161" spans="2:3" x14ac:dyDescent="0.25">
      <c r="B5161" s="250">
        <v>5098</v>
      </c>
      <c r="C5161" s="249">
        <v>131.45738167075052</v>
      </c>
    </row>
    <row r="5162" spans="2:3" x14ac:dyDescent="0.25">
      <c r="B5162" s="250">
        <v>5099</v>
      </c>
      <c r="C5162" s="249">
        <v>137.90488932156114</v>
      </c>
    </row>
    <row r="5163" spans="2:3" x14ac:dyDescent="0.25">
      <c r="B5163" s="250">
        <v>5100</v>
      </c>
      <c r="C5163" s="249">
        <v>168.18810747800194</v>
      </c>
    </row>
    <row r="5164" spans="2:3" x14ac:dyDescent="0.25">
      <c r="B5164" s="250">
        <v>5101</v>
      </c>
      <c r="C5164" s="249">
        <v>133.93137410463697</v>
      </c>
    </row>
    <row r="5165" spans="2:3" x14ac:dyDescent="0.25">
      <c r="B5165" s="250">
        <v>5102</v>
      </c>
      <c r="C5165" s="249">
        <v>101.96317031558777</v>
      </c>
    </row>
    <row r="5166" spans="2:3" x14ac:dyDescent="0.25">
      <c r="B5166" s="250">
        <v>5103</v>
      </c>
      <c r="C5166" s="249">
        <v>150.31948052627726</v>
      </c>
    </row>
    <row r="5167" spans="2:3" x14ac:dyDescent="0.25">
      <c r="B5167" s="250">
        <v>5104</v>
      </c>
      <c r="C5167" s="249">
        <v>107.7932297267559</v>
      </c>
    </row>
    <row r="5168" spans="2:3" x14ac:dyDescent="0.25">
      <c r="B5168" s="250">
        <v>5105</v>
      </c>
      <c r="C5168" s="249">
        <v>79.313551907514167</v>
      </c>
    </row>
    <row r="5169" spans="2:3" x14ac:dyDescent="0.25">
      <c r="B5169" s="250">
        <v>5106</v>
      </c>
      <c r="C5169" s="249">
        <v>173.10546226293025</v>
      </c>
    </row>
    <row r="5170" spans="2:3" x14ac:dyDescent="0.25">
      <c r="B5170" s="250">
        <v>5107</v>
      </c>
      <c r="C5170" s="249">
        <v>103.17926274517356</v>
      </c>
    </row>
    <row r="5171" spans="2:3" x14ac:dyDescent="0.25">
      <c r="B5171" s="250">
        <v>5108</v>
      </c>
      <c r="C5171" s="249">
        <v>103.2799335544876</v>
      </c>
    </row>
    <row r="5172" spans="2:3" x14ac:dyDescent="0.25">
      <c r="B5172" s="250">
        <v>5109</v>
      </c>
      <c r="C5172" s="249">
        <v>133.89891051434844</v>
      </c>
    </row>
    <row r="5173" spans="2:3" x14ac:dyDescent="0.25">
      <c r="B5173" s="250">
        <v>5110</v>
      </c>
      <c r="C5173" s="249">
        <v>141.06848834847816</v>
      </c>
    </row>
    <row r="5174" spans="2:3" x14ac:dyDescent="0.25">
      <c r="B5174" s="250">
        <v>5111</v>
      </c>
      <c r="C5174" s="249">
        <v>66.648151169591699</v>
      </c>
    </row>
    <row r="5175" spans="2:3" x14ac:dyDescent="0.25">
      <c r="B5175" s="250">
        <v>5112</v>
      </c>
      <c r="C5175" s="249">
        <v>84.620977074660118</v>
      </c>
    </row>
    <row r="5176" spans="2:3" x14ac:dyDescent="0.25">
      <c r="B5176" s="250">
        <v>5113</v>
      </c>
      <c r="C5176" s="249">
        <v>112.55416669779673</v>
      </c>
    </row>
    <row r="5177" spans="2:3" x14ac:dyDescent="0.25">
      <c r="B5177" s="250">
        <v>5114</v>
      </c>
      <c r="C5177" s="249">
        <v>105.91159096634749</v>
      </c>
    </row>
    <row r="5178" spans="2:3" x14ac:dyDescent="0.25">
      <c r="B5178" s="250">
        <v>5115</v>
      </c>
      <c r="C5178" s="249">
        <v>119.01772924474984</v>
      </c>
    </row>
    <row r="5179" spans="2:3" x14ac:dyDescent="0.25">
      <c r="B5179" s="250">
        <v>5116</v>
      </c>
      <c r="C5179" s="249">
        <v>154.60585877051358</v>
      </c>
    </row>
    <row r="5180" spans="2:3" x14ac:dyDescent="0.25">
      <c r="B5180" s="250">
        <v>5117</v>
      </c>
      <c r="C5180" s="249">
        <v>135.01425694461594</v>
      </c>
    </row>
    <row r="5181" spans="2:3" x14ac:dyDescent="0.25">
      <c r="B5181" s="250">
        <v>5118</v>
      </c>
      <c r="C5181" s="249">
        <v>123.09399585732478</v>
      </c>
    </row>
    <row r="5182" spans="2:3" x14ac:dyDescent="0.25">
      <c r="B5182" s="250">
        <v>5119</v>
      </c>
      <c r="C5182" s="249">
        <v>143.9577250320219</v>
      </c>
    </row>
    <row r="5183" spans="2:3" x14ac:dyDescent="0.25">
      <c r="B5183" s="250">
        <v>5120</v>
      </c>
      <c r="C5183" s="249">
        <v>127.01802471654645</v>
      </c>
    </row>
    <row r="5184" spans="2:3" x14ac:dyDescent="0.25">
      <c r="B5184" s="250">
        <v>5121</v>
      </c>
      <c r="C5184" s="249">
        <v>126.6309711768952</v>
      </c>
    </row>
    <row r="5185" spans="2:3" x14ac:dyDescent="0.25">
      <c r="B5185" s="250">
        <v>5122</v>
      </c>
      <c r="C5185" s="249">
        <v>146.43653918264701</v>
      </c>
    </row>
    <row r="5186" spans="2:3" x14ac:dyDescent="0.25">
      <c r="B5186" s="250">
        <v>5123</v>
      </c>
      <c r="C5186" s="249">
        <v>126.31669808152786</v>
      </c>
    </row>
    <row r="5187" spans="2:3" x14ac:dyDescent="0.25">
      <c r="B5187" s="250">
        <v>5124</v>
      </c>
      <c r="C5187" s="249">
        <v>100.71016081292348</v>
      </c>
    </row>
    <row r="5188" spans="2:3" x14ac:dyDescent="0.25">
      <c r="B5188" s="250">
        <v>5125</v>
      </c>
      <c r="C5188" s="249">
        <v>125.90484393447743</v>
      </c>
    </row>
    <row r="5189" spans="2:3" x14ac:dyDescent="0.25">
      <c r="B5189" s="250">
        <v>5126</v>
      </c>
      <c r="C5189" s="249">
        <v>116.04058984476434</v>
      </c>
    </row>
    <row r="5190" spans="2:3" x14ac:dyDescent="0.25">
      <c r="B5190" s="250">
        <v>5127</v>
      </c>
      <c r="C5190" s="249">
        <v>152.46579848343876</v>
      </c>
    </row>
    <row r="5191" spans="2:3" x14ac:dyDescent="0.25">
      <c r="B5191" s="250">
        <v>5128</v>
      </c>
      <c r="C5191" s="249">
        <v>118.65159579946442</v>
      </c>
    </row>
    <row r="5192" spans="2:3" x14ac:dyDescent="0.25">
      <c r="B5192" s="250">
        <v>5129</v>
      </c>
      <c r="C5192" s="249">
        <v>101.95024144046126</v>
      </c>
    </row>
    <row r="5193" spans="2:3" x14ac:dyDescent="0.25">
      <c r="B5193" s="250">
        <v>5130</v>
      </c>
      <c r="C5193" s="249">
        <v>162.55158885387021</v>
      </c>
    </row>
    <row r="5194" spans="2:3" x14ac:dyDescent="0.25">
      <c r="B5194" s="250">
        <v>5131</v>
      </c>
      <c r="C5194" s="249">
        <v>120.59084624735188</v>
      </c>
    </row>
    <row r="5195" spans="2:3" x14ac:dyDescent="0.25">
      <c r="B5195" s="250">
        <v>5132</v>
      </c>
      <c r="C5195" s="249">
        <v>122.75730105671393</v>
      </c>
    </row>
    <row r="5196" spans="2:3" x14ac:dyDescent="0.25">
      <c r="B5196" s="250">
        <v>5133</v>
      </c>
      <c r="C5196" s="249">
        <v>150.78274996874353</v>
      </c>
    </row>
    <row r="5197" spans="2:3" x14ac:dyDescent="0.25">
      <c r="B5197" s="250">
        <v>5134</v>
      </c>
      <c r="C5197" s="249">
        <v>68.815007766735803</v>
      </c>
    </row>
    <row r="5198" spans="2:3" x14ac:dyDescent="0.25">
      <c r="B5198" s="250">
        <v>5135</v>
      </c>
      <c r="C5198" s="249">
        <v>103.38671176538351</v>
      </c>
    </row>
    <row r="5199" spans="2:3" x14ac:dyDescent="0.25">
      <c r="B5199" s="250">
        <v>5136</v>
      </c>
      <c r="C5199" s="249">
        <v>118.75342268384512</v>
      </c>
    </row>
    <row r="5200" spans="2:3" x14ac:dyDescent="0.25">
      <c r="B5200" s="250">
        <v>5137</v>
      </c>
      <c r="C5200" s="249">
        <v>89.915583206747542</v>
      </c>
    </row>
    <row r="5201" spans="2:3" x14ac:dyDescent="0.25">
      <c r="B5201" s="250">
        <v>5138</v>
      </c>
      <c r="C5201" s="249">
        <v>134.96285553553966</v>
      </c>
    </row>
    <row r="5202" spans="2:3" x14ac:dyDescent="0.25">
      <c r="B5202" s="250">
        <v>5139</v>
      </c>
      <c r="C5202" s="249">
        <v>116.16162324944489</v>
      </c>
    </row>
    <row r="5203" spans="2:3" x14ac:dyDescent="0.25">
      <c r="B5203" s="250">
        <v>5140</v>
      </c>
      <c r="C5203" s="249">
        <v>147.19338931828784</v>
      </c>
    </row>
    <row r="5204" spans="2:3" x14ac:dyDescent="0.25">
      <c r="B5204" s="250">
        <v>5141</v>
      </c>
      <c r="C5204" s="249">
        <v>122.35615439294709</v>
      </c>
    </row>
    <row r="5205" spans="2:3" x14ac:dyDescent="0.25">
      <c r="B5205" s="250">
        <v>5142</v>
      </c>
      <c r="C5205" s="249">
        <v>141.36428389380973</v>
      </c>
    </row>
    <row r="5206" spans="2:3" x14ac:dyDescent="0.25">
      <c r="B5206" s="250">
        <v>5143</v>
      </c>
      <c r="C5206" s="249">
        <v>113.53474224588943</v>
      </c>
    </row>
    <row r="5207" spans="2:3" x14ac:dyDescent="0.25">
      <c r="B5207" s="250">
        <v>5144</v>
      </c>
      <c r="C5207" s="249">
        <v>128.12396947193699</v>
      </c>
    </row>
    <row r="5208" spans="2:3" x14ac:dyDescent="0.25">
      <c r="B5208" s="250">
        <v>5145</v>
      </c>
      <c r="C5208" s="249">
        <v>140.72724255764504</v>
      </c>
    </row>
    <row r="5209" spans="2:3" x14ac:dyDescent="0.25">
      <c r="B5209" s="250">
        <v>5146</v>
      </c>
      <c r="C5209" s="249">
        <v>98.962259469472116</v>
      </c>
    </row>
    <row r="5210" spans="2:3" x14ac:dyDescent="0.25">
      <c r="B5210" s="250">
        <v>5147</v>
      </c>
      <c r="C5210" s="249">
        <v>172.36878683106727</v>
      </c>
    </row>
    <row r="5211" spans="2:3" x14ac:dyDescent="0.25">
      <c r="B5211" s="250">
        <v>5148</v>
      </c>
      <c r="C5211" s="249">
        <v>134.88185006087045</v>
      </c>
    </row>
    <row r="5212" spans="2:3" x14ac:dyDescent="0.25">
      <c r="B5212" s="250">
        <v>5149</v>
      </c>
      <c r="C5212" s="249">
        <v>64.408610586386104</v>
      </c>
    </row>
    <row r="5213" spans="2:3" x14ac:dyDescent="0.25">
      <c r="B5213" s="250">
        <v>5150</v>
      </c>
      <c r="C5213" s="249">
        <v>155.95932791302215</v>
      </c>
    </row>
    <row r="5214" spans="2:3" x14ac:dyDescent="0.25">
      <c r="B5214" s="250">
        <v>5151</v>
      </c>
      <c r="C5214" s="249">
        <v>111.71979499851427</v>
      </c>
    </row>
    <row r="5215" spans="2:3" x14ac:dyDescent="0.25">
      <c r="B5215" s="250">
        <v>5152</v>
      </c>
      <c r="C5215" s="249">
        <v>116.5851978945268</v>
      </c>
    </row>
    <row r="5216" spans="2:3" x14ac:dyDescent="0.25">
      <c r="B5216" s="250">
        <v>5153</v>
      </c>
      <c r="C5216" s="249">
        <v>164.07517811084116</v>
      </c>
    </row>
    <row r="5217" spans="2:3" x14ac:dyDescent="0.25">
      <c r="B5217" s="250">
        <v>5154</v>
      </c>
      <c r="C5217" s="249">
        <v>92.167914432704265</v>
      </c>
    </row>
    <row r="5218" spans="2:3" x14ac:dyDescent="0.25">
      <c r="B5218" s="250">
        <v>5155</v>
      </c>
      <c r="C5218" s="249">
        <v>139.71300443415757</v>
      </c>
    </row>
    <row r="5219" spans="2:3" x14ac:dyDescent="0.25">
      <c r="B5219" s="250">
        <v>5156</v>
      </c>
      <c r="C5219" s="249">
        <v>134.09127323741694</v>
      </c>
    </row>
    <row r="5220" spans="2:3" x14ac:dyDescent="0.25">
      <c r="B5220" s="250">
        <v>5157</v>
      </c>
      <c r="C5220" s="249">
        <v>92.693112822967663</v>
      </c>
    </row>
    <row r="5221" spans="2:3" x14ac:dyDescent="0.25">
      <c r="B5221" s="250">
        <v>5158</v>
      </c>
      <c r="C5221" s="249">
        <v>115.06265871902924</v>
      </c>
    </row>
    <row r="5222" spans="2:3" x14ac:dyDescent="0.25">
      <c r="B5222" s="250">
        <v>5159</v>
      </c>
      <c r="C5222" s="249">
        <v>149.82028518966871</v>
      </c>
    </row>
    <row r="5223" spans="2:3" x14ac:dyDescent="0.25">
      <c r="B5223" s="250">
        <v>5160</v>
      </c>
      <c r="C5223" s="249">
        <v>112.43015675942925</v>
      </c>
    </row>
    <row r="5224" spans="2:3" x14ac:dyDescent="0.25">
      <c r="B5224" s="250">
        <v>5161</v>
      </c>
      <c r="C5224" s="249">
        <v>150.86883785372473</v>
      </c>
    </row>
    <row r="5225" spans="2:3" x14ac:dyDescent="0.25">
      <c r="B5225" s="250">
        <v>5162</v>
      </c>
      <c r="C5225" s="249">
        <v>112.77737444338318</v>
      </c>
    </row>
    <row r="5226" spans="2:3" x14ac:dyDescent="0.25">
      <c r="B5226" s="250">
        <v>5163</v>
      </c>
      <c r="C5226" s="249">
        <v>94.952763699400236</v>
      </c>
    </row>
    <row r="5227" spans="2:3" x14ac:dyDescent="0.25">
      <c r="B5227" s="250">
        <v>5164</v>
      </c>
      <c r="C5227" s="249">
        <v>81.63119209570354</v>
      </c>
    </row>
    <row r="5228" spans="2:3" x14ac:dyDescent="0.25">
      <c r="B5228" s="250">
        <v>5165</v>
      </c>
      <c r="C5228" s="249">
        <v>124.64858748817976</v>
      </c>
    </row>
    <row r="5229" spans="2:3" x14ac:dyDescent="0.25">
      <c r="B5229" s="250">
        <v>5166</v>
      </c>
      <c r="C5229" s="249">
        <v>112.99170435754897</v>
      </c>
    </row>
    <row r="5230" spans="2:3" x14ac:dyDescent="0.25">
      <c r="B5230" s="250">
        <v>5167</v>
      </c>
      <c r="C5230" s="249">
        <v>147.6164781328354</v>
      </c>
    </row>
    <row r="5231" spans="2:3" x14ac:dyDescent="0.25">
      <c r="B5231" s="250">
        <v>5168</v>
      </c>
      <c r="C5231" s="249">
        <v>121.20024969397667</v>
      </c>
    </row>
    <row r="5232" spans="2:3" x14ac:dyDescent="0.25">
      <c r="B5232" s="250">
        <v>5169</v>
      </c>
      <c r="C5232" s="249">
        <v>128.02857595056341</v>
      </c>
    </row>
    <row r="5233" spans="2:3" x14ac:dyDescent="0.25">
      <c r="B5233" s="250">
        <v>5170</v>
      </c>
      <c r="C5233" s="249">
        <v>124.69393243742128</v>
      </c>
    </row>
    <row r="5234" spans="2:3" x14ac:dyDescent="0.25">
      <c r="B5234" s="250">
        <v>5171</v>
      </c>
      <c r="C5234" s="249">
        <v>95.241430199930079</v>
      </c>
    </row>
    <row r="5235" spans="2:3" x14ac:dyDescent="0.25">
      <c r="B5235" s="250">
        <v>5172</v>
      </c>
      <c r="C5235" s="249">
        <v>109.40251752274359</v>
      </c>
    </row>
    <row r="5236" spans="2:3" x14ac:dyDescent="0.25">
      <c r="B5236" s="250">
        <v>5173</v>
      </c>
      <c r="C5236" s="249">
        <v>79.334952530259528</v>
      </c>
    </row>
    <row r="5237" spans="2:3" x14ac:dyDescent="0.25">
      <c r="B5237" s="250">
        <v>5174</v>
      </c>
      <c r="C5237" s="249">
        <v>114.94681210295234</v>
      </c>
    </row>
    <row r="5238" spans="2:3" x14ac:dyDescent="0.25">
      <c r="B5238" s="250">
        <v>5175</v>
      </c>
      <c r="C5238" s="249">
        <v>103.66446356118253</v>
      </c>
    </row>
    <row r="5239" spans="2:3" x14ac:dyDescent="0.25">
      <c r="B5239" s="250">
        <v>5176</v>
      </c>
      <c r="C5239" s="249">
        <v>115.41157959608871</v>
      </c>
    </row>
    <row r="5240" spans="2:3" x14ac:dyDescent="0.25">
      <c r="B5240" s="250">
        <v>5177</v>
      </c>
      <c r="C5240" s="249">
        <v>141.67934907086754</v>
      </c>
    </row>
    <row r="5241" spans="2:3" x14ac:dyDescent="0.25">
      <c r="B5241" s="250">
        <v>5178</v>
      </c>
      <c r="C5241" s="249">
        <v>125.97932533890082</v>
      </c>
    </row>
    <row r="5242" spans="2:3" x14ac:dyDescent="0.25">
      <c r="B5242" s="250">
        <v>5179</v>
      </c>
      <c r="C5242" s="249">
        <v>109.71546397319447</v>
      </c>
    </row>
    <row r="5243" spans="2:3" x14ac:dyDescent="0.25">
      <c r="B5243" s="250">
        <v>5180</v>
      </c>
      <c r="C5243" s="249">
        <v>107.45861609994142</v>
      </c>
    </row>
    <row r="5244" spans="2:3" x14ac:dyDescent="0.25">
      <c r="B5244" s="250">
        <v>5181</v>
      </c>
      <c r="C5244" s="249">
        <v>142.66753345469769</v>
      </c>
    </row>
    <row r="5245" spans="2:3" x14ac:dyDescent="0.25">
      <c r="B5245" s="250">
        <v>5182</v>
      </c>
      <c r="C5245" s="249">
        <v>141.98913597278647</v>
      </c>
    </row>
    <row r="5246" spans="2:3" x14ac:dyDescent="0.25">
      <c r="B5246" s="250">
        <v>5183</v>
      </c>
      <c r="C5246" s="249">
        <v>114.17854274165802</v>
      </c>
    </row>
    <row r="5247" spans="2:3" x14ac:dyDescent="0.25">
      <c r="B5247" s="250">
        <v>5184</v>
      </c>
      <c r="C5247" s="249">
        <v>128.99527603823117</v>
      </c>
    </row>
    <row r="5248" spans="2:3" x14ac:dyDescent="0.25">
      <c r="B5248" s="250">
        <v>5185</v>
      </c>
      <c r="C5248" s="249">
        <v>101.24257469306269</v>
      </c>
    </row>
    <row r="5249" spans="2:3" x14ac:dyDescent="0.25">
      <c r="B5249" s="250">
        <v>5186</v>
      </c>
      <c r="C5249" s="249">
        <v>149.3367003259514</v>
      </c>
    </row>
    <row r="5250" spans="2:3" x14ac:dyDescent="0.25">
      <c r="B5250" s="250">
        <v>5187</v>
      </c>
      <c r="C5250" s="249">
        <v>127.13301854061304</v>
      </c>
    </row>
    <row r="5251" spans="2:3" x14ac:dyDescent="0.25">
      <c r="B5251" s="250">
        <v>5188</v>
      </c>
      <c r="C5251" s="249">
        <v>80.329339972612829</v>
      </c>
    </row>
    <row r="5252" spans="2:3" x14ac:dyDescent="0.25">
      <c r="B5252" s="250">
        <v>5189</v>
      </c>
      <c r="C5252" s="249">
        <v>129.32624040360682</v>
      </c>
    </row>
    <row r="5253" spans="2:3" x14ac:dyDescent="0.25">
      <c r="B5253" s="250">
        <v>5190</v>
      </c>
      <c r="C5253" s="249">
        <v>115.42550502856325</v>
      </c>
    </row>
    <row r="5254" spans="2:3" x14ac:dyDescent="0.25">
      <c r="B5254" s="250">
        <v>5191</v>
      </c>
      <c r="C5254" s="249">
        <v>105.33795724342627</v>
      </c>
    </row>
    <row r="5255" spans="2:3" x14ac:dyDescent="0.25">
      <c r="B5255" s="250">
        <v>5192</v>
      </c>
      <c r="C5255" s="249">
        <v>170.26382461311874</v>
      </c>
    </row>
    <row r="5256" spans="2:3" x14ac:dyDescent="0.25">
      <c r="B5256" s="250">
        <v>5193</v>
      </c>
      <c r="C5256" s="249">
        <v>91.351938737154114</v>
      </c>
    </row>
    <row r="5257" spans="2:3" x14ac:dyDescent="0.25">
      <c r="B5257" s="250">
        <v>5194</v>
      </c>
      <c r="C5257" s="249">
        <v>134.63255740721956</v>
      </c>
    </row>
    <row r="5258" spans="2:3" x14ac:dyDescent="0.25">
      <c r="B5258" s="250">
        <v>5195</v>
      </c>
      <c r="C5258" s="249">
        <v>110.97034082579435</v>
      </c>
    </row>
    <row r="5259" spans="2:3" x14ac:dyDescent="0.25">
      <c r="B5259" s="250">
        <v>5196</v>
      </c>
      <c r="C5259" s="249">
        <v>113.68220077363931</v>
      </c>
    </row>
    <row r="5260" spans="2:3" x14ac:dyDescent="0.25">
      <c r="B5260" s="250">
        <v>5197</v>
      </c>
      <c r="C5260" s="249">
        <v>114.8586875298376</v>
      </c>
    </row>
    <row r="5261" spans="2:3" x14ac:dyDescent="0.25">
      <c r="B5261" s="250">
        <v>5198</v>
      </c>
      <c r="C5261" s="249">
        <v>95.816870275459195</v>
      </c>
    </row>
    <row r="5262" spans="2:3" x14ac:dyDescent="0.25">
      <c r="B5262" s="250">
        <v>5199</v>
      </c>
      <c r="C5262" s="249">
        <v>166.98405108086425</v>
      </c>
    </row>
    <row r="5263" spans="2:3" x14ac:dyDescent="0.25">
      <c r="B5263" s="250">
        <v>5200</v>
      </c>
      <c r="C5263" s="249">
        <v>160.89504713376937</v>
      </c>
    </row>
    <row r="5264" spans="2:3" x14ac:dyDescent="0.25">
      <c r="B5264" s="250">
        <v>5201</v>
      </c>
      <c r="C5264" s="249">
        <v>98.156158360798344</v>
      </c>
    </row>
    <row r="5265" spans="2:3" x14ac:dyDescent="0.25">
      <c r="B5265" s="250">
        <v>5202</v>
      </c>
      <c r="C5265" s="249">
        <v>112.48548133444984</v>
      </c>
    </row>
    <row r="5266" spans="2:3" x14ac:dyDescent="0.25">
      <c r="B5266" s="250">
        <v>5203</v>
      </c>
      <c r="C5266" s="249">
        <v>150.97835934474213</v>
      </c>
    </row>
    <row r="5267" spans="2:3" x14ac:dyDescent="0.25">
      <c r="B5267" s="250">
        <v>5204</v>
      </c>
      <c r="C5267" s="249">
        <v>80.322779227522787</v>
      </c>
    </row>
    <row r="5268" spans="2:3" x14ac:dyDescent="0.25">
      <c r="B5268" s="250">
        <v>5205</v>
      </c>
      <c r="C5268" s="249">
        <v>156.47863893617935</v>
      </c>
    </row>
    <row r="5269" spans="2:3" x14ac:dyDescent="0.25">
      <c r="B5269" s="250">
        <v>5206</v>
      </c>
      <c r="C5269" s="249">
        <v>112.32482488543501</v>
      </c>
    </row>
    <row r="5270" spans="2:3" x14ac:dyDescent="0.25">
      <c r="B5270" s="250">
        <v>5207</v>
      </c>
      <c r="C5270" s="249">
        <v>112.85846617140994</v>
      </c>
    </row>
    <row r="5271" spans="2:3" x14ac:dyDescent="0.25">
      <c r="B5271" s="250">
        <v>5208</v>
      </c>
      <c r="C5271" s="249">
        <v>140.50540038586789</v>
      </c>
    </row>
    <row r="5272" spans="2:3" x14ac:dyDescent="0.25">
      <c r="B5272" s="250">
        <v>5209</v>
      </c>
      <c r="C5272" s="249">
        <v>118.26208404767522</v>
      </c>
    </row>
    <row r="5273" spans="2:3" x14ac:dyDescent="0.25">
      <c r="B5273" s="250">
        <v>5210</v>
      </c>
      <c r="C5273" s="249">
        <v>123.23674195250592</v>
      </c>
    </row>
    <row r="5274" spans="2:3" x14ac:dyDescent="0.25">
      <c r="B5274" s="250">
        <v>5211</v>
      </c>
      <c r="C5274" s="249">
        <v>115.35959379316415</v>
      </c>
    </row>
    <row r="5275" spans="2:3" x14ac:dyDescent="0.25">
      <c r="B5275" s="250">
        <v>5212</v>
      </c>
      <c r="C5275" s="249">
        <v>120.98326524677211</v>
      </c>
    </row>
    <row r="5276" spans="2:3" x14ac:dyDescent="0.25">
      <c r="B5276" s="250">
        <v>5213</v>
      </c>
      <c r="C5276" s="249">
        <v>83.817976809371004</v>
      </c>
    </row>
    <row r="5277" spans="2:3" x14ac:dyDescent="0.25">
      <c r="B5277" s="250">
        <v>5214</v>
      </c>
      <c r="C5277" s="249">
        <v>74.552998243933331</v>
      </c>
    </row>
    <row r="5278" spans="2:3" x14ac:dyDescent="0.25">
      <c r="B5278" s="250">
        <v>5215</v>
      </c>
      <c r="C5278" s="249">
        <v>116.70671860907676</v>
      </c>
    </row>
    <row r="5279" spans="2:3" x14ac:dyDescent="0.25">
      <c r="B5279" s="250">
        <v>5216</v>
      </c>
      <c r="C5279" s="249">
        <v>141.74322021245365</v>
      </c>
    </row>
    <row r="5280" spans="2:3" x14ac:dyDescent="0.25">
      <c r="B5280" s="250">
        <v>5217</v>
      </c>
      <c r="C5280" s="249">
        <v>129.34344902986021</v>
      </c>
    </row>
    <row r="5281" spans="2:3" x14ac:dyDescent="0.25">
      <c r="B5281" s="250">
        <v>5218</v>
      </c>
      <c r="C5281" s="249">
        <v>116.40573561599228</v>
      </c>
    </row>
    <row r="5282" spans="2:3" x14ac:dyDescent="0.25">
      <c r="B5282" s="250">
        <v>5219</v>
      </c>
      <c r="C5282" s="249">
        <v>105.87328802423195</v>
      </c>
    </row>
    <row r="5283" spans="2:3" x14ac:dyDescent="0.25">
      <c r="B5283" s="250">
        <v>5220</v>
      </c>
      <c r="C5283" s="249">
        <v>135.24460227723924</v>
      </c>
    </row>
    <row r="5284" spans="2:3" x14ac:dyDescent="0.25">
      <c r="B5284" s="250">
        <v>5221</v>
      </c>
      <c r="C5284" s="249">
        <v>135.09398025621567</v>
      </c>
    </row>
    <row r="5285" spans="2:3" x14ac:dyDescent="0.25">
      <c r="B5285" s="250">
        <v>5222</v>
      </c>
      <c r="C5285" s="249">
        <v>107.97751190861527</v>
      </c>
    </row>
    <row r="5286" spans="2:3" x14ac:dyDescent="0.25">
      <c r="B5286" s="250">
        <v>5223</v>
      </c>
      <c r="C5286" s="249">
        <v>109.67622964781273</v>
      </c>
    </row>
    <row r="5287" spans="2:3" x14ac:dyDescent="0.25">
      <c r="B5287" s="250">
        <v>5224</v>
      </c>
      <c r="C5287" s="249">
        <v>107.38024870107066</v>
      </c>
    </row>
    <row r="5288" spans="2:3" x14ac:dyDescent="0.25">
      <c r="B5288" s="250">
        <v>5225</v>
      </c>
      <c r="C5288" s="249">
        <v>170.33982650356185</v>
      </c>
    </row>
    <row r="5289" spans="2:3" x14ac:dyDescent="0.25">
      <c r="B5289" s="250">
        <v>5226</v>
      </c>
      <c r="C5289" s="249">
        <v>137.09499561908612</v>
      </c>
    </row>
    <row r="5290" spans="2:3" x14ac:dyDescent="0.25">
      <c r="B5290" s="250">
        <v>5227</v>
      </c>
      <c r="C5290" s="249">
        <v>123.44243780948767</v>
      </c>
    </row>
    <row r="5291" spans="2:3" x14ac:dyDescent="0.25">
      <c r="B5291" s="250">
        <v>5228</v>
      </c>
      <c r="C5291" s="249">
        <v>75.469965032242996</v>
      </c>
    </row>
    <row r="5292" spans="2:3" x14ac:dyDescent="0.25">
      <c r="B5292" s="250">
        <v>5229</v>
      </c>
      <c r="C5292" s="249">
        <v>135.78252398757633</v>
      </c>
    </row>
    <row r="5293" spans="2:3" x14ac:dyDescent="0.25">
      <c r="B5293" s="250">
        <v>5230</v>
      </c>
      <c r="C5293" s="249">
        <v>109.60079011690522</v>
      </c>
    </row>
    <row r="5294" spans="2:3" x14ac:dyDescent="0.25">
      <c r="B5294" s="250">
        <v>5231</v>
      </c>
      <c r="C5294" s="249">
        <v>85.298877882337464</v>
      </c>
    </row>
    <row r="5295" spans="2:3" x14ac:dyDescent="0.25">
      <c r="B5295" s="250">
        <v>5232</v>
      </c>
      <c r="C5295" s="249">
        <v>92.613409518970769</v>
      </c>
    </row>
    <row r="5296" spans="2:3" x14ac:dyDescent="0.25">
      <c r="B5296" s="250">
        <v>5233</v>
      </c>
      <c r="C5296" s="249">
        <v>103.74418648560314</v>
      </c>
    </row>
    <row r="5297" spans="2:3" x14ac:dyDescent="0.25">
      <c r="B5297" s="250">
        <v>5234</v>
      </c>
      <c r="C5297" s="249">
        <v>146.88594311990664</v>
      </c>
    </row>
    <row r="5298" spans="2:3" x14ac:dyDescent="0.25">
      <c r="B5298" s="250">
        <v>5235</v>
      </c>
      <c r="C5298" s="249">
        <v>164.61413369433373</v>
      </c>
    </row>
    <row r="5299" spans="2:3" x14ac:dyDescent="0.25">
      <c r="B5299" s="250">
        <v>5236</v>
      </c>
      <c r="C5299" s="249">
        <v>125.80543537432291</v>
      </c>
    </row>
    <row r="5300" spans="2:3" x14ac:dyDescent="0.25">
      <c r="B5300" s="250">
        <v>5237</v>
      </c>
      <c r="C5300" s="249">
        <v>83.975892547727227</v>
      </c>
    </row>
    <row r="5301" spans="2:3" x14ac:dyDescent="0.25">
      <c r="B5301" s="250">
        <v>5238</v>
      </c>
      <c r="C5301" s="249">
        <v>157.06670640086685</v>
      </c>
    </row>
    <row r="5302" spans="2:3" x14ac:dyDescent="0.25">
      <c r="B5302" s="250">
        <v>5239</v>
      </c>
      <c r="C5302" s="249">
        <v>77.728853357410046</v>
      </c>
    </row>
    <row r="5303" spans="2:3" x14ac:dyDescent="0.25">
      <c r="B5303" s="250">
        <v>5240</v>
      </c>
      <c r="C5303" s="249">
        <v>147.46945886826285</v>
      </c>
    </row>
    <row r="5304" spans="2:3" x14ac:dyDescent="0.25">
      <c r="B5304" s="250">
        <v>5241</v>
      </c>
      <c r="C5304" s="249">
        <v>108.80194549276084</v>
      </c>
    </row>
    <row r="5305" spans="2:3" x14ac:dyDescent="0.25">
      <c r="B5305" s="250">
        <v>5242</v>
      </c>
      <c r="C5305" s="249">
        <v>95.153566405521815</v>
      </c>
    </row>
    <row r="5306" spans="2:3" x14ac:dyDescent="0.25">
      <c r="B5306" s="250">
        <v>5243</v>
      </c>
      <c r="C5306" s="249">
        <v>147.43583881461979</v>
      </c>
    </row>
    <row r="5307" spans="2:3" x14ac:dyDescent="0.25">
      <c r="B5307" s="250">
        <v>5244</v>
      </c>
      <c r="C5307" s="249">
        <v>116.69588886379134</v>
      </c>
    </row>
    <row r="5308" spans="2:3" x14ac:dyDescent="0.25">
      <c r="B5308" s="250">
        <v>5245</v>
      </c>
      <c r="C5308" s="249">
        <v>93.863094250013489</v>
      </c>
    </row>
    <row r="5309" spans="2:3" x14ac:dyDescent="0.25">
      <c r="B5309" s="250">
        <v>5246</v>
      </c>
      <c r="C5309" s="249">
        <v>113.11636046484547</v>
      </c>
    </row>
    <row r="5310" spans="2:3" x14ac:dyDescent="0.25">
      <c r="B5310" s="250">
        <v>5247</v>
      </c>
      <c r="C5310" s="249">
        <v>98.468906232106349</v>
      </c>
    </row>
    <row r="5311" spans="2:3" x14ac:dyDescent="0.25">
      <c r="B5311" s="250">
        <v>5248</v>
      </c>
      <c r="C5311" s="249">
        <v>120.87314936470199</v>
      </c>
    </row>
    <row r="5312" spans="2:3" x14ac:dyDescent="0.25">
      <c r="B5312" s="250">
        <v>5249</v>
      </c>
      <c r="C5312" s="249">
        <v>125.94410939650288</v>
      </c>
    </row>
    <row r="5313" spans="2:3" x14ac:dyDescent="0.25">
      <c r="B5313" s="250">
        <v>5250</v>
      </c>
      <c r="C5313" s="249">
        <v>54.864314929527708</v>
      </c>
    </row>
    <row r="5314" spans="2:3" x14ac:dyDescent="0.25">
      <c r="B5314" s="250">
        <v>5251</v>
      </c>
      <c r="C5314" s="249">
        <v>100.1412848978254</v>
      </c>
    </row>
    <row r="5315" spans="2:3" x14ac:dyDescent="0.25">
      <c r="B5315" s="250">
        <v>5252</v>
      </c>
      <c r="C5315" s="249">
        <v>101.72503803319539</v>
      </c>
    </row>
    <row r="5316" spans="2:3" x14ac:dyDescent="0.25">
      <c r="B5316" s="250">
        <v>5253</v>
      </c>
      <c r="C5316" s="249">
        <v>122.58226542400018</v>
      </c>
    </row>
    <row r="5317" spans="2:3" x14ac:dyDescent="0.25">
      <c r="B5317" s="250">
        <v>5254</v>
      </c>
      <c r="C5317" s="249">
        <v>117.74839304534444</v>
      </c>
    </row>
    <row r="5318" spans="2:3" x14ac:dyDescent="0.25">
      <c r="B5318" s="250">
        <v>5255</v>
      </c>
      <c r="C5318" s="249">
        <v>112.69303644665929</v>
      </c>
    </row>
    <row r="5319" spans="2:3" x14ac:dyDescent="0.25">
      <c r="B5319" s="250">
        <v>5256</v>
      </c>
      <c r="C5319" s="249">
        <v>104.43374302990578</v>
      </c>
    </row>
    <row r="5320" spans="2:3" x14ac:dyDescent="0.25">
      <c r="B5320" s="250">
        <v>5257</v>
      </c>
      <c r="C5320" s="249">
        <v>114.51676207627735</v>
      </c>
    </row>
    <row r="5321" spans="2:3" x14ac:dyDescent="0.25">
      <c r="B5321" s="250">
        <v>5258</v>
      </c>
      <c r="C5321" s="249">
        <v>134.15325820508306</v>
      </c>
    </row>
    <row r="5322" spans="2:3" x14ac:dyDescent="0.25">
      <c r="B5322" s="250">
        <v>5259</v>
      </c>
      <c r="C5322" s="249">
        <v>145.66065246809197</v>
      </c>
    </row>
    <row r="5323" spans="2:3" x14ac:dyDescent="0.25">
      <c r="B5323" s="250">
        <v>5260</v>
      </c>
      <c r="C5323" s="249">
        <v>95.343215197834027</v>
      </c>
    </row>
    <row r="5324" spans="2:3" x14ac:dyDescent="0.25">
      <c r="B5324" s="250">
        <v>5261</v>
      </c>
      <c r="C5324" s="249">
        <v>109.88443713275639</v>
      </c>
    </row>
    <row r="5325" spans="2:3" x14ac:dyDescent="0.25">
      <c r="B5325" s="250">
        <v>5262</v>
      </c>
      <c r="C5325" s="249">
        <v>145.7261807331565</v>
      </c>
    </row>
    <row r="5326" spans="2:3" x14ac:dyDescent="0.25">
      <c r="B5326" s="250">
        <v>5263</v>
      </c>
      <c r="C5326" s="249">
        <v>139.77267772993429</v>
      </c>
    </row>
    <row r="5327" spans="2:3" x14ac:dyDescent="0.25">
      <c r="B5327" s="250">
        <v>5264</v>
      </c>
      <c r="C5327" s="249">
        <v>61.96244368044853</v>
      </c>
    </row>
    <row r="5328" spans="2:3" x14ac:dyDescent="0.25">
      <c r="B5328" s="250">
        <v>5265</v>
      </c>
      <c r="C5328" s="249">
        <v>96.430546323819783</v>
      </c>
    </row>
    <row r="5329" spans="2:3" x14ac:dyDescent="0.25">
      <c r="B5329" s="250">
        <v>5266</v>
      </c>
      <c r="C5329" s="249">
        <v>129.09072516000555</v>
      </c>
    </row>
    <row r="5330" spans="2:3" x14ac:dyDescent="0.25">
      <c r="B5330" s="250">
        <v>5267</v>
      </c>
      <c r="C5330" s="249">
        <v>125.57222369137151</v>
      </c>
    </row>
    <row r="5331" spans="2:3" x14ac:dyDescent="0.25">
      <c r="B5331" s="250">
        <v>5268</v>
      </c>
      <c r="C5331" s="249">
        <v>158.6245017303475</v>
      </c>
    </row>
    <row r="5332" spans="2:3" x14ac:dyDescent="0.25">
      <c r="B5332" s="250">
        <v>5269</v>
      </c>
      <c r="C5332" s="249">
        <v>104.93650434618988</v>
      </c>
    </row>
    <row r="5333" spans="2:3" x14ac:dyDescent="0.25">
      <c r="B5333" s="250">
        <v>5270</v>
      </c>
      <c r="C5333" s="249">
        <v>140.50082072112434</v>
      </c>
    </row>
    <row r="5334" spans="2:3" x14ac:dyDescent="0.25">
      <c r="B5334" s="250">
        <v>5271</v>
      </c>
      <c r="C5334" s="249">
        <v>81.02774401405</v>
      </c>
    </row>
    <row r="5335" spans="2:3" x14ac:dyDescent="0.25">
      <c r="B5335" s="250">
        <v>5272</v>
      </c>
      <c r="C5335" s="249">
        <v>134.04630115249489</v>
      </c>
    </row>
    <row r="5336" spans="2:3" x14ac:dyDescent="0.25">
      <c r="B5336" s="250">
        <v>5273</v>
      </c>
      <c r="C5336" s="249">
        <v>93.251473353337033</v>
      </c>
    </row>
    <row r="5337" spans="2:3" x14ac:dyDescent="0.25">
      <c r="B5337" s="250">
        <v>5274</v>
      </c>
      <c r="C5337" s="249">
        <v>136.44444011043146</v>
      </c>
    </row>
    <row r="5338" spans="2:3" x14ac:dyDescent="0.25">
      <c r="B5338" s="250">
        <v>5275</v>
      </c>
      <c r="C5338" s="249">
        <v>122.76184885806767</v>
      </c>
    </row>
    <row r="5339" spans="2:3" x14ac:dyDescent="0.25">
      <c r="B5339" s="250">
        <v>5276</v>
      </c>
      <c r="C5339" s="249">
        <v>66.281844850926987</v>
      </c>
    </row>
    <row r="5340" spans="2:3" x14ac:dyDescent="0.25">
      <c r="B5340" s="250">
        <v>5277</v>
      </c>
      <c r="C5340" s="249">
        <v>100.77250261272931</v>
      </c>
    </row>
    <row r="5341" spans="2:3" x14ac:dyDescent="0.25">
      <c r="B5341" s="250">
        <v>5278</v>
      </c>
      <c r="C5341" s="249">
        <v>125.05749156765702</v>
      </c>
    </row>
    <row r="5342" spans="2:3" x14ac:dyDescent="0.25">
      <c r="B5342" s="250">
        <v>5279</v>
      </c>
      <c r="C5342" s="249">
        <v>126.43473488209567</v>
      </c>
    </row>
    <row r="5343" spans="2:3" x14ac:dyDescent="0.25">
      <c r="B5343" s="250">
        <v>5280</v>
      </c>
      <c r="C5343" s="249">
        <v>134.76454609082427</v>
      </c>
    </row>
    <row r="5344" spans="2:3" x14ac:dyDescent="0.25">
      <c r="B5344" s="250">
        <v>5281</v>
      </c>
      <c r="C5344" s="249">
        <v>119.46584885164044</v>
      </c>
    </row>
    <row r="5345" spans="2:3" x14ac:dyDescent="0.25">
      <c r="B5345" s="250">
        <v>5282</v>
      </c>
      <c r="C5345" s="249">
        <v>98.454809696140472</v>
      </c>
    </row>
    <row r="5346" spans="2:3" x14ac:dyDescent="0.25">
      <c r="B5346" s="250">
        <v>5283</v>
      </c>
      <c r="C5346" s="249">
        <v>90.426741166076908</v>
      </c>
    </row>
    <row r="5347" spans="2:3" x14ac:dyDescent="0.25">
      <c r="B5347" s="250">
        <v>5284</v>
      </c>
      <c r="C5347" s="249">
        <v>114.91098117131797</v>
      </c>
    </row>
    <row r="5348" spans="2:3" x14ac:dyDescent="0.25">
      <c r="B5348" s="250">
        <v>5285</v>
      </c>
      <c r="C5348" s="249">
        <v>110.11502808070111</v>
      </c>
    </row>
    <row r="5349" spans="2:3" x14ac:dyDescent="0.25">
      <c r="B5349" s="250">
        <v>5286</v>
      </c>
      <c r="C5349" s="249">
        <v>153.55410692940714</v>
      </c>
    </row>
    <row r="5350" spans="2:3" x14ac:dyDescent="0.25">
      <c r="B5350" s="250">
        <v>5287</v>
      </c>
      <c r="C5350" s="249">
        <v>186.81857972443197</v>
      </c>
    </row>
    <row r="5351" spans="2:3" x14ac:dyDescent="0.25">
      <c r="B5351" s="250">
        <v>5288</v>
      </c>
      <c r="C5351" s="249">
        <v>98.807833725725985</v>
      </c>
    </row>
    <row r="5352" spans="2:3" x14ac:dyDescent="0.25">
      <c r="B5352" s="250">
        <v>5289</v>
      </c>
      <c r="C5352" s="249">
        <v>95.325926929309361</v>
      </c>
    </row>
    <row r="5353" spans="2:3" x14ac:dyDescent="0.25">
      <c r="B5353" s="250">
        <v>5290</v>
      </c>
      <c r="C5353" s="249">
        <v>111.34911734210668</v>
      </c>
    </row>
    <row r="5354" spans="2:3" x14ac:dyDescent="0.25">
      <c r="B5354" s="250">
        <v>5291</v>
      </c>
      <c r="C5354" s="249">
        <v>133.61102182774221</v>
      </c>
    </row>
    <row r="5355" spans="2:3" x14ac:dyDescent="0.25">
      <c r="B5355" s="250">
        <v>5292</v>
      </c>
      <c r="C5355" s="249">
        <v>120.60510821066981</v>
      </c>
    </row>
    <row r="5356" spans="2:3" x14ac:dyDescent="0.25">
      <c r="B5356" s="250">
        <v>5293</v>
      </c>
      <c r="C5356" s="249">
        <v>152.76143442864256</v>
      </c>
    </row>
    <row r="5357" spans="2:3" x14ac:dyDescent="0.25">
      <c r="B5357" s="250">
        <v>5294</v>
      </c>
      <c r="C5357" s="249">
        <v>104.61076547361789</v>
      </c>
    </row>
    <row r="5358" spans="2:3" x14ac:dyDescent="0.25">
      <c r="B5358" s="250">
        <v>5295</v>
      </c>
      <c r="C5358" s="249">
        <v>107.66859312812267</v>
      </c>
    </row>
    <row r="5359" spans="2:3" x14ac:dyDescent="0.25">
      <c r="B5359" s="250">
        <v>5296</v>
      </c>
      <c r="C5359" s="249">
        <v>107.06518883398842</v>
      </c>
    </row>
    <row r="5360" spans="2:3" x14ac:dyDescent="0.25">
      <c r="B5360" s="250">
        <v>5297</v>
      </c>
      <c r="C5360" s="249">
        <v>148.81436928879455</v>
      </c>
    </row>
    <row r="5361" spans="2:3" x14ac:dyDescent="0.25">
      <c r="B5361" s="250">
        <v>5298</v>
      </c>
      <c r="C5361" s="249">
        <v>142.27535831878777</v>
      </c>
    </row>
    <row r="5362" spans="2:3" x14ac:dyDescent="0.25">
      <c r="B5362" s="250">
        <v>5299</v>
      </c>
      <c r="C5362" s="249">
        <v>143.595595883187</v>
      </c>
    </row>
    <row r="5363" spans="2:3" x14ac:dyDescent="0.25">
      <c r="B5363" s="250">
        <v>5300</v>
      </c>
      <c r="C5363" s="249">
        <v>175.31790291938614</v>
      </c>
    </row>
    <row r="5364" spans="2:3" x14ac:dyDescent="0.25">
      <c r="B5364" s="250">
        <v>5301</v>
      </c>
      <c r="C5364" s="249">
        <v>87.472904427562725</v>
      </c>
    </row>
    <row r="5365" spans="2:3" x14ac:dyDescent="0.25">
      <c r="B5365" s="250">
        <v>5302</v>
      </c>
      <c r="C5365" s="249">
        <v>136.34676551729092</v>
      </c>
    </row>
    <row r="5366" spans="2:3" x14ac:dyDescent="0.25">
      <c r="B5366" s="250">
        <v>5303</v>
      </c>
      <c r="C5366" s="249">
        <v>124.39542327813922</v>
      </c>
    </row>
    <row r="5367" spans="2:3" x14ac:dyDescent="0.25">
      <c r="B5367" s="250">
        <v>5304</v>
      </c>
      <c r="C5367" s="249">
        <v>127.55139581560918</v>
      </c>
    </row>
    <row r="5368" spans="2:3" x14ac:dyDescent="0.25">
      <c r="B5368" s="250">
        <v>5305</v>
      </c>
      <c r="C5368" s="249">
        <v>124.1926565022347</v>
      </c>
    </row>
    <row r="5369" spans="2:3" x14ac:dyDescent="0.25">
      <c r="B5369" s="250">
        <v>5306</v>
      </c>
      <c r="C5369" s="249">
        <v>116.16904151618623</v>
      </c>
    </row>
    <row r="5370" spans="2:3" x14ac:dyDescent="0.25">
      <c r="B5370" s="250">
        <v>5307</v>
      </c>
      <c r="C5370" s="249">
        <v>128.89556305712568</v>
      </c>
    </row>
    <row r="5371" spans="2:3" x14ac:dyDescent="0.25">
      <c r="B5371" s="250">
        <v>5308</v>
      </c>
      <c r="C5371" s="249">
        <v>147.87926713143062</v>
      </c>
    </row>
    <row r="5372" spans="2:3" x14ac:dyDescent="0.25">
      <c r="B5372" s="250">
        <v>5309</v>
      </c>
      <c r="C5372" s="249">
        <v>94.699566391869638</v>
      </c>
    </row>
    <row r="5373" spans="2:3" x14ac:dyDescent="0.25">
      <c r="B5373" s="250">
        <v>5310</v>
      </c>
      <c r="C5373" s="249">
        <v>147.85606752610084</v>
      </c>
    </row>
    <row r="5374" spans="2:3" x14ac:dyDescent="0.25">
      <c r="B5374" s="250">
        <v>5311</v>
      </c>
      <c r="C5374" s="249">
        <v>124.64715023778044</v>
      </c>
    </row>
    <row r="5375" spans="2:3" x14ac:dyDescent="0.25">
      <c r="B5375" s="250">
        <v>5312</v>
      </c>
      <c r="C5375" s="249">
        <v>104.34863872763792</v>
      </c>
    </row>
    <row r="5376" spans="2:3" x14ac:dyDescent="0.25">
      <c r="B5376" s="250">
        <v>5313</v>
      </c>
      <c r="C5376" s="249">
        <v>105.48577990417273</v>
      </c>
    </row>
    <row r="5377" spans="2:3" x14ac:dyDescent="0.25">
      <c r="B5377" s="250">
        <v>5314</v>
      </c>
      <c r="C5377" s="249">
        <v>135.70190483908905</v>
      </c>
    </row>
    <row r="5378" spans="2:3" x14ac:dyDescent="0.25">
      <c r="B5378" s="250">
        <v>5315</v>
      </c>
      <c r="C5378" s="249">
        <v>123.17331140398444</v>
      </c>
    </row>
    <row r="5379" spans="2:3" x14ac:dyDescent="0.25">
      <c r="B5379" s="250">
        <v>5316</v>
      </c>
      <c r="C5379" s="249">
        <v>136.74085489018876</v>
      </c>
    </row>
    <row r="5380" spans="2:3" x14ac:dyDescent="0.25">
      <c r="B5380" s="250">
        <v>5317</v>
      </c>
      <c r="C5380" s="249">
        <v>76.761014516451212</v>
      </c>
    </row>
    <row r="5381" spans="2:3" x14ac:dyDescent="0.25">
      <c r="B5381" s="250">
        <v>5318</v>
      </c>
      <c r="C5381" s="249">
        <v>126.57614192103708</v>
      </c>
    </row>
    <row r="5382" spans="2:3" x14ac:dyDescent="0.25">
      <c r="B5382" s="250">
        <v>5319</v>
      </c>
      <c r="C5382" s="249">
        <v>125.09416781388823</v>
      </c>
    </row>
    <row r="5383" spans="2:3" x14ac:dyDescent="0.25">
      <c r="B5383" s="250">
        <v>5320</v>
      </c>
      <c r="C5383" s="249">
        <v>138.51928965899603</v>
      </c>
    </row>
    <row r="5384" spans="2:3" x14ac:dyDescent="0.25">
      <c r="B5384" s="250">
        <v>5321</v>
      </c>
      <c r="C5384" s="249">
        <v>91.343843396074959</v>
      </c>
    </row>
    <row r="5385" spans="2:3" x14ac:dyDescent="0.25">
      <c r="B5385" s="250">
        <v>5322</v>
      </c>
      <c r="C5385" s="249">
        <v>128.58022907375795</v>
      </c>
    </row>
    <row r="5386" spans="2:3" x14ac:dyDescent="0.25">
      <c r="B5386" s="250">
        <v>5323</v>
      </c>
      <c r="C5386" s="249">
        <v>103.84799166222618</v>
      </c>
    </row>
    <row r="5387" spans="2:3" x14ac:dyDescent="0.25">
      <c r="B5387" s="250">
        <v>5324</v>
      </c>
      <c r="C5387" s="249">
        <v>143.01513510265806</v>
      </c>
    </row>
    <row r="5388" spans="2:3" x14ac:dyDescent="0.25">
      <c r="B5388" s="250">
        <v>5325</v>
      </c>
      <c r="C5388" s="249">
        <v>108.62735197643717</v>
      </c>
    </row>
    <row r="5389" spans="2:3" x14ac:dyDescent="0.25">
      <c r="B5389" s="250">
        <v>5326</v>
      </c>
      <c r="C5389" s="249">
        <v>108.78238550795363</v>
      </c>
    </row>
    <row r="5390" spans="2:3" x14ac:dyDescent="0.25">
      <c r="B5390" s="250">
        <v>5327</v>
      </c>
      <c r="C5390" s="249">
        <v>91.656918333388262</v>
      </c>
    </row>
    <row r="5391" spans="2:3" x14ac:dyDescent="0.25">
      <c r="B5391" s="250">
        <v>5328</v>
      </c>
      <c r="C5391" s="249">
        <v>124.05237545426957</v>
      </c>
    </row>
    <row r="5392" spans="2:3" x14ac:dyDescent="0.25">
      <c r="B5392" s="250">
        <v>5329</v>
      </c>
      <c r="C5392" s="249">
        <v>106.87024952649742</v>
      </c>
    </row>
    <row r="5393" spans="2:3" x14ac:dyDescent="0.25">
      <c r="B5393" s="250">
        <v>5330</v>
      </c>
      <c r="C5393" s="249">
        <v>172.147420106418</v>
      </c>
    </row>
    <row r="5394" spans="2:3" x14ac:dyDescent="0.25">
      <c r="B5394" s="250">
        <v>5331</v>
      </c>
      <c r="C5394" s="249">
        <v>108.44073043444774</v>
      </c>
    </row>
    <row r="5395" spans="2:3" x14ac:dyDescent="0.25">
      <c r="B5395" s="250">
        <v>5332</v>
      </c>
      <c r="C5395" s="249">
        <v>116.40865663785122</v>
      </c>
    </row>
    <row r="5396" spans="2:3" x14ac:dyDescent="0.25">
      <c r="B5396" s="250">
        <v>5333</v>
      </c>
      <c r="C5396" s="249">
        <v>146.43260282384011</v>
      </c>
    </row>
    <row r="5397" spans="2:3" x14ac:dyDescent="0.25">
      <c r="B5397" s="250">
        <v>5334</v>
      </c>
      <c r="C5397" s="249">
        <v>95.710881040722739</v>
      </c>
    </row>
    <row r="5398" spans="2:3" x14ac:dyDescent="0.25">
      <c r="B5398" s="250">
        <v>5335</v>
      </c>
      <c r="C5398" s="249">
        <v>109.60080467478934</v>
      </c>
    </row>
    <row r="5399" spans="2:3" x14ac:dyDescent="0.25">
      <c r="B5399" s="250">
        <v>5336</v>
      </c>
      <c r="C5399" s="249">
        <v>106.77150885070712</v>
      </c>
    </row>
    <row r="5400" spans="2:3" x14ac:dyDescent="0.25">
      <c r="B5400" s="250">
        <v>5337</v>
      </c>
      <c r="C5400" s="249">
        <v>101.42742766074259</v>
      </c>
    </row>
    <row r="5401" spans="2:3" x14ac:dyDescent="0.25">
      <c r="B5401" s="250">
        <v>5338</v>
      </c>
      <c r="C5401" s="249">
        <v>104.91511114852997</v>
      </c>
    </row>
    <row r="5402" spans="2:3" x14ac:dyDescent="0.25">
      <c r="B5402" s="250">
        <v>5339</v>
      </c>
      <c r="C5402" s="249">
        <v>144.58809797073491</v>
      </c>
    </row>
    <row r="5403" spans="2:3" x14ac:dyDescent="0.25">
      <c r="B5403" s="250">
        <v>5340</v>
      </c>
      <c r="C5403" s="249">
        <v>130.02000007634837</v>
      </c>
    </row>
    <row r="5404" spans="2:3" x14ac:dyDescent="0.25">
      <c r="B5404" s="250">
        <v>5341</v>
      </c>
      <c r="C5404" s="249">
        <v>122.7845819185714</v>
      </c>
    </row>
    <row r="5405" spans="2:3" x14ac:dyDescent="0.25">
      <c r="B5405" s="250">
        <v>5342</v>
      </c>
      <c r="C5405" s="249">
        <v>133.58625009980844</v>
      </c>
    </row>
    <row r="5406" spans="2:3" x14ac:dyDescent="0.25">
      <c r="B5406" s="250">
        <v>5343</v>
      </c>
      <c r="C5406" s="249">
        <v>142.91719004007845</v>
      </c>
    </row>
    <row r="5407" spans="2:3" x14ac:dyDescent="0.25">
      <c r="B5407" s="250">
        <v>5344</v>
      </c>
      <c r="C5407" s="249">
        <v>116.64835426221705</v>
      </c>
    </row>
    <row r="5408" spans="2:3" x14ac:dyDescent="0.25">
      <c r="B5408" s="250">
        <v>5345</v>
      </c>
      <c r="C5408" s="249">
        <v>115.08787587209426</v>
      </c>
    </row>
    <row r="5409" spans="2:3" x14ac:dyDescent="0.25">
      <c r="B5409" s="250">
        <v>5346</v>
      </c>
      <c r="C5409" s="249">
        <v>107.98341253238289</v>
      </c>
    </row>
    <row r="5410" spans="2:3" x14ac:dyDescent="0.25">
      <c r="B5410" s="250">
        <v>5347</v>
      </c>
      <c r="C5410" s="249">
        <v>149.60418451082674</v>
      </c>
    </row>
    <row r="5411" spans="2:3" x14ac:dyDescent="0.25">
      <c r="B5411" s="250">
        <v>5348</v>
      </c>
      <c r="C5411" s="249">
        <v>131.46074370682581</v>
      </c>
    </row>
    <row r="5412" spans="2:3" x14ac:dyDescent="0.25">
      <c r="B5412" s="250">
        <v>5349</v>
      </c>
      <c r="C5412" s="249">
        <v>76.369280099843337</v>
      </c>
    </row>
    <row r="5413" spans="2:3" x14ac:dyDescent="0.25">
      <c r="B5413" s="250">
        <v>5350</v>
      </c>
      <c r="C5413" s="249">
        <v>157.11680045170237</v>
      </c>
    </row>
    <row r="5414" spans="2:3" x14ac:dyDescent="0.25">
      <c r="B5414" s="250">
        <v>5351</v>
      </c>
      <c r="C5414" s="249">
        <v>172.57589721357314</v>
      </c>
    </row>
    <row r="5415" spans="2:3" x14ac:dyDescent="0.25">
      <c r="B5415" s="250">
        <v>5352</v>
      </c>
      <c r="C5415" s="249">
        <v>126.53432611543199</v>
      </c>
    </row>
    <row r="5416" spans="2:3" x14ac:dyDescent="0.25">
      <c r="B5416" s="250">
        <v>5353</v>
      </c>
      <c r="C5416" s="249">
        <v>119.98071573022732</v>
      </c>
    </row>
    <row r="5417" spans="2:3" x14ac:dyDescent="0.25">
      <c r="B5417" s="250">
        <v>5354</v>
      </c>
      <c r="C5417" s="249">
        <v>131.5338033097928</v>
      </c>
    </row>
    <row r="5418" spans="2:3" x14ac:dyDescent="0.25">
      <c r="B5418" s="250">
        <v>5355</v>
      </c>
      <c r="C5418" s="249">
        <v>110.27330571223571</v>
      </c>
    </row>
    <row r="5419" spans="2:3" x14ac:dyDescent="0.25">
      <c r="B5419" s="250">
        <v>5356</v>
      </c>
      <c r="C5419" s="249">
        <v>136.00711235030244</v>
      </c>
    </row>
    <row r="5420" spans="2:3" x14ac:dyDescent="0.25">
      <c r="B5420" s="250">
        <v>5357</v>
      </c>
      <c r="C5420" s="249">
        <v>102.05836879831729</v>
      </c>
    </row>
    <row r="5421" spans="2:3" x14ac:dyDescent="0.25">
      <c r="B5421" s="250">
        <v>5358</v>
      </c>
      <c r="C5421" s="249">
        <v>109.63573189034872</v>
      </c>
    </row>
    <row r="5422" spans="2:3" x14ac:dyDescent="0.25">
      <c r="B5422" s="250">
        <v>5359</v>
      </c>
      <c r="C5422" s="249">
        <v>82.32913620769304</v>
      </c>
    </row>
    <row r="5423" spans="2:3" x14ac:dyDescent="0.25">
      <c r="B5423" s="250">
        <v>5360</v>
      </c>
      <c r="C5423" s="249">
        <v>114.51898941556833</v>
      </c>
    </row>
    <row r="5424" spans="2:3" x14ac:dyDescent="0.25">
      <c r="B5424" s="250">
        <v>5361</v>
      </c>
      <c r="C5424" s="249">
        <v>104.40862915480001</v>
      </c>
    </row>
    <row r="5425" spans="2:3" x14ac:dyDescent="0.25">
      <c r="B5425" s="250">
        <v>5362</v>
      </c>
      <c r="C5425" s="249">
        <v>90.130909676231937</v>
      </c>
    </row>
    <row r="5426" spans="2:3" x14ac:dyDescent="0.25">
      <c r="B5426" s="250">
        <v>5363</v>
      </c>
      <c r="C5426" s="249">
        <v>107.06649604972914</v>
      </c>
    </row>
    <row r="5427" spans="2:3" x14ac:dyDescent="0.25">
      <c r="B5427" s="250">
        <v>5364</v>
      </c>
      <c r="C5427" s="249">
        <v>129.42670375148367</v>
      </c>
    </row>
    <row r="5428" spans="2:3" x14ac:dyDescent="0.25">
      <c r="B5428" s="250">
        <v>5365</v>
      </c>
      <c r="C5428" s="249">
        <v>126.31118273890297</v>
      </c>
    </row>
    <row r="5429" spans="2:3" x14ac:dyDescent="0.25">
      <c r="B5429" s="250">
        <v>5366</v>
      </c>
      <c r="C5429" s="249">
        <v>73.442066929575702</v>
      </c>
    </row>
    <row r="5430" spans="2:3" x14ac:dyDescent="0.25">
      <c r="B5430" s="250">
        <v>5367</v>
      </c>
      <c r="C5430" s="249">
        <v>126.90186650137233</v>
      </c>
    </row>
    <row r="5431" spans="2:3" x14ac:dyDescent="0.25">
      <c r="B5431" s="250">
        <v>5368</v>
      </c>
      <c r="C5431" s="249">
        <v>131.03986306252094</v>
      </c>
    </row>
    <row r="5432" spans="2:3" x14ac:dyDescent="0.25">
      <c r="B5432" s="250">
        <v>5369</v>
      </c>
      <c r="C5432" s="249">
        <v>90.943399100113652</v>
      </c>
    </row>
    <row r="5433" spans="2:3" x14ac:dyDescent="0.25">
      <c r="B5433" s="250">
        <v>5370</v>
      </c>
      <c r="C5433" s="249">
        <v>139.28759647287006</v>
      </c>
    </row>
    <row r="5434" spans="2:3" x14ac:dyDescent="0.25">
      <c r="B5434" s="250">
        <v>5371</v>
      </c>
      <c r="C5434" s="249">
        <v>132.74373468604674</v>
      </c>
    </row>
    <row r="5435" spans="2:3" x14ac:dyDescent="0.25">
      <c r="B5435" s="250">
        <v>5372</v>
      </c>
      <c r="C5435" s="249">
        <v>147.76938449975634</v>
      </c>
    </row>
    <row r="5436" spans="2:3" x14ac:dyDescent="0.25">
      <c r="B5436" s="250">
        <v>5373</v>
      </c>
      <c r="C5436" s="249">
        <v>113.73218805255136</v>
      </c>
    </row>
    <row r="5437" spans="2:3" x14ac:dyDescent="0.25">
      <c r="B5437" s="250">
        <v>5374</v>
      </c>
      <c r="C5437" s="249">
        <v>108.48436222975089</v>
      </c>
    </row>
    <row r="5438" spans="2:3" x14ac:dyDescent="0.25">
      <c r="B5438" s="250">
        <v>5375</v>
      </c>
      <c r="C5438" s="249">
        <v>143.00590882204807</v>
      </c>
    </row>
    <row r="5439" spans="2:3" x14ac:dyDescent="0.25">
      <c r="B5439" s="250">
        <v>5376</v>
      </c>
      <c r="C5439" s="249">
        <v>143.19388945754079</v>
      </c>
    </row>
    <row r="5440" spans="2:3" x14ac:dyDescent="0.25">
      <c r="B5440" s="250">
        <v>5377</v>
      </c>
      <c r="C5440" s="249">
        <v>86.48179091665007</v>
      </c>
    </row>
    <row r="5441" spans="2:3" x14ac:dyDescent="0.25">
      <c r="B5441" s="250">
        <v>5378</v>
      </c>
      <c r="C5441" s="249">
        <v>62.034014440817622</v>
      </c>
    </row>
    <row r="5442" spans="2:3" x14ac:dyDescent="0.25">
      <c r="B5442" s="250">
        <v>5379</v>
      </c>
      <c r="C5442" s="249">
        <v>140.30102205678716</v>
      </c>
    </row>
    <row r="5443" spans="2:3" x14ac:dyDescent="0.25">
      <c r="B5443" s="250">
        <v>5380</v>
      </c>
      <c r="C5443" s="249">
        <v>100.24878189142625</v>
      </c>
    </row>
    <row r="5444" spans="2:3" x14ac:dyDescent="0.25">
      <c r="B5444" s="250">
        <v>5381</v>
      </c>
      <c r="C5444" s="249">
        <v>111.35584305378634</v>
      </c>
    </row>
    <row r="5445" spans="2:3" x14ac:dyDescent="0.25">
      <c r="B5445" s="250">
        <v>5382</v>
      </c>
      <c r="C5445" s="249">
        <v>90.396005541066387</v>
      </c>
    </row>
    <row r="5446" spans="2:3" x14ac:dyDescent="0.25">
      <c r="B5446" s="250">
        <v>5383</v>
      </c>
      <c r="C5446" s="249">
        <v>143.35068124800156</v>
      </c>
    </row>
    <row r="5447" spans="2:3" x14ac:dyDescent="0.25">
      <c r="B5447" s="250">
        <v>5384</v>
      </c>
      <c r="C5447" s="249">
        <v>78.035241350404647</v>
      </c>
    </row>
    <row r="5448" spans="2:3" x14ac:dyDescent="0.25">
      <c r="B5448" s="250">
        <v>5385</v>
      </c>
      <c r="C5448" s="249">
        <v>134.80632734752086</v>
      </c>
    </row>
    <row r="5449" spans="2:3" x14ac:dyDescent="0.25">
      <c r="B5449" s="250">
        <v>5386</v>
      </c>
      <c r="C5449" s="249">
        <v>106.0721022743882</v>
      </c>
    </row>
    <row r="5450" spans="2:3" x14ac:dyDescent="0.25">
      <c r="B5450" s="250">
        <v>5387</v>
      </c>
      <c r="C5450" s="249">
        <v>122.34331274426896</v>
      </c>
    </row>
    <row r="5451" spans="2:3" x14ac:dyDescent="0.25">
      <c r="B5451" s="250">
        <v>5388</v>
      </c>
      <c r="C5451" s="249">
        <v>163.48262302406101</v>
      </c>
    </row>
    <row r="5452" spans="2:3" x14ac:dyDescent="0.25">
      <c r="B5452" s="250">
        <v>5389</v>
      </c>
      <c r="C5452" s="249">
        <v>99.223221937793909</v>
      </c>
    </row>
    <row r="5453" spans="2:3" x14ac:dyDescent="0.25">
      <c r="B5453" s="250">
        <v>5390</v>
      </c>
      <c r="C5453" s="249">
        <v>150.85261026519967</v>
      </c>
    </row>
    <row r="5454" spans="2:3" x14ac:dyDescent="0.25">
      <c r="B5454" s="250">
        <v>5391</v>
      </c>
      <c r="C5454" s="249">
        <v>114.96083346063489</v>
      </c>
    </row>
    <row r="5455" spans="2:3" x14ac:dyDescent="0.25">
      <c r="B5455" s="250">
        <v>5392</v>
      </c>
      <c r="C5455" s="249">
        <v>109.90567430553776</v>
      </c>
    </row>
    <row r="5456" spans="2:3" x14ac:dyDescent="0.25">
      <c r="B5456" s="250">
        <v>5393</v>
      </c>
      <c r="C5456" s="249">
        <v>88.270205040270938</v>
      </c>
    </row>
    <row r="5457" spans="2:3" x14ac:dyDescent="0.25">
      <c r="B5457" s="250">
        <v>5394</v>
      </c>
      <c r="C5457" s="249">
        <v>140.82029845449424</v>
      </c>
    </row>
    <row r="5458" spans="2:3" x14ac:dyDescent="0.25">
      <c r="B5458" s="250">
        <v>5395</v>
      </c>
      <c r="C5458" s="249">
        <v>121.06922770440002</v>
      </c>
    </row>
    <row r="5459" spans="2:3" x14ac:dyDescent="0.25">
      <c r="B5459" s="250">
        <v>5396</v>
      </c>
      <c r="C5459" s="249">
        <v>112.89847189292296</v>
      </c>
    </row>
    <row r="5460" spans="2:3" x14ac:dyDescent="0.25">
      <c r="B5460" s="250">
        <v>5397</v>
      </c>
      <c r="C5460" s="249">
        <v>157.01505555070634</v>
      </c>
    </row>
    <row r="5461" spans="2:3" x14ac:dyDescent="0.25">
      <c r="B5461" s="250">
        <v>5398</v>
      </c>
      <c r="C5461" s="249">
        <v>82.607460525292851</v>
      </c>
    </row>
    <row r="5462" spans="2:3" x14ac:dyDescent="0.25">
      <c r="B5462" s="250">
        <v>5399</v>
      </c>
      <c r="C5462" s="249">
        <v>121.79728454451556</v>
      </c>
    </row>
    <row r="5463" spans="2:3" x14ac:dyDescent="0.25">
      <c r="B5463" s="250">
        <v>5400</v>
      </c>
      <c r="C5463" s="249">
        <v>105.5082814463328</v>
      </c>
    </row>
    <row r="5464" spans="2:3" x14ac:dyDescent="0.25">
      <c r="B5464" s="250">
        <v>5401</v>
      </c>
      <c r="C5464" s="249">
        <v>77.017343071940559</v>
      </c>
    </row>
    <row r="5465" spans="2:3" x14ac:dyDescent="0.25">
      <c r="B5465" s="250">
        <v>5402</v>
      </c>
      <c r="C5465" s="249">
        <v>99.991436026731492</v>
      </c>
    </row>
    <row r="5466" spans="2:3" x14ac:dyDescent="0.25">
      <c r="B5466" s="250">
        <v>5403</v>
      </c>
      <c r="C5466" s="249">
        <v>150.14913576957957</v>
      </c>
    </row>
    <row r="5467" spans="2:3" x14ac:dyDescent="0.25">
      <c r="B5467" s="250">
        <v>5404</v>
      </c>
      <c r="C5467" s="249">
        <v>58.047254327141736</v>
      </c>
    </row>
    <row r="5468" spans="2:3" x14ac:dyDescent="0.25">
      <c r="B5468" s="250">
        <v>5405</v>
      </c>
      <c r="C5468" s="249">
        <v>144.67633809233013</v>
      </c>
    </row>
    <row r="5469" spans="2:3" x14ac:dyDescent="0.25">
      <c r="B5469" s="250">
        <v>5406</v>
      </c>
      <c r="C5469" s="249">
        <v>131.47876981017106</v>
      </c>
    </row>
    <row r="5470" spans="2:3" x14ac:dyDescent="0.25">
      <c r="B5470" s="250">
        <v>5407</v>
      </c>
      <c r="C5470" s="249">
        <v>141.71829721420551</v>
      </c>
    </row>
    <row r="5471" spans="2:3" x14ac:dyDescent="0.25">
      <c r="B5471" s="250">
        <v>5408</v>
      </c>
      <c r="C5471" s="249">
        <v>132.91361051273117</v>
      </c>
    </row>
    <row r="5472" spans="2:3" x14ac:dyDescent="0.25">
      <c r="B5472" s="250">
        <v>5409</v>
      </c>
      <c r="C5472" s="249">
        <v>112.72332373335351</v>
      </c>
    </row>
    <row r="5473" spans="2:3" x14ac:dyDescent="0.25">
      <c r="B5473" s="250">
        <v>5410</v>
      </c>
      <c r="C5473" s="249">
        <v>124.91249934355801</v>
      </c>
    </row>
    <row r="5474" spans="2:3" x14ac:dyDescent="0.25">
      <c r="B5474" s="250">
        <v>5411</v>
      </c>
      <c r="C5474" s="249">
        <v>120.07015329028721</v>
      </c>
    </row>
    <row r="5475" spans="2:3" x14ac:dyDescent="0.25">
      <c r="B5475" s="250">
        <v>5412</v>
      </c>
      <c r="C5475" s="249">
        <v>160.54703152743326</v>
      </c>
    </row>
    <row r="5476" spans="2:3" x14ac:dyDescent="0.25">
      <c r="B5476" s="250">
        <v>5413</v>
      </c>
      <c r="C5476" s="249">
        <v>150.88128296137612</v>
      </c>
    </row>
    <row r="5477" spans="2:3" x14ac:dyDescent="0.25">
      <c r="B5477" s="250">
        <v>5414</v>
      </c>
      <c r="C5477" s="249">
        <v>158.60458119823767</v>
      </c>
    </row>
    <row r="5478" spans="2:3" x14ac:dyDescent="0.25">
      <c r="B5478" s="250">
        <v>5415</v>
      </c>
      <c r="C5478" s="249">
        <v>72.0092389618803</v>
      </c>
    </row>
    <row r="5479" spans="2:3" x14ac:dyDescent="0.25">
      <c r="B5479" s="250">
        <v>5416</v>
      </c>
      <c r="C5479" s="249">
        <v>135.93848461091793</v>
      </c>
    </row>
    <row r="5480" spans="2:3" x14ac:dyDescent="0.25">
      <c r="B5480" s="250">
        <v>5417</v>
      </c>
      <c r="C5480" s="249">
        <v>135.77625554855726</v>
      </c>
    </row>
    <row r="5481" spans="2:3" x14ac:dyDescent="0.25">
      <c r="B5481" s="250">
        <v>5418</v>
      </c>
      <c r="C5481" s="249">
        <v>121.41690573986935</v>
      </c>
    </row>
    <row r="5482" spans="2:3" x14ac:dyDescent="0.25">
      <c r="B5482" s="250">
        <v>5419</v>
      </c>
      <c r="C5482" s="249">
        <v>139.08618319754905</v>
      </c>
    </row>
    <row r="5483" spans="2:3" x14ac:dyDescent="0.25">
      <c r="B5483" s="250">
        <v>5420</v>
      </c>
      <c r="C5483" s="249">
        <v>169.47341788740863</v>
      </c>
    </row>
    <row r="5484" spans="2:3" x14ac:dyDescent="0.25">
      <c r="B5484" s="250">
        <v>5421</v>
      </c>
      <c r="C5484" s="249">
        <v>120.08662434387351</v>
      </c>
    </row>
    <row r="5485" spans="2:3" x14ac:dyDescent="0.25">
      <c r="B5485" s="250">
        <v>5422</v>
      </c>
      <c r="C5485" s="249">
        <v>154.31110631526246</v>
      </c>
    </row>
    <row r="5486" spans="2:3" x14ac:dyDescent="0.25">
      <c r="B5486" s="250">
        <v>5423</v>
      </c>
      <c r="C5486" s="249">
        <v>165.78414924481513</v>
      </c>
    </row>
    <row r="5487" spans="2:3" x14ac:dyDescent="0.25">
      <c r="B5487" s="250">
        <v>5424</v>
      </c>
      <c r="C5487" s="249">
        <v>92.527009394430593</v>
      </c>
    </row>
    <row r="5488" spans="2:3" x14ac:dyDescent="0.25">
      <c r="B5488" s="250">
        <v>5425</v>
      </c>
      <c r="C5488" s="249">
        <v>100.79512044450084</v>
      </c>
    </row>
    <row r="5489" spans="2:3" x14ac:dyDescent="0.25">
      <c r="B5489" s="250">
        <v>5426</v>
      </c>
      <c r="C5489" s="249">
        <v>114.0311638417402</v>
      </c>
    </row>
    <row r="5490" spans="2:3" x14ac:dyDescent="0.25">
      <c r="B5490" s="250">
        <v>5427</v>
      </c>
      <c r="C5490" s="249">
        <v>74.867229608511451</v>
      </c>
    </row>
    <row r="5491" spans="2:3" x14ac:dyDescent="0.25">
      <c r="B5491" s="250">
        <v>5428</v>
      </c>
      <c r="C5491" s="249">
        <v>107.79095742166162</v>
      </c>
    </row>
    <row r="5492" spans="2:3" x14ac:dyDescent="0.25">
      <c r="B5492" s="250">
        <v>5429</v>
      </c>
      <c r="C5492" s="249">
        <v>130.37593012589005</v>
      </c>
    </row>
    <row r="5493" spans="2:3" x14ac:dyDescent="0.25">
      <c r="B5493" s="250">
        <v>5430</v>
      </c>
      <c r="C5493" s="249">
        <v>109.30434827987662</v>
      </c>
    </row>
    <row r="5494" spans="2:3" x14ac:dyDescent="0.25">
      <c r="B5494" s="250">
        <v>5431</v>
      </c>
      <c r="C5494" s="249">
        <v>141.21598915994207</v>
      </c>
    </row>
    <row r="5495" spans="2:3" x14ac:dyDescent="0.25">
      <c r="B5495" s="250">
        <v>5432</v>
      </c>
      <c r="C5495" s="249">
        <v>160.16080352492281</v>
      </c>
    </row>
    <row r="5496" spans="2:3" x14ac:dyDescent="0.25">
      <c r="B5496" s="250">
        <v>5433</v>
      </c>
      <c r="C5496" s="249">
        <v>124.18244561816327</v>
      </c>
    </row>
    <row r="5497" spans="2:3" x14ac:dyDescent="0.25">
      <c r="B5497" s="250">
        <v>5434</v>
      </c>
      <c r="C5497" s="249">
        <v>130.69593014879464</v>
      </c>
    </row>
    <row r="5498" spans="2:3" x14ac:dyDescent="0.25">
      <c r="B5498" s="250">
        <v>5435</v>
      </c>
      <c r="C5498" s="249">
        <v>131.283877614467</v>
      </c>
    </row>
    <row r="5499" spans="2:3" x14ac:dyDescent="0.25">
      <c r="B5499" s="250">
        <v>5436</v>
      </c>
      <c r="C5499" s="249">
        <v>158.0719567615962</v>
      </c>
    </row>
    <row r="5500" spans="2:3" x14ac:dyDescent="0.25">
      <c r="B5500" s="250">
        <v>5437</v>
      </c>
      <c r="C5500" s="249">
        <v>135.86727477462051</v>
      </c>
    </row>
    <row r="5501" spans="2:3" x14ac:dyDescent="0.25">
      <c r="B5501" s="250">
        <v>5438</v>
      </c>
      <c r="C5501" s="249">
        <v>129.4228635915193</v>
      </c>
    </row>
    <row r="5502" spans="2:3" x14ac:dyDescent="0.25">
      <c r="B5502" s="250">
        <v>5439</v>
      </c>
      <c r="C5502" s="249">
        <v>122.15862925475093</v>
      </c>
    </row>
    <row r="5503" spans="2:3" x14ac:dyDescent="0.25">
      <c r="B5503" s="250">
        <v>5440</v>
      </c>
      <c r="C5503" s="249">
        <v>76.27233903045304</v>
      </c>
    </row>
    <row r="5504" spans="2:3" x14ac:dyDescent="0.25">
      <c r="B5504" s="250">
        <v>5441</v>
      </c>
      <c r="C5504" s="249">
        <v>126.09973260189763</v>
      </c>
    </row>
    <row r="5505" spans="2:3" x14ac:dyDescent="0.25">
      <c r="B5505" s="250">
        <v>5442</v>
      </c>
      <c r="C5505" s="249">
        <v>108.89804914770433</v>
      </c>
    </row>
    <row r="5506" spans="2:3" x14ac:dyDescent="0.25">
      <c r="B5506" s="250">
        <v>5443</v>
      </c>
      <c r="C5506" s="249">
        <v>161.61946471414967</v>
      </c>
    </row>
    <row r="5507" spans="2:3" x14ac:dyDescent="0.25">
      <c r="B5507" s="250">
        <v>5444</v>
      </c>
      <c r="C5507" s="249">
        <v>138.28566908951291</v>
      </c>
    </row>
    <row r="5508" spans="2:3" x14ac:dyDescent="0.25">
      <c r="B5508" s="250">
        <v>5445</v>
      </c>
      <c r="C5508" s="249">
        <v>148.81321975654251</v>
      </c>
    </row>
    <row r="5509" spans="2:3" x14ac:dyDescent="0.25">
      <c r="B5509" s="250">
        <v>5446</v>
      </c>
      <c r="C5509" s="249">
        <v>184.38525181411896</v>
      </c>
    </row>
    <row r="5510" spans="2:3" x14ac:dyDescent="0.25">
      <c r="B5510" s="250">
        <v>5447</v>
      </c>
      <c r="C5510" s="249">
        <v>124.80283809899929</v>
      </c>
    </row>
    <row r="5511" spans="2:3" x14ac:dyDescent="0.25">
      <c r="B5511" s="250">
        <v>5448</v>
      </c>
      <c r="C5511" s="249">
        <v>75.846918029193546</v>
      </c>
    </row>
    <row r="5512" spans="2:3" x14ac:dyDescent="0.25">
      <c r="B5512" s="250">
        <v>5449</v>
      </c>
      <c r="C5512" s="249">
        <v>71.298992435774238</v>
      </c>
    </row>
    <row r="5513" spans="2:3" x14ac:dyDescent="0.25">
      <c r="B5513" s="250">
        <v>5450</v>
      </c>
      <c r="C5513" s="249">
        <v>99.937878931798849</v>
      </c>
    </row>
    <row r="5514" spans="2:3" x14ac:dyDescent="0.25">
      <c r="B5514" s="250">
        <v>5451</v>
      </c>
      <c r="C5514" s="249">
        <v>116.29470324155294</v>
      </c>
    </row>
    <row r="5515" spans="2:3" x14ac:dyDescent="0.25">
      <c r="B5515" s="250">
        <v>5452</v>
      </c>
      <c r="C5515" s="249">
        <v>78.598140645431883</v>
      </c>
    </row>
    <row r="5516" spans="2:3" x14ac:dyDescent="0.25">
      <c r="B5516" s="250">
        <v>5453</v>
      </c>
      <c r="C5516" s="249">
        <v>106.87350912654851</v>
      </c>
    </row>
    <row r="5517" spans="2:3" x14ac:dyDescent="0.25">
      <c r="B5517" s="250">
        <v>5454</v>
      </c>
      <c r="C5517" s="249">
        <v>83.515038492985553</v>
      </c>
    </row>
    <row r="5518" spans="2:3" x14ac:dyDescent="0.25">
      <c r="B5518" s="250">
        <v>5455</v>
      </c>
      <c r="C5518" s="249">
        <v>95.91008024505976</v>
      </c>
    </row>
    <row r="5519" spans="2:3" x14ac:dyDescent="0.25">
      <c r="B5519" s="250">
        <v>5456</v>
      </c>
      <c r="C5519" s="249">
        <v>112.77062327018044</v>
      </c>
    </row>
    <row r="5520" spans="2:3" x14ac:dyDescent="0.25">
      <c r="B5520" s="250">
        <v>5457</v>
      </c>
      <c r="C5520" s="249">
        <v>139.48344868871385</v>
      </c>
    </row>
    <row r="5521" spans="2:3" x14ac:dyDescent="0.25">
      <c r="B5521" s="250">
        <v>5458</v>
      </c>
      <c r="C5521" s="249">
        <v>137.78145009883801</v>
      </c>
    </row>
    <row r="5522" spans="2:3" x14ac:dyDescent="0.25">
      <c r="B5522" s="250">
        <v>5459</v>
      </c>
      <c r="C5522" s="249">
        <v>142.80077809418856</v>
      </c>
    </row>
    <row r="5523" spans="2:3" x14ac:dyDescent="0.25">
      <c r="B5523" s="250">
        <v>5460</v>
      </c>
      <c r="C5523" s="249">
        <v>129.52357620075142</v>
      </c>
    </row>
    <row r="5524" spans="2:3" x14ac:dyDescent="0.25">
      <c r="B5524" s="250">
        <v>5461</v>
      </c>
      <c r="C5524" s="249">
        <v>100.23050072269137</v>
      </c>
    </row>
    <row r="5525" spans="2:3" x14ac:dyDescent="0.25">
      <c r="B5525" s="250">
        <v>5462</v>
      </c>
      <c r="C5525" s="249">
        <v>119.91827638109132</v>
      </c>
    </row>
    <row r="5526" spans="2:3" x14ac:dyDescent="0.25">
      <c r="B5526" s="250">
        <v>5463</v>
      </c>
      <c r="C5526" s="249">
        <v>127.38674690138173</v>
      </c>
    </row>
    <row r="5527" spans="2:3" x14ac:dyDescent="0.25">
      <c r="B5527" s="250">
        <v>5464</v>
      </c>
      <c r="C5527" s="249">
        <v>132.68015785607611</v>
      </c>
    </row>
    <row r="5528" spans="2:3" x14ac:dyDescent="0.25">
      <c r="B5528" s="250">
        <v>5465</v>
      </c>
      <c r="C5528" s="249">
        <v>76.161954805153016</v>
      </c>
    </row>
    <row r="5529" spans="2:3" x14ac:dyDescent="0.25">
      <c r="B5529" s="250">
        <v>5466</v>
      </c>
      <c r="C5529" s="249">
        <v>104.13922585609845</v>
      </c>
    </row>
    <row r="5530" spans="2:3" x14ac:dyDescent="0.25">
      <c r="B5530" s="250">
        <v>5467</v>
      </c>
      <c r="C5530" s="249">
        <v>105.73905971671765</v>
      </c>
    </row>
    <row r="5531" spans="2:3" x14ac:dyDescent="0.25">
      <c r="B5531" s="250">
        <v>5468</v>
      </c>
      <c r="C5531" s="249">
        <v>97.474077659556571</v>
      </c>
    </row>
    <row r="5532" spans="2:3" x14ac:dyDescent="0.25">
      <c r="B5532" s="250">
        <v>5469</v>
      </c>
      <c r="C5532" s="249">
        <v>136.01310966625411</v>
      </c>
    </row>
    <row r="5533" spans="2:3" x14ac:dyDescent="0.25">
      <c r="B5533" s="250">
        <v>5470</v>
      </c>
      <c r="C5533" s="249">
        <v>135.9917080334032</v>
      </c>
    </row>
    <row r="5534" spans="2:3" x14ac:dyDescent="0.25">
      <c r="B5534" s="250">
        <v>5471</v>
      </c>
      <c r="C5534" s="249">
        <v>92.238977209906622</v>
      </c>
    </row>
    <row r="5535" spans="2:3" x14ac:dyDescent="0.25">
      <c r="B5535" s="250">
        <v>5472</v>
      </c>
      <c r="C5535" s="249">
        <v>123.27153313242452</v>
      </c>
    </row>
    <row r="5536" spans="2:3" x14ac:dyDescent="0.25">
      <c r="B5536" s="250">
        <v>5473</v>
      </c>
      <c r="C5536" s="249">
        <v>131.90375134179857</v>
      </c>
    </row>
    <row r="5537" spans="2:3" x14ac:dyDescent="0.25">
      <c r="B5537" s="250">
        <v>5474</v>
      </c>
      <c r="C5537" s="249">
        <v>92.291815223754384</v>
      </c>
    </row>
    <row r="5538" spans="2:3" x14ac:dyDescent="0.25">
      <c r="B5538" s="250">
        <v>5475</v>
      </c>
      <c r="C5538" s="249">
        <v>151.43756981405139</v>
      </c>
    </row>
    <row r="5539" spans="2:3" x14ac:dyDescent="0.25">
      <c r="B5539" s="250">
        <v>5476</v>
      </c>
      <c r="C5539" s="249">
        <v>125.46082239973256</v>
      </c>
    </row>
    <row r="5540" spans="2:3" x14ac:dyDescent="0.25">
      <c r="B5540" s="250">
        <v>5477</v>
      </c>
      <c r="C5540" s="249">
        <v>120.34134016864562</v>
      </c>
    </row>
    <row r="5541" spans="2:3" x14ac:dyDescent="0.25">
      <c r="B5541" s="250">
        <v>5478</v>
      </c>
      <c r="C5541" s="249">
        <v>143.7057504673179</v>
      </c>
    </row>
    <row r="5542" spans="2:3" x14ac:dyDescent="0.25">
      <c r="B5542" s="250">
        <v>5479</v>
      </c>
      <c r="C5542" s="249">
        <v>87.588892491388009</v>
      </c>
    </row>
    <row r="5543" spans="2:3" x14ac:dyDescent="0.25">
      <c r="B5543" s="250">
        <v>5480</v>
      </c>
      <c r="C5543" s="249">
        <v>155.49953013068409</v>
      </c>
    </row>
    <row r="5544" spans="2:3" x14ac:dyDescent="0.25">
      <c r="B5544" s="250">
        <v>5481</v>
      </c>
      <c r="C5544" s="249">
        <v>74.260766174312153</v>
      </c>
    </row>
    <row r="5545" spans="2:3" x14ac:dyDescent="0.25">
      <c r="B5545" s="250">
        <v>5482</v>
      </c>
      <c r="C5545" s="249">
        <v>96.384805523759638</v>
      </c>
    </row>
    <row r="5546" spans="2:3" x14ac:dyDescent="0.25">
      <c r="B5546" s="250">
        <v>5483</v>
      </c>
      <c r="C5546" s="249">
        <v>127.75965026386265</v>
      </c>
    </row>
    <row r="5547" spans="2:3" x14ac:dyDescent="0.25">
      <c r="B5547" s="250">
        <v>5484</v>
      </c>
      <c r="C5547" s="249">
        <v>120.40023381249931</v>
      </c>
    </row>
    <row r="5548" spans="2:3" x14ac:dyDescent="0.25">
      <c r="B5548" s="250">
        <v>5485</v>
      </c>
      <c r="C5548" s="249">
        <v>132.62745780251876</v>
      </c>
    </row>
    <row r="5549" spans="2:3" x14ac:dyDescent="0.25">
      <c r="B5549" s="250">
        <v>5486</v>
      </c>
      <c r="C5549" s="249">
        <v>152.13371534003687</v>
      </c>
    </row>
    <row r="5550" spans="2:3" x14ac:dyDescent="0.25">
      <c r="B5550" s="250">
        <v>5487</v>
      </c>
      <c r="C5550" s="249">
        <v>103.57762118983054</v>
      </c>
    </row>
    <row r="5551" spans="2:3" x14ac:dyDescent="0.25">
      <c r="B5551" s="250">
        <v>5488</v>
      </c>
      <c r="C5551" s="249">
        <v>114.72586832495827</v>
      </c>
    </row>
    <row r="5552" spans="2:3" x14ac:dyDescent="0.25">
      <c r="B5552" s="250">
        <v>5489</v>
      </c>
      <c r="C5552" s="249">
        <v>80.229324128381393</v>
      </c>
    </row>
    <row r="5553" spans="2:3" x14ac:dyDescent="0.25">
      <c r="B5553" s="250">
        <v>5490</v>
      </c>
      <c r="C5553" s="249">
        <v>126.86121813122055</v>
      </c>
    </row>
    <row r="5554" spans="2:3" x14ac:dyDescent="0.25">
      <c r="B5554" s="250">
        <v>5491</v>
      </c>
      <c r="C5554" s="249">
        <v>133.96397437896542</v>
      </c>
    </row>
    <row r="5555" spans="2:3" x14ac:dyDescent="0.25">
      <c r="B5555" s="250">
        <v>5492</v>
      </c>
      <c r="C5555" s="249">
        <v>106.5169239262824</v>
      </c>
    </row>
    <row r="5556" spans="2:3" x14ac:dyDescent="0.25">
      <c r="B5556" s="250">
        <v>5493</v>
      </c>
      <c r="C5556" s="249">
        <v>98.694478365282407</v>
      </c>
    </row>
    <row r="5557" spans="2:3" x14ac:dyDescent="0.25">
      <c r="B5557" s="250">
        <v>5494</v>
      </c>
      <c r="C5557" s="249">
        <v>137.78779495842485</v>
      </c>
    </row>
    <row r="5558" spans="2:3" x14ac:dyDescent="0.25">
      <c r="B5558" s="250">
        <v>5495</v>
      </c>
      <c r="C5558" s="249">
        <v>131.5685751906984</v>
      </c>
    </row>
    <row r="5559" spans="2:3" x14ac:dyDescent="0.25">
      <c r="B5559" s="250">
        <v>5496</v>
      </c>
      <c r="C5559" s="249">
        <v>96.609935258828159</v>
      </c>
    </row>
    <row r="5560" spans="2:3" x14ac:dyDescent="0.25">
      <c r="B5560" s="250">
        <v>5497</v>
      </c>
      <c r="C5560" s="249">
        <v>130.73758993269487</v>
      </c>
    </row>
    <row r="5561" spans="2:3" x14ac:dyDescent="0.25">
      <c r="B5561" s="250">
        <v>5498</v>
      </c>
      <c r="C5561" s="249">
        <v>155.02619702259685</v>
      </c>
    </row>
    <row r="5562" spans="2:3" x14ac:dyDescent="0.25">
      <c r="B5562" s="250">
        <v>5499</v>
      </c>
      <c r="C5562" s="249">
        <v>107.29210582780863</v>
      </c>
    </row>
    <row r="5563" spans="2:3" x14ac:dyDescent="0.25">
      <c r="B5563" s="250">
        <v>5500</v>
      </c>
      <c r="C5563" s="249">
        <v>98.80233339965892</v>
      </c>
    </row>
    <row r="5564" spans="2:3" x14ac:dyDescent="0.25">
      <c r="B5564" s="250">
        <v>5501</v>
      </c>
      <c r="C5564" s="249">
        <v>122.19705692172126</v>
      </c>
    </row>
    <row r="5565" spans="2:3" x14ac:dyDescent="0.25">
      <c r="B5565" s="250">
        <v>5502</v>
      </c>
      <c r="C5565" s="249">
        <v>118.015033688793</v>
      </c>
    </row>
    <row r="5566" spans="2:3" x14ac:dyDescent="0.25">
      <c r="B5566" s="250">
        <v>5503</v>
      </c>
      <c r="C5566" s="249">
        <v>101.07541690224548</v>
      </c>
    </row>
    <row r="5567" spans="2:3" x14ac:dyDescent="0.25">
      <c r="B5567" s="250">
        <v>5504</v>
      </c>
      <c r="C5567" s="249">
        <v>134.6956668181133</v>
      </c>
    </row>
    <row r="5568" spans="2:3" x14ac:dyDescent="0.25">
      <c r="B5568" s="250">
        <v>5505</v>
      </c>
      <c r="C5568" s="249">
        <v>129.6604789317517</v>
      </c>
    </row>
    <row r="5569" spans="2:3" x14ac:dyDescent="0.25">
      <c r="B5569" s="250">
        <v>5506</v>
      </c>
      <c r="C5569" s="249">
        <v>104.72535029748272</v>
      </c>
    </row>
    <row r="5570" spans="2:3" x14ac:dyDescent="0.25">
      <c r="B5570" s="250">
        <v>5507</v>
      </c>
      <c r="C5570" s="249">
        <v>95.705214009898043</v>
      </c>
    </row>
    <row r="5571" spans="2:3" x14ac:dyDescent="0.25">
      <c r="B5571" s="250">
        <v>5508</v>
      </c>
      <c r="C5571" s="249">
        <v>85.847387604046901</v>
      </c>
    </row>
    <row r="5572" spans="2:3" x14ac:dyDescent="0.25">
      <c r="B5572" s="250">
        <v>5509</v>
      </c>
      <c r="C5572" s="249">
        <v>104.10843425671274</v>
      </c>
    </row>
    <row r="5573" spans="2:3" x14ac:dyDescent="0.25">
      <c r="B5573" s="250">
        <v>5510</v>
      </c>
      <c r="C5573" s="249">
        <v>97.240316563970651</v>
      </c>
    </row>
    <row r="5574" spans="2:3" x14ac:dyDescent="0.25">
      <c r="B5574" s="250">
        <v>5511</v>
      </c>
      <c r="C5574" s="249">
        <v>106.75032236169218</v>
      </c>
    </row>
    <row r="5575" spans="2:3" x14ac:dyDescent="0.25">
      <c r="B5575" s="250">
        <v>5512</v>
      </c>
      <c r="C5575" s="249">
        <v>140.31994224131847</v>
      </c>
    </row>
    <row r="5576" spans="2:3" x14ac:dyDescent="0.25">
      <c r="B5576" s="250">
        <v>5513</v>
      </c>
      <c r="C5576" s="249">
        <v>60.9334776711285</v>
      </c>
    </row>
    <row r="5577" spans="2:3" x14ac:dyDescent="0.25">
      <c r="B5577" s="250">
        <v>5514</v>
      </c>
      <c r="C5577" s="249">
        <v>84.340625714987226</v>
      </c>
    </row>
    <row r="5578" spans="2:3" x14ac:dyDescent="0.25">
      <c r="B5578" s="250">
        <v>5515</v>
      </c>
      <c r="C5578" s="249">
        <v>121.3124334987355</v>
      </c>
    </row>
    <row r="5579" spans="2:3" x14ac:dyDescent="0.25">
      <c r="B5579" s="250">
        <v>5516</v>
      </c>
      <c r="C5579" s="249">
        <v>115.59222546702485</v>
      </c>
    </row>
    <row r="5580" spans="2:3" x14ac:dyDescent="0.25">
      <c r="B5580" s="250">
        <v>5517</v>
      </c>
      <c r="C5580" s="249">
        <v>105.80797865000325</v>
      </c>
    </row>
    <row r="5581" spans="2:3" x14ac:dyDescent="0.25">
      <c r="B5581" s="250">
        <v>5518</v>
      </c>
      <c r="C5581" s="249">
        <v>146.1771967656463</v>
      </c>
    </row>
    <row r="5582" spans="2:3" x14ac:dyDescent="0.25">
      <c r="B5582" s="250">
        <v>5519</v>
      </c>
      <c r="C5582" s="249">
        <v>132.61864340967591</v>
      </c>
    </row>
    <row r="5583" spans="2:3" x14ac:dyDescent="0.25">
      <c r="B5583" s="250">
        <v>5520</v>
      </c>
      <c r="C5583" s="249">
        <v>118.44622449545126</v>
      </c>
    </row>
    <row r="5584" spans="2:3" x14ac:dyDescent="0.25">
      <c r="B5584" s="250">
        <v>5521</v>
      </c>
      <c r="C5584" s="249">
        <v>87.357389431924148</v>
      </c>
    </row>
    <row r="5585" spans="2:3" x14ac:dyDescent="0.25">
      <c r="B5585" s="250">
        <v>5522</v>
      </c>
      <c r="C5585" s="249">
        <v>169.00612799473697</v>
      </c>
    </row>
    <row r="5586" spans="2:3" x14ac:dyDescent="0.25">
      <c r="B5586" s="250">
        <v>5523</v>
      </c>
      <c r="C5586" s="249">
        <v>133.29569410687</v>
      </c>
    </row>
    <row r="5587" spans="2:3" x14ac:dyDescent="0.25">
      <c r="B5587" s="250">
        <v>5524</v>
      </c>
      <c r="C5587" s="249">
        <v>109.89231222219418</v>
      </c>
    </row>
    <row r="5588" spans="2:3" x14ac:dyDescent="0.25">
      <c r="B5588" s="250">
        <v>5525</v>
      </c>
      <c r="C5588" s="249">
        <v>102.62298998527874</v>
      </c>
    </row>
    <row r="5589" spans="2:3" x14ac:dyDescent="0.25">
      <c r="B5589" s="250">
        <v>5526</v>
      </c>
      <c r="C5589" s="249">
        <v>87.346635445946816</v>
      </c>
    </row>
    <row r="5590" spans="2:3" x14ac:dyDescent="0.25">
      <c r="B5590" s="250">
        <v>5527</v>
      </c>
      <c r="C5590" s="249">
        <v>102.39064501009346</v>
      </c>
    </row>
    <row r="5591" spans="2:3" x14ac:dyDescent="0.25">
      <c r="B5591" s="250">
        <v>5528</v>
      </c>
      <c r="C5591" s="249">
        <v>120.57723649364965</v>
      </c>
    </row>
    <row r="5592" spans="2:3" x14ac:dyDescent="0.25">
      <c r="B5592" s="250">
        <v>5529</v>
      </c>
      <c r="C5592" s="249">
        <v>90.863347323915548</v>
      </c>
    </row>
    <row r="5593" spans="2:3" x14ac:dyDescent="0.25">
      <c r="B5593" s="250">
        <v>5530</v>
      </c>
      <c r="C5593" s="249">
        <v>128.93882805168255</v>
      </c>
    </row>
    <row r="5594" spans="2:3" x14ac:dyDescent="0.25">
      <c r="B5594" s="250">
        <v>5531</v>
      </c>
      <c r="C5594" s="249">
        <v>80.090405919600272</v>
      </c>
    </row>
    <row r="5595" spans="2:3" x14ac:dyDescent="0.25">
      <c r="B5595" s="250">
        <v>5532</v>
      </c>
      <c r="C5595" s="249">
        <v>148.66627715053349</v>
      </c>
    </row>
    <row r="5596" spans="2:3" x14ac:dyDescent="0.25">
      <c r="B5596" s="250">
        <v>5533</v>
      </c>
      <c r="C5596" s="249">
        <v>95.46121871214406</v>
      </c>
    </row>
    <row r="5597" spans="2:3" x14ac:dyDescent="0.25">
      <c r="B5597" s="250">
        <v>5534</v>
      </c>
      <c r="C5597" s="249">
        <v>125.93000837459098</v>
      </c>
    </row>
    <row r="5598" spans="2:3" x14ac:dyDescent="0.25">
      <c r="B5598" s="250">
        <v>5535</v>
      </c>
      <c r="C5598" s="249">
        <v>149.72059014814624</v>
      </c>
    </row>
    <row r="5599" spans="2:3" x14ac:dyDescent="0.25">
      <c r="B5599" s="250">
        <v>5536</v>
      </c>
      <c r="C5599" s="249">
        <v>142.76992757160099</v>
      </c>
    </row>
    <row r="5600" spans="2:3" x14ac:dyDescent="0.25">
      <c r="B5600" s="250">
        <v>5537</v>
      </c>
      <c r="C5600" s="249">
        <v>149.27045419482994</v>
      </c>
    </row>
    <row r="5601" spans="2:3" x14ac:dyDescent="0.25">
      <c r="B5601" s="250">
        <v>5538</v>
      </c>
      <c r="C5601" s="249">
        <v>133.18806690549999</v>
      </c>
    </row>
    <row r="5602" spans="2:3" x14ac:dyDescent="0.25">
      <c r="B5602" s="250">
        <v>5539</v>
      </c>
      <c r="C5602" s="249">
        <v>132.41831995453558</v>
      </c>
    </row>
    <row r="5603" spans="2:3" x14ac:dyDescent="0.25">
      <c r="B5603" s="250">
        <v>5540</v>
      </c>
      <c r="C5603" s="249">
        <v>146.21422707491817</v>
      </c>
    </row>
    <row r="5604" spans="2:3" x14ac:dyDescent="0.25">
      <c r="B5604" s="250">
        <v>5541</v>
      </c>
      <c r="C5604" s="249">
        <v>136.26636266861053</v>
      </c>
    </row>
    <row r="5605" spans="2:3" x14ac:dyDescent="0.25">
      <c r="B5605" s="250">
        <v>5542</v>
      </c>
      <c r="C5605" s="249">
        <v>98.280182105353276</v>
      </c>
    </row>
    <row r="5606" spans="2:3" x14ac:dyDescent="0.25">
      <c r="B5606" s="250">
        <v>5543</v>
      </c>
      <c r="C5606" s="249">
        <v>107.37850312432906</v>
      </c>
    </row>
    <row r="5607" spans="2:3" x14ac:dyDescent="0.25">
      <c r="B5607" s="250">
        <v>5544</v>
      </c>
      <c r="C5607" s="249">
        <v>135.48472890200216</v>
      </c>
    </row>
    <row r="5608" spans="2:3" x14ac:dyDescent="0.25">
      <c r="B5608" s="250">
        <v>5545</v>
      </c>
      <c r="C5608" s="249">
        <v>104.19275258335095</v>
      </c>
    </row>
    <row r="5609" spans="2:3" x14ac:dyDescent="0.25">
      <c r="B5609" s="250">
        <v>5546</v>
      </c>
      <c r="C5609" s="249">
        <v>120.36680344632829</v>
      </c>
    </row>
    <row r="5610" spans="2:3" x14ac:dyDescent="0.25">
      <c r="B5610" s="250">
        <v>5547</v>
      </c>
      <c r="C5610" s="249">
        <v>146.36415478322701</v>
      </c>
    </row>
    <row r="5611" spans="2:3" x14ac:dyDescent="0.25">
      <c r="B5611" s="250">
        <v>5548</v>
      </c>
      <c r="C5611" s="249">
        <v>133.91102256115951</v>
      </c>
    </row>
    <row r="5612" spans="2:3" x14ac:dyDescent="0.25">
      <c r="B5612" s="250">
        <v>5549</v>
      </c>
      <c r="C5612" s="249">
        <v>125.40191117616641</v>
      </c>
    </row>
    <row r="5613" spans="2:3" x14ac:dyDescent="0.25">
      <c r="B5613" s="250">
        <v>5550</v>
      </c>
      <c r="C5613" s="249">
        <v>88.343058957189015</v>
      </c>
    </row>
    <row r="5614" spans="2:3" x14ac:dyDescent="0.25">
      <c r="B5614" s="250">
        <v>5551</v>
      </c>
      <c r="C5614" s="249">
        <v>118.6384070179539</v>
      </c>
    </row>
    <row r="5615" spans="2:3" x14ac:dyDescent="0.25">
      <c r="B5615" s="250">
        <v>5552</v>
      </c>
      <c r="C5615" s="249">
        <v>130.34462355244693</v>
      </c>
    </row>
    <row r="5616" spans="2:3" x14ac:dyDescent="0.25">
      <c r="B5616" s="250">
        <v>5553</v>
      </c>
      <c r="C5616" s="249">
        <v>108.49480278797994</v>
      </c>
    </row>
    <row r="5617" spans="2:3" x14ac:dyDescent="0.25">
      <c r="B5617" s="250">
        <v>5554</v>
      </c>
      <c r="C5617" s="249">
        <v>126.30271545209314</v>
      </c>
    </row>
    <row r="5618" spans="2:3" x14ac:dyDescent="0.25">
      <c r="B5618" s="250">
        <v>5555</v>
      </c>
      <c r="C5618" s="249">
        <v>142.38486221985943</v>
      </c>
    </row>
    <row r="5619" spans="2:3" x14ac:dyDescent="0.25">
      <c r="B5619" s="250">
        <v>5556</v>
      </c>
      <c r="C5619" s="249">
        <v>130.35994827584599</v>
      </c>
    </row>
    <row r="5620" spans="2:3" x14ac:dyDescent="0.25">
      <c r="B5620" s="250">
        <v>5557</v>
      </c>
      <c r="C5620" s="249">
        <v>104.85720446635892</v>
      </c>
    </row>
    <row r="5621" spans="2:3" x14ac:dyDescent="0.25">
      <c r="B5621" s="250">
        <v>5558</v>
      </c>
      <c r="C5621" s="249">
        <v>105.16623331334102</v>
      </c>
    </row>
    <row r="5622" spans="2:3" x14ac:dyDescent="0.25">
      <c r="B5622" s="250">
        <v>5559</v>
      </c>
      <c r="C5622" s="249">
        <v>141.63191586469605</v>
      </c>
    </row>
    <row r="5623" spans="2:3" x14ac:dyDescent="0.25">
      <c r="B5623" s="250">
        <v>5560</v>
      </c>
      <c r="C5623" s="249">
        <v>121.22389575113188</v>
      </c>
    </row>
    <row r="5624" spans="2:3" x14ac:dyDescent="0.25">
      <c r="B5624" s="250">
        <v>5561</v>
      </c>
      <c r="C5624" s="249">
        <v>112.88975313216301</v>
      </c>
    </row>
    <row r="5625" spans="2:3" x14ac:dyDescent="0.25">
      <c r="B5625" s="250">
        <v>5562</v>
      </c>
      <c r="C5625" s="249">
        <v>79.341903438189121</v>
      </c>
    </row>
    <row r="5626" spans="2:3" x14ac:dyDescent="0.25">
      <c r="B5626" s="250">
        <v>5563</v>
      </c>
      <c r="C5626" s="249">
        <v>140.53484510208614</v>
      </c>
    </row>
    <row r="5627" spans="2:3" x14ac:dyDescent="0.25">
      <c r="B5627" s="250">
        <v>5564</v>
      </c>
      <c r="C5627" s="249">
        <v>136.34297465073155</v>
      </c>
    </row>
    <row r="5628" spans="2:3" x14ac:dyDescent="0.25">
      <c r="B5628" s="250">
        <v>5565</v>
      </c>
      <c r="C5628" s="249">
        <v>147.61924646286087</v>
      </c>
    </row>
    <row r="5629" spans="2:3" x14ac:dyDescent="0.25">
      <c r="B5629" s="250">
        <v>5566</v>
      </c>
      <c r="C5629" s="249">
        <v>112.96914645068684</v>
      </c>
    </row>
    <row r="5630" spans="2:3" x14ac:dyDescent="0.25">
      <c r="B5630" s="250">
        <v>5567</v>
      </c>
      <c r="C5630" s="249">
        <v>142.52793171407603</v>
      </c>
    </row>
    <row r="5631" spans="2:3" x14ac:dyDescent="0.25">
      <c r="B5631" s="250">
        <v>5568</v>
      </c>
      <c r="C5631" s="249">
        <v>64.347626098206732</v>
      </c>
    </row>
    <row r="5632" spans="2:3" x14ac:dyDescent="0.25">
      <c r="B5632" s="250">
        <v>5569</v>
      </c>
      <c r="C5632" s="249">
        <v>108.13618709439368</v>
      </c>
    </row>
    <row r="5633" spans="2:3" x14ac:dyDescent="0.25">
      <c r="B5633" s="250">
        <v>5570</v>
      </c>
      <c r="C5633" s="249">
        <v>89.501423535352401</v>
      </c>
    </row>
    <row r="5634" spans="2:3" x14ac:dyDescent="0.25">
      <c r="B5634" s="250">
        <v>5571</v>
      </c>
      <c r="C5634" s="249">
        <v>138.5625316801821</v>
      </c>
    </row>
    <row r="5635" spans="2:3" x14ac:dyDescent="0.25">
      <c r="B5635" s="250">
        <v>5572</v>
      </c>
      <c r="C5635" s="249">
        <v>158.09174517200259</v>
      </c>
    </row>
    <row r="5636" spans="2:3" x14ac:dyDescent="0.25">
      <c r="B5636" s="250">
        <v>5573</v>
      </c>
      <c r="C5636" s="249">
        <v>122.79366546907438</v>
      </c>
    </row>
    <row r="5637" spans="2:3" x14ac:dyDescent="0.25">
      <c r="B5637" s="250">
        <v>5574</v>
      </c>
      <c r="C5637" s="249">
        <v>129.86351885475844</v>
      </c>
    </row>
    <row r="5638" spans="2:3" x14ac:dyDescent="0.25">
      <c r="B5638" s="250">
        <v>5575</v>
      </c>
      <c r="C5638" s="249">
        <v>125.01260037591408</v>
      </c>
    </row>
    <row r="5639" spans="2:3" x14ac:dyDescent="0.25">
      <c r="B5639" s="250">
        <v>5576</v>
      </c>
      <c r="C5639" s="249">
        <v>131.86414405896844</v>
      </c>
    </row>
    <row r="5640" spans="2:3" x14ac:dyDescent="0.25">
      <c r="B5640" s="250">
        <v>5577</v>
      </c>
      <c r="C5640" s="249">
        <v>135.08277691769831</v>
      </c>
    </row>
    <row r="5641" spans="2:3" x14ac:dyDescent="0.25">
      <c r="B5641" s="250">
        <v>5578</v>
      </c>
      <c r="C5641" s="249">
        <v>101.3047413165246</v>
      </c>
    </row>
    <row r="5642" spans="2:3" x14ac:dyDescent="0.25">
      <c r="B5642" s="250">
        <v>5579</v>
      </c>
      <c r="C5642" s="249">
        <v>139.78282923740457</v>
      </c>
    </row>
    <row r="5643" spans="2:3" x14ac:dyDescent="0.25">
      <c r="B5643" s="250">
        <v>5580</v>
      </c>
      <c r="C5643" s="249">
        <v>107.62208837813731</v>
      </c>
    </row>
    <row r="5644" spans="2:3" x14ac:dyDescent="0.25">
      <c r="B5644" s="250">
        <v>5581</v>
      </c>
      <c r="C5644" s="249">
        <v>104.09716756865738</v>
      </c>
    </row>
    <row r="5645" spans="2:3" x14ac:dyDescent="0.25">
      <c r="B5645" s="250">
        <v>5582</v>
      </c>
      <c r="C5645" s="249">
        <v>117.95148602740942</v>
      </c>
    </row>
    <row r="5646" spans="2:3" x14ac:dyDescent="0.25">
      <c r="B5646" s="250">
        <v>5583</v>
      </c>
      <c r="C5646" s="249">
        <v>114.86043032593585</v>
      </c>
    </row>
    <row r="5647" spans="2:3" x14ac:dyDescent="0.25">
      <c r="B5647" s="250">
        <v>5584</v>
      </c>
      <c r="C5647" s="249">
        <v>136.20890771080539</v>
      </c>
    </row>
    <row r="5648" spans="2:3" x14ac:dyDescent="0.25">
      <c r="B5648" s="250">
        <v>5585</v>
      </c>
      <c r="C5648" s="249">
        <v>136.37961216583946</v>
      </c>
    </row>
    <row r="5649" spans="2:3" x14ac:dyDescent="0.25">
      <c r="B5649" s="250">
        <v>5586</v>
      </c>
      <c r="C5649" s="249">
        <v>121.74037151964404</v>
      </c>
    </row>
    <row r="5650" spans="2:3" x14ac:dyDescent="0.25">
      <c r="B5650" s="250">
        <v>5587</v>
      </c>
      <c r="C5650" s="249">
        <v>104.74670085438898</v>
      </c>
    </row>
    <row r="5651" spans="2:3" x14ac:dyDescent="0.25">
      <c r="B5651" s="250">
        <v>5588</v>
      </c>
      <c r="C5651" s="249">
        <v>80.884225357844983</v>
      </c>
    </row>
    <row r="5652" spans="2:3" x14ac:dyDescent="0.25">
      <c r="B5652" s="250">
        <v>5589</v>
      </c>
      <c r="C5652" s="249">
        <v>112.89337573597591</v>
      </c>
    </row>
    <row r="5653" spans="2:3" x14ac:dyDescent="0.25">
      <c r="B5653" s="250">
        <v>5590</v>
      </c>
      <c r="C5653" s="249">
        <v>126.87207074015032</v>
      </c>
    </row>
    <row r="5654" spans="2:3" x14ac:dyDescent="0.25">
      <c r="B5654" s="250">
        <v>5591</v>
      </c>
      <c r="C5654" s="249">
        <v>120.6025754915521</v>
      </c>
    </row>
    <row r="5655" spans="2:3" x14ac:dyDescent="0.25">
      <c r="B5655" s="250">
        <v>5592</v>
      </c>
      <c r="C5655" s="249">
        <v>139.12719352378122</v>
      </c>
    </row>
    <row r="5656" spans="2:3" x14ac:dyDescent="0.25">
      <c r="B5656" s="250">
        <v>5593</v>
      </c>
      <c r="C5656" s="249">
        <v>123.7984096728247</v>
      </c>
    </row>
    <row r="5657" spans="2:3" x14ac:dyDescent="0.25">
      <c r="B5657" s="250">
        <v>5594</v>
      </c>
      <c r="C5657" s="249">
        <v>115.02543596906295</v>
      </c>
    </row>
    <row r="5658" spans="2:3" x14ac:dyDescent="0.25">
      <c r="B5658" s="250">
        <v>5595</v>
      </c>
      <c r="C5658" s="249">
        <v>128.31008789155399</v>
      </c>
    </row>
    <row r="5659" spans="2:3" x14ac:dyDescent="0.25">
      <c r="B5659" s="250">
        <v>5596</v>
      </c>
      <c r="C5659" s="249">
        <v>91.330583537595629</v>
      </c>
    </row>
    <row r="5660" spans="2:3" x14ac:dyDescent="0.25">
      <c r="B5660" s="250">
        <v>5597</v>
      </c>
      <c r="C5660" s="249">
        <v>153.44398032156892</v>
      </c>
    </row>
    <row r="5661" spans="2:3" x14ac:dyDescent="0.25">
      <c r="B5661" s="250">
        <v>5598</v>
      </c>
      <c r="C5661" s="249">
        <v>105.6960485874709</v>
      </c>
    </row>
    <row r="5662" spans="2:3" x14ac:dyDescent="0.25">
      <c r="B5662" s="250">
        <v>5599</v>
      </c>
      <c r="C5662" s="249">
        <v>141.10925932324747</v>
      </c>
    </row>
    <row r="5663" spans="2:3" x14ac:dyDescent="0.25">
      <c r="B5663" s="250">
        <v>5600</v>
      </c>
      <c r="C5663" s="249">
        <v>176.93400906423523</v>
      </c>
    </row>
    <row r="5664" spans="2:3" x14ac:dyDescent="0.25">
      <c r="B5664" s="250">
        <v>5601</v>
      </c>
      <c r="C5664" s="249">
        <v>107.96246398671025</v>
      </c>
    </row>
    <row r="5665" spans="2:3" x14ac:dyDescent="0.25">
      <c r="B5665" s="250">
        <v>5602</v>
      </c>
      <c r="C5665" s="249">
        <v>96.422792403357931</v>
      </c>
    </row>
    <row r="5666" spans="2:3" x14ac:dyDescent="0.25">
      <c r="B5666" s="250">
        <v>5603</v>
      </c>
      <c r="C5666" s="249">
        <v>83.564653245821589</v>
      </c>
    </row>
    <row r="5667" spans="2:3" x14ac:dyDescent="0.25">
      <c r="B5667" s="250">
        <v>5604</v>
      </c>
      <c r="C5667" s="249">
        <v>122.19116212041253</v>
      </c>
    </row>
    <row r="5668" spans="2:3" x14ac:dyDescent="0.25">
      <c r="B5668" s="250">
        <v>5605</v>
      </c>
      <c r="C5668" s="249">
        <v>127.81854368111584</v>
      </c>
    </row>
    <row r="5669" spans="2:3" x14ac:dyDescent="0.25">
      <c r="B5669" s="250">
        <v>5606</v>
      </c>
      <c r="C5669" s="249">
        <v>102.75119842926958</v>
      </c>
    </row>
    <row r="5670" spans="2:3" x14ac:dyDescent="0.25">
      <c r="B5670" s="250">
        <v>5607</v>
      </c>
      <c r="C5670" s="249">
        <v>109.47479513149766</v>
      </c>
    </row>
    <row r="5671" spans="2:3" x14ac:dyDescent="0.25">
      <c r="B5671" s="250">
        <v>5608</v>
      </c>
      <c r="C5671" s="249">
        <v>152.03490812770002</v>
      </c>
    </row>
    <row r="5672" spans="2:3" x14ac:dyDescent="0.25">
      <c r="B5672" s="250">
        <v>5609</v>
      </c>
      <c r="C5672" s="249">
        <v>133.13867336341426</v>
      </c>
    </row>
    <row r="5673" spans="2:3" x14ac:dyDescent="0.25">
      <c r="B5673" s="250">
        <v>5610</v>
      </c>
      <c r="C5673" s="249">
        <v>146.26569726045645</v>
      </c>
    </row>
    <row r="5674" spans="2:3" x14ac:dyDescent="0.25">
      <c r="B5674" s="250">
        <v>5611</v>
      </c>
      <c r="C5674" s="249">
        <v>152.82897632101978</v>
      </c>
    </row>
    <row r="5675" spans="2:3" x14ac:dyDescent="0.25">
      <c r="B5675" s="250">
        <v>5612</v>
      </c>
      <c r="C5675" s="249">
        <v>105.99381556396916</v>
      </c>
    </row>
    <row r="5676" spans="2:3" x14ac:dyDescent="0.25">
      <c r="B5676" s="250">
        <v>5613</v>
      </c>
      <c r="C5676" s="249">
        <v>150.08757000280733</v>
      </c>
    </row>
    <row r="5677" spans="2:3" x14ac:dyDescent="0.25">
      <c r="B5677" s="250">
        <v>5614</v>
      </c>
      <c r="C5677" s="249">
        <v>120.78781434405892</v>
      </c>
    </row>
    <row r="5678" spans="2:3" x14ac:dyDescent="0.25">
      <c r="B5678" s="250">
        <v>5615</v>
      </c>
      <c r="C5678" s="249">
        <v>127.10870344862967</v>
      </c>
    </row>
    <row r="5679" spans="2:3" x14ac:dyDescent="0.25">
      <c r="B5679" s="250">
        <v>5616</v>
      </c>
      <c r="C5679" s="249">
        <v>125.34267840451209</v>
      </c>
    </row>
    <row r="5680" spans="2:3" x14ac:dyDescent="0.25">
      <c r="B5680" s="250">
        <v>5617</v>
      </c>
      <c r="C5680" s="249">
        <v>141.7541183337718</v>
      </c>
    </row>
    <row r="5681" spans="2:3" x14ac:dyDescent="0.25">
      <c r="B5681" s="250">
        <v>5618</v>
      </c>
      <c r="C5681" s="249">
        <v>108.81371243285493</v>
      </c>
    </row>
    <row r="5682" spans="2:3" x14ac:dyDescent="0.25">
      <c r="B5682" s="250">
        <v>5619</v>
      </c>
      <c r="C5682" s="249">
        <v>106.96329046047796</v>
      </c>
    </row>
    <row r="5683" spans="2:3" x14ac:dyDescent="0.25">
      <c r="B5683" s="250">
        <v>5620</v>
      </c>
      <c r="C5683" s="249">
        <v>134.97520733443443</v>
      </c>
    </row>
    <row r="5684" spans="2:3" x14ac:dyDescent="0.25">
      <c r="B5684" s="250">
        <v>5621</v>
      </c>
      <c r="C5684" s="249">
        <v>109.31310267454201</v>
      </c>
    </row>
    <row r="5685" spans="2:3" x14ac:dyDescent="0.25">
      <c r="B5685" s="250">
        <v>5622</v>
      </c>
      <c r="C5685" s="249">
        <v>91.642595224722186</v>
      </c>
    </row>
    <row r="5686" spans="2:3" x14ac:dyDescent="0.25">
      <c r="B5686" s="250">
        <v>5623</v>
      </c>
      <c r="C5686" s="249">
        <v>127.39373103803996</v>
      </c>
    </row>
    <row r="5687" spans="2:3" x14ac:dyDescent="0.25">
      <c r="B5687" s="250">
        <v>5624</v>
      </c>
      <c r="C5687" s="249">
        <v>103.36894619759357</v>
      </c>
    </row>
    <row r="5688" spans="2:3" x14ac:dyDescent="0.25">
      <c r="B5688" s="250">
        <v>5625</v>
      </c>
      <c r="C5688" s="249">
        <v>100.18711942236592</v>
      </c>
    </row>
    <row r="5689" spans="2:3" x14ac:dyDescent="0.25">
      <c r="B5689" s="250">
        <v>5626</v>
      </c>
      <c r="C5689" s="249">
        <v>168.08705254085271</v>
      </c>
    </row>
    <row r="5690" spans="2:3" x14ac:dyDescent="0.25">
      <c r="B5690" s="250">
        <v>5627</v>
      </c>
      <c r="C5690" s="249">
        <v>97.365129258774587</v>
      </c>
    </row>
    <row r="5691" spans="2:3" x14ac:dyDescent="0.25">
      <c r="B5691" s="250">
        <v>5628</v>
      </c>
      <c r="C5691" s="249">
        <v>108.35921456573872</v>
      </c>
    </row>
    <row r="5692" spans="2:3" x14ac:dyDescent="0.25">
      <c r="B5692" s="250">
        <v>5629</v>
      </c>
      <c r="C5692" s="249">
        <v>113.79115704033173</v>
      </c>
    </row>
    <row r="5693" spans="2:3" x14ac:dyDescent="0.25">
      <c r="B5693" s="250">
        <v>5630</v>
      </c>
      <c r="C5693" s="249">
        <v>104.10705127079659</v>
      </c>
    </row>
    <row r="5694" spans="2:3" x14ac:dyDescent="0.25">
      <c r="B5694" s="250">
        <v>5631</v>
      </c>
      <c r="C5694" s="249">
        <v>142.61106362315658</v>
      </c>
    </row>
    <row r="5695" spans="2:3" x14ac:dyDescent="0.25">
      <c r="B5695" s="250">
        <v>5632</v>
      </c>
      <c r="C5695" s="249">
        <v>155.37875429025866</v>
      </c>
    </row>
    <row r="5696" spans="2:3" x14ac:dyDescent="0.25">
      <c r="B5696" s="250">
        <v>5633</v>
      </c>
      <c r="C5696" s="249">
        <v>157.42321032658123</v>
      </c>
    </row>
    <row r="5697" spans="2:3" x14ac:dyDescent="0.25">
      <c r="B5697" s="250">
        <v>5634</v>
      </c>
      <c r="C5697" s="249">
        <v>115.28525445742339</v>
      </c>
    </row>
    <row r="5698" spans="2:3" x14ac:dyDescent="0.25">
      <c r="B5698" s="250">
        <v>5635</v>
      </c>
      <c r="C5698" s="249">
        <v>109.37707503310276</v>
      </c>
    </row>
    <row r="5699" spans="2:3" x14ac:dyDescent="0.25">
      <c r="B5699" s="250">
        <v>5636</v>
      </c>
      <c r="C5699" s="249">
        <v>88.19277017912944</v>
      </c>
    </row>
    <row r="5700" spans="2:3" x14ac:dyDescent="0.25">
      <c r="B5700" s="250">
        <v>5637</v>
      </c>
      <c r="C5700" s="249">
        <v>133.10920354745409</v>
      </c>
    </row>
    <row r="5701" spans="2:3" x14ac:dyDescent="0.25">
      <c r="B5701" s="250">
        <v>5638</v>
      </c>
      <c r="C5701" s="249">
        <v>114.53881269665092</v>
      </c>
    </row>
    <row r="5702" spans="2:3" x14ac:dyDescent="0.25">
      <c r="B5702" s="250">
        <v>5639</v>
      </c>
      <c r="C5702" s="249">
        <v>107.45466804871269</v>
      </c>
    </row>
    <row r="5703" spans="2:3" x14ac:dyDescent="0.25">
      <c r="B5703" s="250">
        <v>5640</v>
      </c>
      <c r="C5703" s="249">
        <v>130.25181928422478</v>
      </c>
    </row>
    <row r="5704" spans="2:3" x14ac:dyDescent="0.25">
      <c r="B5704" s="250">
        <v>5641</v>
      </c>
      <c r="C5704" s="249">
        <v>129.30860553579325</v>
      </c>
    </row>
    <row r="5705" spans="2:3" x14ac:dyDescent="0.25">
      <c r="B5705" s="250">
        <v>5642</v>
      </c>
      <c r="C5705" s="249">
        <v>134.57577712341435</v>
      </c>
    </row>
    <row r="5706" spans="2:3" x14ac:dyDescent="0.25">
      <c r="B5706" s="250">
        <v>5643</v>
      </c>
      <c r="C5706" s="249">
        <v>149.03510549963752</v>
      </c>
    </row>
    <row r="5707" spans="2:3" x14ac:dyDescent="0.25">
      <c r="B5707" s="250">
        <v>5644</v>
      </c>
      <c r="C5707" s="249">
        <v>97.347794024946197</v>
      </c>
    </row>
    <row r="5708" spans="2:3" x14ac:dyDescent="0.25">
      <c r="B5708" s="250">
        <v>5645</v>
      </c>
      <c r="C5708" s="249">
        <v>76.411151002329206</v>
      </c>
    </row>
    <row r="5709" spans="2:3" x14ac:dyDescent="0.25">
      <c r="B5709" s="250">
        <v>5646</v>
      </c>
      <c r="C5709" s="249">
        <v>122.42358593534944</v>
      </c>
    </row>
    <row r="5710" spans="2:3" x14ac:dyDescent="0.25">
      <c r="B5710" s="250">
        <v>5647</v>
      </c>
      <c r="C5710" s="249">
        <v>97.799146127656826</v>
      </c>
    </row>
    <row r="5711" spans="2:3" x14ac:dyDescent="0.25">
      <c r="B5711" s="250">
        <v>5648</v>
      </c>
      <c r="C5711" s="249">
        <v>95.082126158501893</v>
      </c>
    </row>
    <row r="5712" spans="2:3" x14ac:dyDescent="0.25">
      <c r="B5712" s="250">
        <v>5649</v>
      </c>
      <c r="C5712" s="249">
        <v>136.67737295234284</v>
      </c>
    </row>
    <row r="5713" spans="2:3" x14ac:dyDescent="0.25">
      <c r="B5713" s="250">
        <v>5650</v>
      </c>
      <c r="C5713" s="249">
        <v>61.817845855209079</v>
      </c>
    </row>
    <row r="5714" spans="2:3" x14ac:dyDescent="0.25">
      <c r="B5714" s="250">
        <v>5651</v>
      </c>
      <c r="C5714" s="249">
        <v>113.20480122596709</v>
      </c>
    </row>
    <row r="5715" spans="2:3" x14ac:dyDescent="0.25">
      <c r="B5715" s="250">
        <v>5652</v>
      </c>
      <c r="C5715" s="249">
        <v>86.763066043998322</v>
      </c>
    </row>
    <row r="5716" spans="2:3" x14ac:dyDescent="0.25">
      <c r="B5716" s="250">
        <v>5653</v>
      </c>
      <c r="C5716" s="249">
        <v>93.616078560092816</v>
      </c>
    </row>
    <row r="5717" spans="2:3" x14ac:dyDescent="0.25">
      <c r="B5717" s="250">
        <v>5654</v>
      </c>
      <c r="C5717" s="249">
        <v>96.283429764888638</v>
      </c>
    </row>
    <row r="5718" spans="2:3" x14ac:dyDescent="0.25">
      <c r="B5718" s="250">
        <v>5655</v>
      </c>
      <c r="C5718" s="249">
        <v>140.07768745938378</v>
      </c>
    </row>
    <row r="5719" spans="2:3" x14ac:dyDescent="0.25">
      <c r="B5719" s="250">
        <v>5656</v>
      </c>
      <c r="C5719" s="249">
        <v>149.42439334425163</v>
      </c>
    </row>
    <row r="5720" spans="2:3" x14ac:dyDescent="0.25">
      <c r="B5720" s="250">
        <v>5657</v>
      </c>
      <c r="C5720" s="249">
        <v>167.81525096694463</v>
      </c>
    </row>
    <row r="5721" spans="2:3" x14ac:dyDescent="0.25">
      <c r="B5721" s="250">
        <v>5658</v>
      </c>
      <c r="C5721" s="249">
        <v>100.6681298327089</v>
      </c>
    </row>
    <row r="5722" spans="2:3" x14ac:dyDescent="0.25">
      <c r="B5722" s="250">
        <v>5659</v>
      </c>
      <c r="C5722" s="249">
        <v>106.46785003426</v>
      </c>
    </row>
    <row r="5723" spans="2:3" x14ac:dyDescent="0.25">
      <c r="B5723" s="250">
        <v>5660</v>
      </c>
      <c r="C5723" s="249">
        <v>137.64357439982038</v>
      </c>
    </row>
    <row r="5724" spans="2:3" x14ac:dyDescent="0.25">
      <c r="B5724" s="250">
        <v>5661</v>
      </c>
      <c r="C5724" s="249">
        <v>75.961001583751113</v>
      </c>
    </row>
    <row r="5725" spans="2:3" x14ac:dyDescent="0.25">
      <c r="B5725" s="250">
        <v>5662</v>
      </c>
      <c r="C5725" s="249">
        <v>146.04852084120404</v>
      </c>
    </row>
    <row r="5726" spans="2:3" x14ac:dyDescent="0.25">
      <c r="B5726" s="250">
        <v>5663</v>
      </c>
      <c r="C5726" s="249">
        <v>131.96760554018329</v>
      </c>
    </row>
    <row r="5727" spans="2:3" x14ac:dyDescent="0.25">
      <c r="B5727" s="250">
        <v>5664</v>
      </c>
      <c r="C5727" s="249">
        <v>133.48763478228685</v>
      </c>
    </row>
    <row r="5728" spans="2:3" x14ac:dyDescent="0.25">
      <c r="B5728" s="250">
        <v>5665</v>
      </c>
      <c r="C5728" s="249">
        <v>149.76052125801914</v>
      </c>
    </row>
    <row r="5729" spans="2:3" x14ac:dyDescent="0.25">
      <c r="B5729" s="250">
        <v>5666</v>
      </c>
      <c r="C5729" s="249">
        <v>96.373429897741971</v>
      </c>
    </row>
    <row r="5730" spans="2:3" x14ac:dyDescent="0.25">
      <c r="B5730" s="250">
        <v>5667</v>
      </c>
      <c r="C5730" s="249">
        <v>141.60225494258833</v>
      </c>
    </row>
    <row r="5731" spans="2:3" x14ac:dyDescent="0.25">
      <c r="B5731" s="250">
        <v>5668</v>
      </c>
      <c r="C5731" s="249">
        <v>85.060014518116418</v>
      </c>
    </row>
    <row r="5732" spans="2:3" x14ac:dyDescent="0.25">
      <c r="B5732" s="250">
        <v>5669</v>
      </c>
      <c r="C5732" s="249">
        <v>99.305610128905244</v>
      </c>
    </row>
    <row r="5733" spans="2:3" x14ac:dyDescent="0.25">
      <c r="B5733" s="250">
        <v>5670</v>
      </c>
      <c r="C5733" s="249">
        <v>78.900123470657036</v>
      </c>
    </row>
    <row r="5734" spans="2:3" x14ac:dyDescent="0.25">
      <c r="B5734" s="250">
        <v>5671</v>
      </c>
      <c r="C5734" s="249">
        <v>145.07118474165162</v>
      </c>
    </row>
    <row r="5735" spans="2:3" x14ac:dyDescent="0.25">
      <c r="B5735" s="250">
        <v>5672</v>
      </c>
      <c r="C5735" s="249">
        <v>133.3418259000521</v>
      </c>
    </row>
    <row r="5736" spans="2:3" x14ac:dyDescent="0.25">
      <c r="B5736" s="250">
        <v>5673</v>
      </c>
      <c r="C5736" s="249">
        <v>160.57468340629453</v>
      </c>
    </row>
    <row r="5737" spans="2:3" x14ac:dyDescent="0.25">
      <c r="B5737" s="250">
        <v>5674</v>
      </c>
      <c r="C5737" s="249">
        <v>97.336530802563914</v>
      </c>
    </row>
    <row r="5738" spans="2:3" x14ac:dyDescent="0.25">
      <c r="B5738" s="250">
        <v>5675</v>
      </c>
      <c r="C5738" s="249">
        <v>96.44402788908269</v>
      </c>
    </row>
    <row r="5739" spans="2:3" x14ac:dyDescent="0.25">
      <c r="B5739" s="250">
        <v>5676</v>
      </c>
      <c r="C5739" s="249">
        <v>146.37561092553094</v>
      </c>
    </row>
    <row r="5740" spans="2:3" x14ac:dyDescent="0.25">
      <c r="B5740" s="250">
        <v>5677</v>
      </c>
      <c r="C5740" s="249">
        <v>150.43885182796001</v>
      </c>
    </row>
    <row r="5741" spans="2:3" x14ac:dyDescent="0.25">
      <c r="B5741" s="250">
        <v>5678</v>
      </c>
      <c r="C5741" s="249">
        <v>152.67266155417903</v>
      </c>
    </row>
    <row r="5742" spans="2:3" x14ac:dyDescent="0.25">
      <c r="B5742" s="250">
        <v>5679</v>
      </c>
      <c r="C5742" s="249">
        <v>104.75178656766148</v>
      </c>
    </row>
    <row r="5743" spans="2:3" x14ac:dyDescent="0.25">
      <c r="B5743" s="250">
        <v>5680</v>
      </c>
      <c r="C5743" s="249">
        <v>96.703488952191464</v>
      </c>
    </row>
    <row r="5744" spans="2:3" x14ac:dyDescent="0.25">
      <c r="B5744" s="250">
        <v>5681</v>
      </c>
      <c r="C5744" s="249">
        <v>166.86973074101991</v>
      </c>
    </row>
    <row r="5745" spans="2:3" x14ac:dyDescent="0.25">
      <c r="B5745" s="250">
        <v>5682</v>
      </c>
      <c r="C5745" s="249">
        <v>121.61124408866685</v>
      </c>
    </row>
    <row r="5746" spans="2:3" x14ac:dyDescent="0.25">
      <c r="B5746" s="250">
        <v>5683</v>
      </c>
      <c r="C5746" s="249">
        <v>149.95075320007916</v>
      </c>
    </row>
    <row r="5747" spans="2:3" x14ac:dyDescent="0.25">
      <c r="B5747" s="250">
        <v>5684</v>
      </c>
      <c r="C5747" s="249">
        <v>89.796202634380847</v>
      </c>
    </row>
    <row r="5748" spans="2:3" x14ac:dyDescent="0.25">
      <c r="B5748" s="250">
        <v>5685</v>
      </c>
      <c r="C5748" s="249">
        <v>118.3921191446353</v>
      </c>
    </row>
    <row r="5749" spans="2:3" x14ac:dyDescent="0.25">
      <c r="B5749" s="250">
        <v>5686</v>
      </c>
      <c r="C5749" s="249">
        <v>162.97822779090657</v>
      </c>
    </row>
    <row r="5750" spans="2:3" x14ac:dyDescent="0.25">
      <c r="B5750" s="250">
        <v>5687</v>
      </c>
      <c r="C5750" s="249">
        <v>57.404697669420756</v>
      </c>
    </row>
    <row r="5751" spans="2:3" x14ac:dyDescent="0.25">
      <c r="B5751" s="250">
        <v>5688</v>
      </c>
      <c r="C5751" s="249">
        <v>94.329534004799314</v>
      </c>
    </row>
    <row r="5752" spans="2:3" x14ac:dyDescent="0.25">
      <c r="B5752" s="250">
        <v>5689</v>
      </c>
      <c r="C5752" s="249">
        <v>91.36504826740196</v>
      </c>
    </row>
    <row r="5753" spans="2:3" x14ac:dyDescent="0.25">
      <c r="B5753" s="250">
        <v>5690</v>
      </c>
      <c r="C5753" s="249">
        <v>119.56636488523222</v>
      </c>
    </row>
    <row r="5754" spans="2:3" x14ac:dyDescent="0.25">
      <c r="B5754" s="250">
        <v>5691</v>
      </c>
      <c r="C5754" s="249">
        <v>107.51699667808482</v>
      </c>
    </row>
    <row r="5755" spans="2:3" x14ac:dyDescent="0.25">
      <c r="B5755" s="250">
        <v>5692</v>
      </c>
      <c r="C5755" s="249">
        <v>113.20127182389666</v>
      </c>
    </row>
    <row r="5756" spans="2:3" x14ac:dyDescent="0.25">
      <c r="B5756" s="250">
        <v>5693</v>
      </c>
      <c r="C5756" s="249">
        <v>118.16073122513626</v>
      </c>
    </row>
    <row r="5757" spans="2:3" x14ac:dyDescent="0.25">
      <c r="B5757" s="250">
        <v>5694</v>
      </c>
      <c r="C5757" s="249">
        <v>85.114532228264892</v>
      </c>
    </row>
    <row r="5758" spans="2:3" x14ac:dyDescent="0.25">
      <c r="B5758" s="250">
        <v>5695</v>
      </c>
      <c r="C5758" s="249">
        <v>121.82030829430028</v>
      </c>
    </row>
    <row r="5759" spans="2:3" x14ac:dyDescent="0.25">
      <c r="B5759" s="250">
        <v>5696</v>
      </c>
      <c r="C5759" s="249">
        <v>132.93079735445153</v>
      </c>
    </row>
    <row r="5760" spans="2:3" x14ac:dyDescent="0.25">
      <c r="B5760" s="250">
        <v>5697</v>
      </c>
      <c r="C5760" s="249">
        <v>60.995405797500695</v>
      </c>
    </row>
    <row r="5761" spans="2:3" x14ac:dyDescent="0.25">
      <c r="B5761" s="250">
        <v>5698</v>
      </c>
      <c r="C5761" s="249">
        <v>105.30223036661791</v>
      </c>
    </row>
    <row r="5762" spans="2:3" x14ac:dyDescent="0.25">
      <c r="B5762" s="250">
        <v>5699</v>
      </c>
      <c r="C5762" s="249">
        <v>147.25761650255322</v>
      </c>
    </row>
    <row r="5763" spans="2:3" x14ac:dyDescent="0.25">
      <c r="B5763" s="250">
        <v>5700</v>
      </c>
      <c r="C5763" s="249">
        <v>139.50240239622914</v>
      </c>
    </row>
    <row r="5764" spans="2:3" x14ac:dyDescent="0.25">
      <c r="B5764" s="250">
        <v>5701</v>
      </c>
      <c r="C5764" s="249">
        <v>105.85062326920503</v>
      </c>
    </row>
    <row r="5765" spans="2:3" x14ac:dyDescent="0.25">
      <c r="B5765" s="250">
        <v>5702</v>
      </c>
      <c r="C5765" s="249">
        <v>83.410530611736732</v>
      </c>
    </row>
    <row r="5766" spans="2:3" x14ac:dyDescent="0.25">
      <c r="B5766" s="250">
        <v>5703</v>
      </c>
      <c r="C5766" s="249">
        <v>94.313257274155973</v>
      </c>
    </row>
    <row r="5767" spans="2:3" x14ac:dyDescent="0.25">
      <c r="B5767" s="250">
        <v>5704</v>
      </c>
      <c r="C5767" s="249">
        <v>73.310638625072002</v>
      </c>
    </row>
    <row r="5768" spans="2:3" x14ac:dyDescent="0.25">
      <c r="B5768" s="250">
        <v>5705</v>
      </c>
      <c r="C5768" s="249">
        <v>164.02145047758046</v>
      </c>
    </row>
    <row r="5769" spans="2:3" x14ac:dyDescent="0.25">
      <c r="B5769" s="250">
        <v>5706</v>
      </c>
      <c r="C5769" s="249">
        <v>135.89867628812465</v>
      </c>
    </row>
    <row r="5770" spans="2:3" x14ac:dyDescent="0.25">
      <c r="B5770" s="250">
        <v>5707</v>
      </c>
      <c r="C5770" s="249">
        <v>97.221496118348767</v>
      </c>
    </row>
    <row r="5771" spans="2:3" x14ac:dyDescent="0.25">
      <c r="B5771" s="250">
        <v>5708</v>
      </c>
      <c r="C5771" s="249">
        <v>96.7407890147106</v>
      </c>
    </row>
    <row r="5772" spans="2:3" x14ac:dyDescent="0.25">
      <c r="B5772" s="250">
        <v>5709</v>
      </c>
      <c r="C5772" s="249">
        <v>124.33979740656243</v>
      </c>
    </row>
    <row r="5773" spans="2:3" x14ac:dyDescent="0.25">
      <c r="B5773" s="250">
        <v>5710</v>
      </c>
      <c r="C5773" s="249">
        <v>144.52411392326195</v>
      </c>
    </row>
    <row r="5774" spans="2:3" x14ac:dyDescent="0.25">
      <c r="B5774" s="250">
        <v>5711</v>
      </c>
      <c r="C5774" s="249">
        <v>65.641051703934338</v>
      </c>
    </row>
    <row r="5775" spans="2:3" x14ac:dyDescent="0.25">
      <c r="B5775" s="250">
        <v>5712</v>
      </c>
      <c r="C5775" s="249">
        <v>148.43558383799356</v>
      </c>
    </row>
    <row r="5776" spans="2:3" x14ac:dyDescent="0.25">
      <c r="B5776" s="250">
        <v>5713</v>
      </c>
      <c r="C5776" s="249">
        <v>130.5180329663452</v>
      </c>
    </row>
    <row r="5777" spans="2:3" x14ac:dyDescent="0.25">
      <c r="B5777" s="250">
        <v>5714</v>
      </c>
      <c r="C5777" s="249">
        <v>78.984384300380697</v>
      </c>
    </row>
    <row r="5778" spans="2:3" x14ac:dyDescent="0.25">
      <c r="B5778" s="250">
        <v>5715</v>
      </c>
      <c r="C5778" s="249">
        <v>141.32825038619984</v>
      </c>
    </row>
    <row r="5779" spans="2:3" x14ac:dyDescent="0.25">
      <c r="B5779" s="250">
        <v>5716</v>
      </c>
      <c r="C5779" s="249">
        <v>142.95484231252399</v>
      </c>
    </row>
    <row r="5780" spans="2:3" x14ac:dyDescent="0.25">
      <c r="B5780" s="250">
        <v>5717</v>
      </c>
      <c r="C5780" s="249">
        <v>122.85667684297914</v>
      </c>
    </row>
    <row r="5781" spans="2:3" x14ac:dyDescent="0.25">
      <c r="B5781" s="250">
        <v>5718</v>
      </c>
      <c r="C5781" s="249">
        <v>131.83461538627554</v>
      </c>
    </row>
    <row r="5782" spans="2:3" x14ac:dyDescent="0.25">
      <c r="B5782" s="250">
        <v>5719</v>
      </c>
      <c r="C5782" s="249">
        <v>137.39892244385749</v>
      </c>
    </row>
    <row r="5783" spans="2:3" x14ac:dyDescent="0.25">
      <c r="B5783" s="250">
        <v>5720</v>
      </c>
      <c r="C5783" s="249">
        <v>80.649458004307462</v>
      </c>
    </row>
    <row r="5784" spans="2:3" x14ac:dyDescent="0.25">
      <c r="B5784" s="250">
        <v>5721</v>
      </c>
      <c r="C5784" s="249">
        <v>132.09266923061969</v>
      </c>
    </row>
    <row r="5785" spans="2:3" x14ac:dyDescent="0.25">
      <c r="B5785" s="250">
        <v>5722</v>
      </c>
      <c r="C5785" s="249">
        <v>118.17842813325298</v>
      </c>
    </row>
    <row r="5786" spans="2:3" x14ac:dyDescent="0.25">
      <c r="B5786" s="250">
        <v>5723</v>
      </c>
      <c r="C5786" s="249">
        <v>121.88221592905296</v>
      </c>
    </row>
    <row r="5787" spans="2:3" x14ac:dyDescent="0.25">
      <c r="B5787" s="250">
        <v>5724</v>
      </c>
      <c r="C5787" s="249">
        <v>140.67183472467775</v>
      </c>
    </row>
    <row r="5788" spans="2:3" x14ac:dyDescent="0.25">
      <c r="B5788" s="250">
        <v>5725</v>
      </c>
      <c r="C5788" s="249">
        <v>99.127318503799813</v>
      </c>
    </row>
    <row r="5789" spans="2:3" x14ac:dyDescent="0.25">
      <c r="B5789" s="250">
        <v>5726</v>
      </c>
      <c r="C5789" s="249">
        <v>84.892622287888543</v>
      </c>
    </row>
    <row r="5790" spans="2:3" x14ac:dyDescent="0.25">
      <c r="B5790" s="250">
        <v>5727</v>
      </c>
      <c r="C5790" s="249">
        <v>134.3594305755</v>
      </c>
    </row>
    <row r="5791" spans="2:3" x14ac:dyDescent="0.25">
      <c r="B5791" s="250">
        <v>5728</v>
      </c>
      <c r="C5791" s="249">
        <v>91.900989886617197</v>
      </c>
    </row>
    <row r="5792" spans="2:3" x14ac:dyDescent="0.25">
      <c r="B5792" s="250">
        <v>5729</v>
      </c>
      <c r="C5792" s="249">
        <v>93.476513028830652</v>
      </c>
    </row>
    <row r="5793" spans="2:3" x14ac:dyDescent="0.25">
      <c r="B5793" s="250">
        <v>5730</v>
      </c>
      <c r="C5793" s="249">
        <v>92.948866411912292</v>
      </c>
    </row>
    <row r="5794" spans="2:3" x14ac:dyDescent="0.25">
      <c r="B5794" s="250">
        <v>5731</v>
      </c>
      <c r="C5794" s="249">
        <v>146.78570279786788</v>
      </c>
    </row>
    <row r="5795" spans="2:3" x14ac:dyDescent="0.25">
      <c r="B5795" s="250">
        <v>5732</v>
      </c>
      <c r="C5795" s="249">
        <v>131.24593066810647</v>
      </c>
    </row>
    <row r="5796" spans="2:3" x14ac:dyDescent="0.25">
      <c r="B5796" s="250">
        <v>5733</v>
      </c>
      <c r="C5796" s="249">
        <v>81.116186881764889</v>
      </c>
    </row>
    <row r="5797" spans="2:3" x14ac:dyDescent="0.25">
      <c r="B5797" s="250">
        <v>5734</v>
      </c>
      <c r="C5797" s="249">
        <v>96.279570781305324</v>
      </c>
    </row>
    <row r="5798" spans="2:3" x14ac:dyDescent="0.25">
      <c r="B5798" s="250">
        <v>5735</v>
      </c>
      <c r="C5798" s="249">
        <v>78.801051469584138</v>
      </c>
    </row>
    <row r="5799" spans="2:3" x14ac:dyDescent="0.25">
      <c r="B5799" s="250">
        <v>5736</v>
      </c>
      <c r="C5799" s="249">
        <v>118.4364173017286</v>
      </c>
    </row>
    <row r="5800" spans="2:3" x14ac:dyDescent="0.25">
      <c r="B5800" s="250">
        <v>5737</v>
      </c>
      <c r="C5800" s="249">
        <v>136.42264218499392</v>
      </c>
    </row>
    <row r="5801" spans="2:3" x14ac:dyDescent="0.25">
      <c r="B5801" s="250">
        <v>5738</v>
      </c>
      <c r="C5801" s="249">
        <v>134.30749752752823</v>
      </c>
    </row>
    <row r="5802" spans="2:3" x14ac:dyDescent="0.25">
      <c r="B5802" s="250">
        <v>5739</v>
      </c>
      <c r="C5802" s="249">
        <v>148.3420790622622</v>
      </c>
    </row>
    <row r="5803" spans="2:3" x14ac:dyDescent="0.25">
      <c r="B5803" s="250">
        <v>5740</v>
      </c>
      <c r="C5803" s="249">
        <v>139.40078404493801</v>
      </c>
    </row>
    <row r="5804" spans="2:3" x14ac:dyDescent="0.25">
      <c r="B5804" s="250">
        <v>5741</v>
      </c>
      <c r="C5804" s="249">
        <v>78.500047299159803</v>
      </c>
    </row>
    <row r="5805" spans="2:3" x14ac:dyDescent="0.25">
      <c r="B5805" s="250">
        <v>5742</v>
      </c>
      <c r="C5805" s="249">
        <v>130.44280711367159</v>
      </c>
    </row>
    <row r="5806" spans="2:3" x14ac:dyDescent="0.25">
      <c r="B5806" s="250">
        <v>5743</v>
      </c>
      <c r="C5806" s="249">
        <v>136.46055894149754</v>
      </c>
    </row>
    <row r="5807" spans="2:3" x14ac:dyDescent="0.25">
      <c r="B5807" s="250">
        <v>5744</v>
      </c>
      <c r="C5807" s="249">
        <v>71.02121937367329</v>
      </c>
    </row>
    <row r="5808" spans="2:3" x14ac:dyDescent="0.25">
      <c r="B5808" s="250">
        <v>5745</v>
      </c>
      <c r="C5808" s="249">
        <v>109.16979686560413</v>
      </c>
    </row>
    <row r="5809" spans="2:3" x14ac:dyDescent="0.25">
      <c r="B5809" s="250">
        <v>5746</v>
      </c>
      <c r="C5809" s="249">
        <v>142.24226004019178</v>
      </c>
    </row>
    <row r="5810" spans="2:3" x14ac:dyDescent="0.25">
      <c r="B5810" s="250">
        <v>5747</v>
      </c>
      <c r="C5810" s="249">
        <v>137.12286997933089</v>
      </c>
    </row>
    <row r="5811" spans="2:3" x14ac:dyDescent="0.25">
      <c r="B5811" s="250">
        <v>5748</v>
      </c>
      <c r="C5811" s="249">
        <v>113.46832203320164</v>
      </c>
    </row>
    <row r="5812" spans="2:3" x14ac:dyDescent="0.25">
      <c r="B5812" s="250">
        <v>5749</v>
      </c>
      <c r="C5812" s="249">
        <v>82.987262352319334</v>
      </c>
    </row>
    <row r="5813" spans="2:3" x14ac:dyDescent="0.25">
      <c r="B5813" s="250">
        <v>5750</v>
      </c>
      <c r="C5813" s="249">
        <v>112.4006168814945</v>
      </c>
    </row>
    <row r="5814" spans="2:3" x14ac:dyDescent="0.25">
      <c r="B5814" s="250">
        <v>5751</v>
      </c>
      <c r="C5814" s="249">
        <v>131.11802208687192</v>
      </c>
    </row>
    <row r="5815" spans="2:3" x14ac:dyDescent="0.25">
      <c r="B5815" s="250">
        <v>5752</v>
      </c>
      <c r="C5815" s="249">
        <v>126.47917563971812</v>
      </c>
    </row>
    <row r="5816" spans="2:3" x14ac:dyDescent="0.25">
      <c r="B5816" s="250">
        <v>5753</v>
      </c>
      <c r="C5816" s="249">
        <v>92.456417941829812</v>
      </c>
    </row>
    <row r="5817" spans="2:3" x14ac:dyDescent="0.25">
      <c r="B5817" s="250">
        <v>5754</v>
      </c>
      <c r="C5817" s="249">
        <v>106.31492959470208</v>
      </c>
    </row>
    <row r="5818" spans="2:3" x14ac:dyDescent="0.25">
      <c r="B5818" s="250">
        <v>5755</v>
      </c>
      <c r="C5818" s="249">
        <v>89.435224134494149</v>
      </c>
    </row>
    <row r="5819" spans="2:3" x14ac:dyDescent="0.25">
      <c r="B5819" s="250">
        <v>5756</v>
      </c>
      <c r="C5819" s="249">
        <v>131.77673591941766</v>
      </c>
    </row>
    <row r="5820" spans="2:3" x14ac:dyDescent="0.25">
      <c r="B5820" s="250">
        <v>5757</v>
      </c>
      <c r="C5820" s="249">
        <v>134.90495075032717</v>
      </c>
    </row>
    <row r="5821" spans="2:3" x14ac:dyDescent="0.25">
      <c r="B5821" s="250">
        <v>5758</v>
      </c>
      <c r="C5821" s="249">
        <v>111.58753622937618</v>
      </c>
    </row>
    <row r="5822" spans="2:3" x14ac:dyDescent="0.25">
      <c r="B5822" s="250">
        <v>5759</v>
      </c>
      <c r="C5822" s="249">
        <v>113.17553268457499</v>
      </c>
    </row>
    <row r="5823" spans="2:3" x14ac:dyDescent="0.25">
      <c r="B5823" s="250">
        <v>5760</v>
      </c>
      <c r="C5823" s="249">
        <v>137.52595645081374</v>
      </c>
    </row>
    <row r="5824" spans="2:3" x14ac:dyDescent="0.25">
      <c r="B5824" s="250">
        <v>5761</v>
      </c>
      <c r="C5824" s="249">
        <v>158.79722761689175</v>
      </c>
    </row>
    <row r="5825" spans="2:3" x14ac:dyDescent="0.25">
      <c r="B5825" s="250">
        <v>5762</v>
      </c>
      <c r="C5825" s="249">
        <v>126.47057957891366</v>
      </c>
    </row>
    <row r="5826" spans="2:3" x14ac:dyDescent="0.25">
      <c r="B5826" s="250">
        <v>5763</v>
      </c>
      <c r="C5826" s="249">
        <v>116.72210955892801</v>
      </c>
    </row>
    <row r="5827" spans="2:3" x14ac:dyDescent="0.25">
      <c r="B5827" s="250">
        <v>5764</v>
      </c>
      <c r="C5827" s="249">
        <v>108.05710480836383</v>
      </c>
    </row>
    <row r="5828" spans="2:3" x14ac:dyDescent="0.25">
      <c r="B5828" s="250">
        <v>5765</v>
      </c>
      <c r="C5828" s="249">
        <v>162.38251446496295</v>
      </c>
    </row>
    <row r="5829" spans="2:3" x14ac:dyDescent="0.25">
      <c r="B5829" s="250">
        <v>5766</v>
      </c>
      <c r="C5829" s="249">
        <v>102.936770682427</v>
      </c>
    </row>
    <row r="5830" spans="2:3" x14ac:dyDescent="0.25">
      <c r="B5830" s="250">
        <v>5767</v>
      </c>
      <c r="C5830" s="249">
        <v>107.31804193383863</v>
      </c>
    </row>
    <row r="5831" spans="2:3" x14ac:dyDescent="0.25">
      <c r="B5831" s="250">
        <v>5768</v>
      </c>
      <c r="C5831" s="249">
        <v>126.24200770046525</v>
      </c>
    </row>
    <row r="5832" spans="2:3" x14ac:dyDescent="0.25">
      <c r="B5832" s="250">
        <v>5769</v>
      </c>
      <c r="C5832" s="249">
        <v>126.80327516852768</v>
      </c>
    </row>
    <row r="5833" spans="2:3" x14ac:dyDescent="0.25">
      <c r="B5833" s="250">
        <v>5770</v>
      </c>
      <c r="C5833" s="249">
        <v>96.120278498505684</v>
      </c>
    </row>
    <row r="5834" spans="2:3" x14ac:dyDescent="0.25">
      <c r="B5834" s="250">
        <v>5771</v>
      </c>
      <c r="C5834" s="249">
        <v>89.624751075432243</v>
      </c>
    </row>
    <row r="5835" spans="2:3" x14ac:dyDescent="0.25">
      <c r="B5835" s="250">
        <v>5772</v>
      </c>
      <c r="C5835" s="249">
        <v>144.12631754746707</v>
      </c>
    </row>
    <row r="5836" spans="2:3" x14ac:dyDescent="0.25">
      <c r="B5836" s="250">
        <v>5773</v>
      </c>
      <c r="C5836" s="249">
        <v>97.352386517622406</v>
      </c>
    </row>
    <row r="5837" spans="2:3" x14ac:dyDescent="0.25">
      <c r="B5837" s="250">
        <v>5774</v>
      </c>
      <c r="C5837" s="249">
        <v>158.77425080606059</v>
      </c>
    </row>
    <row r="5838" spans="2:3" x14ac:dyDescent="0.25">
      <c r="B5838" s="250">
        <v>5775</v>
      </c>
      <c r="C5838" s="249">
        <v>146.0607574235971</v>
      </c>
    </row>
    <row r="5839" spans="2:3" x14ac:dyDescent="0.25">
      <c r="B5839" s="250">
        <v>5776</v>
      </c>
      <c r="C5839" s="249">
        <v>134.45332646610657</v>
      </c>
    </row>
    <row r="5840" spans="2:3" x14ac:dyDescent="0.25">
      <c r="B5840" s="250">
        <v>5777</v>
      </c>
      <c r="C5840" s="249">
        <v>106.99014742275349</v>
      </c>
    </row>
    <row r="5841" spans="2:3" x14ac:dyDescent="0.25">
      <c r="B5841" s="250">
        <v>5778</v>
      </c>
      <c r="C5841" s="249">
        <v>129.93078755727836</v>
      </c>
    </row>
    <row r="5842" spans="2:3" x14ac:dyDescent="0.25">
      <c r="B5842" s="250">
        <v>5779</v>
      </c>
      <c r="C5842" s="249">
        <v>147.7413365917287</v>
      </c>
    </row>
    <row r="5843" spans="2:3" x14ac:dyDescent="0.25">
      <c r="B5843" s="250">
        <v>5780</v>
      </c>
      <c r="C5843" s="249">
        <v>93.195044779265345</v>
      </c>
    </row>
    <row r="5844" spans="2:3" x14ac:dyDescent="0.25">
      <c r="B5844" s="250">
        <v>5781</v>
      </c>
      <c r="C5844" s="249">
        <v>134.50518327732249</v>
      </c>
    </row>
    <row r="5845" spans="2:3" x14ac:dyDescent="0.25">
      <c r="B5845" s="250">
        <v>5782</v>
      </c>
      <c r="C5845" s="249">
        <v>96.655793445647774</v>
      </c>
    </row>
    <row r="5846" spans="2:3" x14ac:dyDescent="0.25">
      <c r="B5846" s="250">
        <v>5783</v>
      </c>
      <c r="C5846" s="249">
        <v>123.68154109099493</v>
      </c>
    </row>
    <row r="5847" spans="2:3" x14ac:dyDescent="0.25">
      <c r="B5847" s="250">
        <v>5784</v>
      </c>
      <c r="C5847" s="249">
        <v>108.99028937748945</v>
      </c>
    </row>
    <row r="5848" spans="2:3" x14ac:dyDescent="0.25">
      <c r="B5848" s="250">
        <v>5785</v>
      </c>
      <c r="C5848" s="249">
        <v>117.71653408002274</v>
      </c>
    </row>
    <row r="5849" spans="2:3" x14ac:dyDescent="0.25">
      <c r="B5849" s="250">
        <v>5786</v>
      </c>
      <c r="C5849" s="249">
        <v>116.40161883522072</v>
      </c>
    </row>
    <row r="5850" spans="2:3" x14ac:dyDescent="0.25">
      <c r="B5850" s="250">
        <v>5787</v>
      </c>
      <c r="C5850" s="249">
        <v>134.29743291309529</v>
      </c>
    </row>
    <row r="5851" spans="2:3" x14ac:dyDescent="0.25">
      <c r="B5851" s="250">
        <v>5788</v>
      </c>
      <c r="C5851" s="249">
        <v>180.59963354588501</v>
      </c>
    </row>
    <row r="5852" spans="2:3" x14ac:dyDescent="0.25">
      <c r="B5852" s="250">
        <v>5789</v>
      </c>
      <c r="C5852" s="249">
        <v>96.718796812377121</v>
      </c>
    </row>
    <row r="5853" spans="2:3" x14ac:dyDescent="0.25">
      <c r="B5853" s="250">
        <v>5790</v>
      </c>
      <c r="C5853" s="249">
        <v>118.45836226760254</v>
      </c>
    </row>
    <row r="5854" spans="2:3" x14ac:dyDescent="0.25">
      <c r="B5854" s="250">
        <v>5791</v>
      </c>
      <c r="C5854" s="249">
        <v>111.83362030545715</v>
      </c>
    </row>
    <row r="5855" spans="2:3" x14ac:dyDescent="0.25">
      <c r="B5855" s="250">
        <v>5792</v>
      </c>
      <c r="C5855" s="249">
        <v>128.75701568015819</v>
      </c>
    </row>
    <row r="5856" spans="2:3" x14ac:dyDescent="0.25">
      <c r="B5856" s="250">
        <v>5793</v>
      </c>
      <c r="C5856" s="249">
        <v>114.5577821766434</v>
      </c>
    </row>
    <row r="5857" spans="2:3" x14ac:dyDescent="0.25">
      <c r="B5857" s="250">
        <v>5794</v>
      </c>
      <c r="C5857" s="249">
        <v>98.198006950814374</v>
      </c>
    </row>
    <row r="5858" spans="2:3" x14ac:dyDescent="0.25">
      <c r="B5858" s="250">
        <v>5795</v>
      </c>
      <c r="C5858" s="249">
        <v>128.0009870853456</v>
      </c>
    </row>
    <row r="5859" spans="2:3" x14ac:dyDescent="0.25">
      <c r="B5859" s="250">
        <v>5796</v>
      </c>
      <c r="C5859" s="249">
        <v>98.172830943272913</v>
      </c>
    </row>
    <row r="5860" spans="2:3" x14ac:dyDescent="0.25">
      <c r="B5860" s="250">
        <v>5797</v>
      </c>
      <c r="C5860" s="249">
        <v>113.70366419049279</v>
      </c>
    </row>
    <row r="5861" spans="2:3" x14ac:dyDescent="0.25">
      <c r="B5861" s="250">
        <v>5798</v>
      </c>
      <c r="C5861" s="249">
        <v>99.698903762622393</v>
      </c>
    </row>
    <row r="5862" spans="2:3" x14ac:dyDescent="0.25">
      <c r="B5862" s="250">
        <v>5799</v>
      </c>
      <c r="C5862" s="249">
        <v>152.18205655157317</v>
      </c>
    </row>
    <row r="5863" spans="2:3" x14ac:dyDescent="0.25">
      <c r="B5863" s="250">
        <v>5800</v>
      </c>
      <c r="C5863" s="249">
        <v>164.9900860608999</v>
      </c>
    </row>
    <row r="5864" spans="2:3" x14ac:dyDescent="0.25">
      <c r="B5864" s="250">
        <v>5801</v>
      </c>
      <c r="C5864" s="249">
        <v>111.17969064713471</v>
      </c>
    </row>
    <row r="5865" spans="2:3" x14ac:dyDescent="0.25">
      <c r="B5865" s="250">
        <v>5802</v>
      </c>
      <c r="C5865" s="249">
        <v>129.38252737109229</v>
      </c>
    </row>
    <row r="5866" spans="2:3" x14ac:dyDescent="0.25">
      <c r="B5866" s="250">
        <v>5803</v>
      </c>
      <c r="C5866" s="249">
        <v>98.338171546783428</v>
      </c>
    </row>
    <row r="5867" spans="2:3" x14ac:dyDescent="0.25">
      <c r="B5867" s="250">
        <v>5804</v>
      </c>
      <c r="C5867" s="249">
        <v>127.65499244528858</v>
      </c>
    </row>
    <row r="5868" spans="2:3" x14ac:dyDescent="0.25">
      <c r="B5868" s="250">
        <v>5805</v>
      </c>
      <c r="C5868" s="249">
        <v>125.20987625537656</v>
      </c>
    </row>
    <row r="5869" spans="2:3" x14ac:dyDescent="0.25">
      <c r="B5869" s="250">
        <v>5806</v>
      </c>
      <c r="C5869" s="249">
        <v>154.80164939229897</v>
      </c>
    </row>
    <row r="5870" spans="2:3" x14ac:dyDescent="0.25">
      <c r="B5870" s="250">
        <v>5807</v>
      </c>
      <c r="C5870" s="249">
        <v>177.75313868432954</v>
      </c>
    </row>
    <row r="5871" spans="2:3" x14ac:dyDescent="0.25">
      <c r="B5871" s="250">
        <v>5808</v>
      </c>
      <c r="C5871" s="249">
        <v>127.33618381083261</v>
      </c>
    </row>
    <row r="5872" spans="2:3" x14ac:dyDescent="0.25">
      <c r="B5872" s="250">
        <v>5809</v>
      </c>
      <c r="C5872" s="249">
        <v>90.688837408402804</v>
      </c>
    </row>
    <row r="5873" spans="2:3" x14ac:dyDescent="0.25">
      <c r="B5873" s="250">
        <v>5810</v>
      </c>
      <c r="C5873" s="249">
        <v>125.14934150231448</v>
      </c>
    </row>
    <row r="5874" spans="2:3" x14ac:dyDescent="0.25">
      <c r="B5874" s="250">
        <v>5811</v>
      </c>
      <c r="C5874" s="249">
        <v>154.14278118991757</v>
      </c>
    </row>
    <row r="5875" spans="2:3" x14ac:dyDescent="0.25">
      <c r="B5875" s="250">
        <v>5812</v>
      </c>
      <c r="C5875" s="249">
        <v>99.368276149999261</v>
      </c>
    </row>
    <row r="5876" spans="2:3" x14ac:dyDescent="0.25">
      <c r="B5876" s="250">
        <v>5813</v>
      </c>
      <c r="C5876" s="249">
        <v>141.70775226839942</v>
      </c>
    </row>
    <row r="5877" spans="2:3" x14ac:dyDescent="0.25">
      <c r="B5877" s="250">
        <v>5814</v>
      </c>
      <c r="C5877" s="249">
        <v>99.275232870686395</v>
      </c>
    </row>
    <row r="5878" spans="2:3" x14ac:dyDescent="0.25">
      <c r="B5878" s="250">
        <v>5815</v>
      </c>
      <c r="C5878" s="249">
        <v>109.48081028224722</v>
      </c>
    </row>
    <row r="5879" spans="2:3" x14ac:dyDescent="0.25">
      <c r="B5879" s="250">
        <v>5816</v>
      </c>
      <c r="C5879" s="249">
        <v>124.69220796764095</v>
      </c>
    </row>
    <row r="5880" spans="2:3" x14ac:dyDescent="0.25">
      <c r="B5880" s="250">
        <v>5817</v>
      </c>
      <c r="C5880" s="249">
        <v>114.76361823206869</v>
      </c>
    </row>
    <row r="5881" spans="2:3" x14ac:dyDescent="0.25">
      <c r="B5881" s="250">
        <v>5818</v>
      </c>
      <c r="C5881" s="249">
        <v>122.21591922346589</v>
      </c>
    </row>
    <row r="5882" spans="2:3" x14ac:dyDescent="0.25">
      <c r="B5882" s="250">
        <v>5819</v>
      </c>
      <c r="C5882" s="249">
        <v>128.49100244074822</v>
      </c>
    </row>
    <row r="5883" spans="2:3" x14ac:dyDescent="0.25">
      <c r="B5883" s="250">
        <v>5820</v>
      </c>
      <c r="C5883" s="249">
        <v>101.00081482727889</v>
      </c>
    </row>
    <row r="5884" spans="2:3" x14ac:dyDescent="0.25">
      <c r="B5884" s="250">
        <v>5821</v>
      </c>
      <c r="C5884" s="249">
        <v>95.742806804009575</v>
      </c>
    </row>
    <row r="5885" spans="2:3" x14ac:dyDescent="0.25">
      <c r="B5885" s="250">
        <v>5822</v>
      </c>
      <c r="C5885" s="249">
        <v>98.221182131264612</v>
      </c>
    </row>
    <row r="5886" spans="2:3" x14ac:dyDescent="0.25">
      <c r="B5886" s="250">
        <v>5823</v>
      </c>
      <c r="C5886" s="249">
        <v>113.21931533386895</v>
      </c>
    </row>
    <row r="5887" spans="2:3" x14ac:dyDescent="0.25">
      <c r="B5887" s="250">
        <v>5824</v>
      </c>
      <c r="C5887" s="249">
        <v>127.39550547866298</v>
      </c>
    </row>
    <row r="5888" spans="2:3" x14ac:dyDescent="0.25">
      <c r="B5888" s="250">
        <v>5825</v>
      </c>
      <c r="C5888" s="249">
        <v>132.53801789662612</v>
      </c>
    </row>
    <row r="5889" spans="2:3" x14ac:dyDescent="0.25">
      <c r="B5889" s="250">
        <v>5826</v>
      </c>
      <c r="C5889" s="249">
        <v>156.31746555967257</v>
      </c>
    </row>
    <row r="5890" spans="2:3" x14ac:dyDescent="0.25">
      <c r="B5890" s="250">
        <v>5827</v>
      </c>
      <c r="C5890" s="249">
        <v>115.6428577367533</v>
      </c>
    </row>
    <row r="5891" spans="2:3" x14ac:dyDescent="0.25">
      <c r="B5891" s="250">
        <v>5828</v>
      </c>
      <c r="C5891" s="249">
        <v>149.57168930983647</v>
      </c>
    </row>
    <row r="5892" spans="2:3" x14ac:dyDescent="0.25">
      <c r="B5892" s="250">
        <v>5829</v>
      </c>
      <c r="C5892" s="249">
        <v>132.06265002237183</v>
      </c>
    </row>
    <row r="5893" spans="2:3" x14ac:dyDescent="0.25">
      <c r="B5893" s="250">
        <v>5830</v>
      </c>
      <c r="C5893" s="249">
        <v>173.07314270423544</v>
      </c>
    </row>
    <row r="5894" spans="2:3" x14ac:dyDescent="0.25">
      <c r="B5894" s="250">
        <v>5831</v>
      </c>
      <c r="C5894" s="249">
        <v>94.423121396351831</v>
      </c>
    </row>
    <row r="5895" spans="2:3" x14ac:dyDescent="0.25">
      <c r="B5895" s="250">
        <v>5832</v>
      </c>
      <c r="C5895" s="249">
        <v>168.06335265899969</v>
      </c>
    </row>
    <row r="5896" spans="2:3" x14ac:dyDescent="0.25">
      <c r="B5896" s="250">
        <v>5833</v>
      </c>
      <c r="C5896" s="249">
        <v>142.48671271163326</v>
      </c>
    </row>
    <row r="5897" spans="2:3" x14ac:dyDescent="0.25">
      <c r="B5897" s="250">
        <v>5834</v>
      </c>
      <c r="C5897" s="249">
        <v>120.69984895838292</v>
      </c>
    </row>
    <row r="5898" spans="2:3" x14ac:dyDescent="0.25">
      <c r="B5898" s="250">
        <v>5835</v>
      </c>
      <c r="C5898" s="249">
        <v>92.79707931602718</v>
      </c>
    </row>
    <row r="5899" spans="2:3" x14ac:dyDescent="0.25">
      <c r="B5899" s="250">
        <v>5836</v>
      </c>
      <c r="C5899" s="249">
        <v>60.714093980535694</v>
      </c>
    </row>
    <row r="5900" spans="2:3" x14ac:dyDescent="0.25">
      <c r="B5900" s="250">
        <v>5837</v>
      </c>
      <c r="C5900" s="249">
        <v>125.96252358967946</v>
      </c>
    </row>
    <row r="5901" spans="2:3" x14ac:dyDescent="0.25">
      <c r="B5901" s="250">
        <v>5838</v>
      </c>
      <c r="C5901" s="249">
        <v>105.18809505765094</v>
      </c>
    </row>
    <row r="5902" spans="2:3" x14ac:dyDescent="0.25">
      <c r="B5902" s="250">
        <v>5839</v>
      </c>
      <c r="C5902" s="249">
        <v>130.38590299737513</v>
      </c>
    </row>
    <row r="5903" spans="2:3" x14ac:dyDescent="0.25">
      <c r="B5903" s="250">
        <v>5840</v>
      </c>
      <c r="C5903" s="249">
        <v>86.804426022877095</v>
      </c>
    </row>
    <row r="5904" spans="2:3" x14ac:dyDescent="0.25">
      <c r="B5904" s="250">
        <v>5841</v>
      </c>
      <c r="C5904" s="249">
        <v>108.71302545038571</v>
      </c>
    </row>
    <row r="5905" spans="2:3" x14ac:dyDescent="0.25">
      <c r="B5905" s="250">
        <v>5842</v>
      </c>
      <c r="C5905" s="249">
        <v>167.91963789075339</v>
      </c>
    </row>
    <row r="5906" spans="2:3" x14ac:dyDescent="0.25">
      <c r="B5906" s="250">
        <v>5843</v>
      </c>
      <c r="C5906" s="249">
        <v>150.20529070815923</v>
      </c>
    </row>
    <row r="5907" spans="2:3" x14ac:dyDescent="0.25">
      <c r="B5907" s="250">
        <v>5844</v>
      </c>
      <c r="C5907" s="249">
        <v>95.878372798418042</v>
      </c>
    </row>
    <row r="5908" spans="2:3" x14ac:dyDescent="0.25">
      <c r="B5908" s="250">
        <v>5845</v>
      </c>
      <c r="C5908" s="249">
        <v>135.59390725604777</v>
      </c>
    </row>
    <row r="5909" spans="2:3" x14ac:dyDescent="0.25">
      <c r="B5909" s="250">
        <v>5846</v>
      </c>
      <c r="C5909" s="249">
        <v>160.36296265275348</v>
      </c>
    </row>
    <row r="5910" spans="2:3" x14ac:dyDescent="0.25">
      <c r="B5910" s="250">
        <v>5847</v>
      </c>
      <c r="C5910" s="249">
        <v>159.06761700923565</v>
      </c>
    </row>
    <row r="5911" spans="2:3" x14ac:dyDescent="0.25">
      <c r="B5911" s="250">
        <v>5848</v>
      </c>
      <c r="C5911" s="249">
        <v>87.406301197558662</v>
      </c>
    </row>
    <row r="5912" spans="2:3" x14ac:dyDescent="0.25">
      <c r="B5912" s="250">
        <v>5849</v>
      </c>
      <c r="C5912" s="249">
        <v>138.10544767922698</v>
      </c>
    </row>
    <row r="5913" spans="2:3" x14ac:dyDescent="0.25">
      <c r="B5913" s="250">
        <v>5850</v>
      </c>
      <c r="C5913" s="249">
        <v>94.501876274676476</v>
      </c>
    </row>
    <row r="5914" spans="2:3" x14ac:dyDescent="0.25">
      <c r="B5914" s="250">
        <v>5851</v>
      </c>
      <c r="C5914" s="249">
        <v>138.40408619072986</v>
      </c>
    </row>
    <row r="5915" spans="2:3" x14ac:dyDescent="0.25">
      <c r="B5915" s="250">
        <v>5852</v>
      </c>
      <c r="C5915" s="249">
        <v>118.3049539449227</v>
      </c>
    </row>
    <row r="5916" spans="2:3" x14ac:dyDescent="0.25">
      <c r="B5916" s="250">
        <v>5853</v>
      </c>
      <c r="C5916" s="249">
        <v>108.00129769966082</v>
      </c>
    </row>
    <row r="5917" spans="2:3" x14ac:dyDescent="0.25">
      <c r="B5917" s="250">
        <v>5854</v>
      </c>
      <c r="C5917" s="249">
        <v>109.06859527900717</v>
      </c>
    </row>
    <row r="5918" spans="2:3" x14ac:dyDescent="0.25">
      <c r="B5918" s="250">
        <v>5855</v>
      </c>
      <c r="C5918" s="249">
        <v>111.4477116218854</v>
      </c>
    </row>
    <row r="5919" spans="2:3" x14ac:dyDescent="0.25">
      <c r="B5919" s="250">
        <v>5856</v>
      </c>
      <c r="C5919" s="249">
        <v>99.364683246981073</v>
      </c>
    </row>
    <row r="5920" spans="2:3" x14ac:dyDescent="0.25">
      <c r="B5920" s="250">
        <v>5857</v>
      </c>
      <c r="C5920" s="249">
        <v>124.85389224928441</v>
      </c>
    </row>
    <row r="5921" spans="2:3" x14ac:dyDescent="0.25">
      <c r="B5921" s="250">
        <v>5858</v>
      </c>
      <c r="C5921" s="249">
        <v>129.33843914214242</v>
      </c>
    </row>
    <row r="5922" spans="2:3" x14ac:dyDescent="0.25">
      <c r="B5922" s="250">
        <v>5859</v>
      </c>
      <c r="C5922" s="249">
        <v>84.475807085023419</v>
      </c>
    </row>
    <row r="5923" spans="2:3" x14ac:dyDescent="0.25">
      <c r="B5923" s="250">
        <v>5860</v>
      </c>
      <c r="C5923" s="249">
        <v>120.04116961861709</v>
      </c>
    </row>
    <row r="5924" spans="2:3" x14ac:dyDescent="0.25">
      <c r="B5924" s="250">
        <v>5861</v>
      </c>
      <c r="C5924" s="249">
        <v>142.11830733004211</v>
      </c>
    </row>
    <row r="5925" spans="2:3" x14ac:dyDescent="0.25">
      <c r="B5925" s="250">
        <v>5862</v>
      </c>
      <c r="C5925" s="249">
        <v>140.21406462998007</v>
      </c>
    </row>
    <row r="5926" spans="2:3" x14ac:dyDescent="0.25">
      <c r="B5926" s="250">
        <v>5863</v>
      </c>
      <c r="C5926" s="249">
        <v>112.2954290319004</v>
      </c>
    </row>
    <row r="5927" spans="2:3" x14ac:dyDescent="0.25">
      <c r="B5927" s="250">
        <v>5864</v>
      </c>
      <c r="C5927" s="249">
        <v>100.45489918634489</v>
      </c>
    </row>
    <row r="5928" spans="2:3" x14ac:dyDescent="0.25">
      <c r="B5928" s="250">
        <v>5865</v>
      </c>
      <c r="C5928" s="249">
        <v>137.03312820358917</v>
      </c>
    </row>
    <row r="5929" spans="2:3" x14ac:dyDescent="0.25">
      <c r="B5929" s="250">
        <v>5866</v>
      </c>
      <c r="C5929" s="249">
        <v>104.17799753111188</v>
      </c>
    </row>
    <row r="5930" spans="2:3" x14ac:dyDescent="0.25">
      <c r="B5930" s="250">
        <v>5867</v>
      </c>
      <c r="C5930" s="249">
        <v>133.22300168847488</v>
      </c>
    </row>
    <row r="5931" spans="2:3" x14ac:dyDescent="0.25">
      <c r="B5931" s="250">
        <v>5868</v>
      </c>
      <c r="C5931" s="249">
        <v>113.62101525905086</v>
      </c>
    </row>
    <row r="5932" spans="2:3" x14ac:dyDescent="0.25">
      <c r="B5932" s="250">
        <v>5869</v>
      </c>
      <c r="C5932" s="249">
        <v>157.43458303392802</v>
      </c>
    </row>
    <row r="5933" spans="2:3" x14ac:dyDescent="0.25">
      <c r="B5933" s="250">
        <v>5870</v>
      </c>
      <c r="C5933" s="249">
        <v>133.27329755622526</v>
      </c>
    </row>
    <row r="5934" spans="2:3" x14ac:dyDescent="0.25">
      <c r="B5934" s="250">
        <v>5871</v>
      </c>
      <c r="C5934" s="249">
        <v>131.50954317648544</v>
      </c>
    </row>
    <row r="5935" spans="2:3" x14ac:dyDescent="0.25">
      <c r="B5935" s="250">
        <v>5872</v>
      </c>
      <c r="C5935" s="249">
        <v>128.33460962588364</v>
      </c>
    </row>
    <row r="5936" spans="2:3" x14ac:dyDescent="0.25">
      <c r="B5936" s="250">
        <v>5873</v>
      </c>
      <c r="C5936" s="249">
        <v>111.34850145934327</v>
      </c>
    </row>
    <row r="5937" spans="2:3" x14ac:dyDescent="0.25">
      <c r="B5937" s="250">
        <v>5874</v>
      </c>
      <c r="C5937" s="249">
        <v>96.57989752676437</v>
      </c>
    </row>
    <row r="5938" spans="2:3" x14ac:dyDescent="0.25">
      <c r="B5938" s="250">
        <v>5875</v>
      </c>
      <c r="C5938" s="249">
        <v>124.43985839722079</v>
      </c>
    </row>
    <row r="5939" spans="2:3" x14ac:dyDescent="0.25">
      <c r="B5939" s="250">
        <v>5876</v>
      </c>
      <c r="C5939" s="249">
        <v>110.26041674837433</v>
      </c>
    </row>
    <row r="5940" spans="2:3" x14ac:dyDescent="0.25">
      <c r="B5940" s="250">
        <v>5877</v>
      </c>
      <c r="C5940" s="249">
        <v>141.54931213075082</v>
      </c>
    </row>
    <row r="5941" spans="2:3" x14ac:dyDescent="0.25">
      <c r="B5941" s="250">
        <v>5878</v>
      </c>
      <c r="C5941" s="249">
        <v>107.95833796423418</v>
      </c>
    </row>
    <row r="5942" spans="2:3" x14ac:dyDescent="0.25">
      <c r="B5942" s="250">
        <v>5879</v>
      </c>
      <c r="C5942" s="249">
        <v>133.28862508520001</v>
      </c>
    </row>
    <row r="5943" spans="2:3" x14ac:dyDescent="0.25">
      <c r="B5943" s="250">
        <v>5880</v>
      </c>
      <c r="C5943" s="249">
        <v>145.23610689258783</v>
      </c>
    </row>
    <row r="5944" spans="2:3" x14ac:dyDescent="0.25">
      <c r="B5944" s="250">
        <v>5881</v>
      </c>
      <c r="C5944" s="249">
        <v>97.859640795366062</v>
      </c>
    </row>
    <row r="5945" spans="2:3" x14ac:dyDescent="0.25">
      <c r="B5945" s="250">
        <v>5882</v>
      </c>
      <c r="C5945" s="249">
        <v>157.45361154915099</v>
      </c>
    </row>
    <row r="5946" spans="2:3" x14ac:dyDescent="0.25">
      <c r="B5946" s="250">
        <v>5883</v>
      </c>
      <c r="C5946" s="249">
        <v>126.3343080285153</v>
      </c>
    </row>
    <row r="5947" spans="2:3" x14ac:dyDescent="0.25">
      <c r="B5947" s="250">
        <v>5884</v>
      </c>
      <c r="C5947" s="249">
        <v>125.23742172104157</v>
      </c>
    </row>
    <row r="5948" spans="2:3" x14ac:dyDescent="0.25">
      <c r="B5948" s="250">
        <v>5885</v>
      </c>
      <c r="C5948" s="249">
        <v>98.643003954379651</v>
      </c>
    </row>
    <row r="5949" spans="2:3" x14ac:dyDescent="0.25">
      <c r="B5949" s="250">
        <v>5886</v>
      </c>
      <c r="C5949" s="249">
        <v>137.12352104662017</v>
      </c>
    </row>
    <row r="5950" spans="2:3" x14ac:dyDescent="0.25">
      <c r="B5950" s="250">
        <v>5887</v>
      </c>
      <c r="C5950" s="249">
        <v>157.17954336256133</v>
      </c>
    </row>
    <row r="5951" spans="2:3" x14ac:dyDescent="0.25">
      <c r="B5951" s="250">
        <v>5888</v>
      </c>
      <c r="C5951" s="249">
        <v>127.81088745706138</v>
      </c>
    </row>
    <row r="5952" spans="2:3" x14ac:dyDescent="0.25">
      <c r="B5952" s="250">
        <v>5889</v>
      </c>
      <c r="C5952" s="249">
        <v>102.19211347574966</v>
      </c>
    </row>
    <row r="5953" spans="2:3" x14ac:dyDescent="0.25">
      <c r="B5953" s="250">
        <v>5890</v>
      </c>
      <c r="C5953" s="249">
        <v>124.27931733368681</v>
      </c>
    </row>
    <row r="5954" spans="2:3" x14ac:dyDescent="0.25">
      <c r="B5954" s="250">
        <v>5891</v>
      </c>
      <c r="C5954" s="249">
        <v>136.39362611994881</v>
      </c>
    </row>
    <row r="5955" spans="2:3" x14ac:dyDescent="0.25">
      <c r="B5955" s="250">
        <v>5892</v>
      </c>
      <c r="C5955" s="249">
        <v>170.65812540013607</v>
      </c>
    </row>
    <row r="5956" spans="2:3" x14ac:dyDescent="0.25">
      <c r="B5956" s="250">
        <v>5893</v>
      </c>
      <c r="C5956" s="249">
        <v>104.80113023634699</v>
      </c>
    </row>
    <row r="5957" spans="2:3" x14ac:dyDescent="0.25">
      <c r="B5957" s="250">
        <v>5894</v>
      </c>
      <c r="C5957" s="249">
        <v>88.67180879725376</v>
      </c>
    </row>
    <row r="5958" spans="2:3" x14ac:dyDescent="0.25">
      <c r="B5958" s="250">
        <v>5895</v>
      </c>
      <c r="C5958" s="249">
        <v>106.31255086312832</v>
      </c>
    </row>
    <row r="5959" spans="2:3" x14ac:dyDescent="0.25">
      <c r="B5959" s="250">
        <v>5896</v>
      </c>
      <c r="C5959" s="249">
        <v>133.91694473358774</v>
      </c>
    </row>
    <row r="5960" spans="2:3" x14ac:dyDescent="0.25">
      <c r="B5960" s="250">
        <v>5897</v>
      </c>
      <c r="C5960" s="249">
        <v>54.49684657976951</v>
      </c>
    </row>
    <row r="5961" spans="2:3" x14ac:dyDescent="0.25">
      <c r="B5961" s="250">
        <v>5898</v>
      </c>
      <c r="C5961" s="249">
        <v>105.57456218187602</v>
      </c>
    </row>
    <row r="5962" spans="2:3" x14ac:dyDescent="0.25">
      <c r="B5962" s="250">
        <v>5899</v>
      </c>
      <c r="C5962" s="249">
        <v>147.18995948281764</v>
      </c>
    </row>
    <row r="5963" spans="2:3" x14ac:dyDescent="0.25">
      <c r="B5963" s="250">
        <v>5900</v>
      </c>
      <c r="C5963" s="249">
        <v>102.06412265794502</v>
      </c>
    </row>
    <row r="5964" spans="2:3" x14ac:dyDescent="0.25">
      <c r="B5964" s="250">
        <v>5901</v>
      </c>
      <c r="C5964" s="249">
        <v>97.758780212635429</v>
      </c>
    </row>
    <row r="5965" spans="2:3" x14ac:dyDescent="0.25">
      <c r="B5965" s="250">
        <v>5902</v>
      </c>
      <c r="C5965" s="249">
        <v>95.402154272789048</v>
      </c>
    </row>
    <row r="5966" spans="2:3" x14ac:dyDescent="0.25">
      <c r="B5966" s="250">
        <v>5903</v>
      </c>
      <c r="C5966" s="249">
        <v>132.98970213657822</v>
      </c>
    </row>
    <row r="5967" spans="2:3" x14ac:dyDescent="0.25">
      <c r="B5967" s="250">
        <v>5904</v>
      </c>
      <c r="C5967" s="249">
        <v>118.35041857359904</v>
      </c>
    </row>
    <row r="5968" spans="2:3" x14ac:dyDescent="0.25">
      <c r="B5968" s="250">
        <v>5905</v>
      </c>
      <c r="C5968" s="249">
        <v>100.74177009418173</v>
      </c>
    </row>
    <row r="5969" spans="2:3" x14ac:dyDescent="0.25">
      <c r="B5969" s="250">
        <v>5906</v>
      </c>
      <c r="C5969" s="249">
        <v>61.790885240971988</v>
      </c>
    </row>
    <row r="5970" spans="2:3" x14ac:dyDescent="0.25">
      <c r="B5970" s="250">
        <v>5907</v>
      </c>
      <c r="C5970" s="249">
        <v>122.92653446466939</v>
      </c>
    </row>
    <row r="5971" spans="2:3" x14ac:dyDescent="0.25">
      <c r="B5971" s="250">
        <v>5908</v>
      </c>
      <c r="C5971" s="249">
        <v>105.0171914913407</v>
      </c>
    </row>
    <row r="5972" spans="2:3" x14ac:dyDescent="0.25">
      <c r="B5972" s="250">
        <v>5909</v>
      </c>
      <c r="C5972" s="249">
        <v>106.74934944088398</v>
      </c>
    </row>
    <row r="5973" spans="2:3" x14ac:dyDescent="0.25">
      <c r="B5973" s="250">
        <v>5910</v>
      </c>
      <c r="C5973" s="249">
        <v>124.55458562138307</v>
      </c>
    </row>
    <row r="5974" spans="2:3" x14ac:dyDescent="0.25">
      <c r="B5974" s="250">
        <v>5911</v>
      </c>
      <c r="C5974" s="249">
        <v>129.30801293557758</v>
      </c>
    </row>
    <row r="5975" spans="2:3" x14ac:dyDescent="0.25">
      <c r="B5975" s="250">
        <v>5912</v>
      </c>
      <c r="C5975" s="249">
        <v>135.6490884940971</v>
      </c>
    </row>
    <row r="5976" spans="2:3" x14ac:dyDescent="0.25">
      <c r="B5976" s="250">
        <v>5913</v>
      </c>
      <c r="C5976" s="249">
        <v>107.08205513720287</v>
      </c>
    </row>
    <row r="5977" spans="2:3" x14ac:dyDescent="0.25">
      <c r="B5977" s="250">
        <v>5914</v>
      </c>
      <c r="C5977" s="249">
        <v>147.10817595463396</v>
      </c>
    </row>
    <row r="5978" spans="2:3" x14ac:dyDescent="0.25">
      <c r="B5978" s="250">
        <v>5915</v>
      </c>
      <c r="C5978" s="249">
        <v>105.33061118850016</v>
      </c>
    </row>
    <row r="5979" spans="2:3" x14ac:dyDescent="0.25">
      <c r="B5979" s="250">
        <v>5916</v>
      </c>
      <c r="C5979" s="249">
        <v>94.013103500765411</v>
      </c>
    </row>
    <row r="5980" spans="2:3" x14ac:dyDescent="0.25">
      <c r="B5980" s="250">
        <v>5917</v>
      </c>
      <c r="C5980" s="249">
        <v>102.30018808386923</v>
      </c>
    </row>
    <row r="5981" spans="2:3" x14ac:dyDescent="0.25">
      <c r="B5981" s="250">
        <v>5918</v>
      </c>
      <c r="C5981" s="249">
        <v>123.256720774312</v>
      </c>
    </row>
    <row r="5982" spans="2:3" x14ac:dyDescent="0.25">
      <c r="B5982" s="250">
        <v>5919</v>
      </c>
      <c r="C5982" s="249">
        <v>142.33660865553978</v>
      </c>
    </row>
    <row r="5983" spans="2:3" x14ac:dyDescent="0.25">
      <c r="B5983" s="250">
        <v>5920</v>
      </c>
      <c r="C5983" s="249">
        <v>109.91683550179783</v>
      </c>
    </row>
    <row r="5984" spans="2:3" x14ac:dyDescent="0.25">
      <c r="B5984" s="250">
        <v>5921</v>
      </c>
      <c r="C5984" s="249">
        <v>139.97906290984233</v>
      </c>
    </row>
    <row r="5985" spans="2:3" x14ac:dyDescent="0.25">
      <c r="B5985" s="250">
        <v>5922</v>
      </c>
      <c r="C5985" s="249">
        <v>124.45262901407256</v>
      </c>
    </row>
    <row r="5986" spans="2:3" x14ac:dyDescent="0.25">
      <c r="B5986" s="250">
        <v>5923</v>
      </c>
      <c r="C5986" s="249">
        <v>142.79178566633874</v>
      </c>
    </row>
    <row r="5987" spans="2:3" x14ac:dyDescent="0.25">
      <c r="B5987" s="250">
        <v>5924</v>
      </c>
      <c r="C5987" s="249">
        <v>150.68425269521583</v>
      </c>
    </row>
    <row r="5988" spans="2:3" x14ac:dyDescent="0.25">
      <c r="B5988" s="250">
        <v>5925</v>
      </c>
      <c r="C5988" s="249">
        <v>113.96874659132767</v>
      </c>
    </row>
    <row r="5989" spans="2:3" x14ac:dyDescent="0.25">
      <c r="B5989" s="250">
        <v>5926</v>
      </c>
      <c r="C5989" s="249">
        <v>116.53233671224248</v>
      </c>
    </row>
    <row r="5990" spans="2:3" x14ac:dyDescent="0.25">
      <c r="B5990" s="250">
        <v>5927</v>
      </c>
      <c r="C5990" s="249">
        <v>78.833421675586237</v>
      </c>
    </row>
    <row r="5991" spans="2:3" x14ac:dyDescent="0.25">
      <c r="B5991" s="250">
        <v>5928</v>
      </c>
      <c r="C5991" s="249">
        <v>124.1961103467064</v>
      </c>
    </row>
    <row r="5992" spans="2:3" x14ac:dyDescent="0.25">
      <c r="B5992" s="250">
        <v>5929</v>
      </c>
      <c r="C5992" s="249">
        <v>74.758141396892313</v>
      </c>
    </row>
    <row r="5993" spans="2:3" x14ac:dyDescent="0.25">
      <c r="B5993" s="250">
        <v>5930</v>
      </c>
      <c r="C5993" s="249">
        <v>130.56296740892617</v>
      </c>
    </row>
    <row r="5994" spans="2:3" x14ac:dyDescent="0.25">
      <c r="B5994" s="250">
        <v>5931</v>
      </c>
      <c r="C5994" s="249">
        <v>114.14256986667397</v>
      </c>
    </row>
    <row r="5995" spans="2:3" x14ac:dyDescent="0.25">
      <c r="B5995" s="250">
        <v>5932</v>
      </c>
      <c r="C5995" s="249">
        <v>105.26219824965891</v>
      </c>
    </row>
    <row r="5996" spans="2:3" x14ac:dyDescent="0.25">
      <c r="B5996" s="250">
        <v>5933</v>
      </c>
      <c r="C5996" s="249">
        <v>130.06049425551058</v>
      </c>
    </row>
    <row r="5997" spans="2:3" x14ac:dyDescent="0.25">
      <c r="B5997" s="250">
        <v>5934</v>
      </c>
      <c r="C5997" s="249">
        <v>152.63569426075969</v>
      </c>
    </row>
    <row r="5998" spans="2:3" x14ac:dyDescent="0.25">
      <c r="B5998" s="250">
        <v>5935</v>
      </c>
      <c r="C5998" s="249">
        <v>103.03986380831843</v>
      </c>
    </row>
    <row r="5999" spans="2:3" x14ac:dyDescent="0.25">
      <c r="B5999" s="250">
        <v>5936</v>
      </c>
      <c r="C5999" s="249">
        <v>125.54045862485826</v>
      </c>
    </row>
    <row r="6000" spans="2:3" x14ac:dyDescent="0.25">
      <c r="B6000" s="250">
        <v>5937</v>
      </c>
      <c r="C6000" s="249">
        <v>125.60955785463113</v>
      </c>
    </row>
    <row r="6001" spans="2:3" x14ac:dyDescent="0.25">
      <c r="B6001" s="250">
        <v>5938</v>
      </c>
      <c r="C6001" s="249">
        <v>107.13904634662278</v>
      </c>
    </row>
    <row r="6002" spans="2:3" x14ac:dyDescent="0.25">
      <c r="B6002" s="250">
        <v>5939</v>
      </c>
      <c r="C6002" s="249">
        <v>108.36814578802185</v>
      </c>
    </row>
    <row r="6003" spans="2:3" x14ac:dyDescent="0.25">
      <c r="B6003" s="250">
        <v>5940</v>
      </c>
      <c r="C6003" s="249">
        <v>159.00432862466693</v>
      </c>
    </row>
    <row r="6004" spans="2:3" x14ac:dyDescent="0.25">
      <c r="B6004" s="250">
        <v>5941</v>
      </c>
      <c r="C6004" s="249">
        <v>106.64106667084425</v>
      </c>
    </row>
    <row r="6005" spans="2:3" x14ac:dyDescent="0.25">
      <c r="B6005" s="250">
        <v>5942</v>
      </c>
      <c r="C6005" s="249">
        <v>141.73041094193709</v>
      </c>
    </row>
    <row r="6006" spans="2:3" x14ac:dyDescent="0.25">
      <c r="B6006" s="250">
        <v>5943</v>
      </c>
      <c r="C6006" s="249">
        <v>122.24110255892714</v>
      </c>
    </row>
    <row r="6007" spans="2:3" x14ac:dyDescent="0.25">
      <c r="B6007" s="250">
        <v>5944</v>
      </c>
      <c r="C6007" s="249">
        <v>148.27617329550068</v>
      </c>
    </row>
    <row r="6008" spans="2:3" x14ac:dyDescent="0.25">
      <c r="B6008" s="250">
        <v>5945</v>
      </c>
      <c r="C6008" s="249">
        <v>118.39373820202201</v>
      </c>
    </row>
    <row r="6009" spans="2:3" x14ac:dyDescent="0.25">
      <c r="B6009" s="250">
        <v>5946</v>
      </c>
      <c r="C6009" s="249">
        <v>113.7009991141466</v>
      </c>
    </row>
    <row r="6010" spans="2:3" x14ac:dyDescent="0.25">
      <c r="B6010" s="250">
        <v>5947</v>
      </c>
      <c r="C6010" s="249">
        <v>122.30484625067157</v>
      </c>
    </row>
    <row r="6011" spans="2:3" x14ac:dyDescent="0.25">
      <c r="B6011" s="250">
        <v>5948</v>
      </c>
      <c r="C6011" s="249">
        <v>148.92703712781207</v>
      </c>
    </row>
    <row r="6012" spans="2:3" x14ac:dyDescent="0.25">
      <c r="B6012" s="250">
        <v>5949</v>
      </c>
      <c r="C6012" s="249">
        <v>103.54865659670575</v>
      </c>
    </row>
    <row r="6013" spans="2:3" x14ac:dyDescent="0.25">
      <c r="B6013" s="250">
        <v>5950</v>
      </c>
      <c r="C6013" s="249">
        <v>147.87666310204543</v>
      </c>
    </row>
    <row r="6014" spans="2:3" x14ac:dyDescent="0.25">
      <c r="B6014" s="250">
        <v>5951</v>
      </c>
      <c r="C6014" s="249">
        <v>110.78884378528362</v>
      </c>
    </row>
    <row r="6015" spans="2:3" x14ac:dyDescent="0.25">
      <c r="B6015" s="250">
        <v>5952</v>
      </c>
      <c r="C6015" s="249">
        <v>115.76342558340104</v>
      </c>
    </row>
    <row r="6016" spans="2:3" x14ac:dyDescent="0.25">
      <c r="B6016" s="250">
        <v>5953</v>
      </c>
      <c r="C6016" s="249">
        <v>83.737241680021768</v>
      </c>
    </row>
    <row r="6017" spans="2:3" x14ac:dyDescent="0.25">
      <c r="B6017" s="250">
        <v>5954</v>
      </c>
      <c r="C6017" s="249">
        <v>95.443514372786581</v>
      </c>
    </row>
    <row r="6018" spans="2:3" x14ac:dyDescent="0.25">
      <c r="B6018" s="250">
        <v>5955</v>
      </c>
      <c r="C6018" s="249">
        <v>101.46671987584614</v>
      </c>
    </row>
    <row r="6019" spans="2:3" x14ac:dyDescent="0.25">
      <c r="B6019" s="250">
        <v>5956</v>
      </c>
      <c r="C6019" s="249">
        <v>109.51058083761461</v>
      </c>
    </row>
    <row r="6020" spans="2:3" x14ac:dyDescent="0.25">
      <c r="B6020" s="250">
        <v>5957</v>
      </c>
      <c r="C6020" s="249">
        <v>103.61839909899865</v>
      </c>
    </row>
    <row r="6021" spans="2:3" x14ac:dyDescent="0.25">
      <c r="B6021" s="250">
        <v>5958</v>
      </c>
      <c r="C6021" s="249">
        <v>135.0268903206651</v>
      </c>
    </row>
    <row r="6022" spans="2:3" x14ac:dyDescent="0.25">
      <c r="B6022" s="250">
        <v>5959</v>
      </c>
      <c r="C6022" s="249">
        <v>115.3822699203055</v>
      </c>
    </row>
    <row r="6023" spans="2:3" x14ac:dyDescent="0.25">
      <c r="B6023" s="250">
        <v>5960</v>
      </c>
      <c r="C6023" s="249">
        <v>151.46237559698449</v>
      </c>
    </row>
    <row r="6024" spans="2:3" x14ac:dyDescent="0.25">
      <c r="B6024" s="250">
        <v>5961</v>
      </c>
      <c r="C6024" s="249">
        <v>137.30500765703869</v>
      </c>
    </row>
    <row r="6025" spans="2:3" x14ac:dyDescent="0.25">
      <c r="B6025" s="250">
        <v>5962</v>
      </c>
      <c r="C6025" s="249">
        <v>99.206686775891967</v>
      </c>
    </row>
    <row r="6026" spans="2:3" x14ac:dyDescent="0.25">
      <c r="B6026" s="250">
        <v>5963</v>
      </c>
      <c r="C6026" s="249">
        <v>164.40634781641592</v>
      </c>
    </row>
    <row r="6027" spans="2:3" x14ac:dyDescent="0.25">
      <c r="B6027" s="250">
        <v>5964</v>
      </c>
      <c r="C6027" s="249">
        <v>135.58417976033741</v>
      </c>
    </row>
    <row r="6028" spans="2:3" x14ac:dyDescent="0.25">
      <c r="B6028" s="250">
        <v>5965</v>
      </c>
      <c r="C6028" s="249">
        <v>114.1161812737254</v>
      </c>
    </row>
    <row r="6029" spans="2:3" x14ac:dyDescent="0.25">
      <c r="B6029" s="250">
        <v>5966</v>
      </c>
      <c r="C6029" s="249">
        <v>104.07867489109607</v>
      </c>
    </row>
    <row r="6030" spans="2:3" x14ac:dyDescent="0.25">
      <c r="B6030" s="250">
        <v>5967</v>
      </c>
      <c r="C6030" s="249">
        <v>97.304487923415849</v>
      </c>
    </row>
    <row r="6031" spans="2:3" x14ac:dyDescent="0.25">
      <c r="B6031" s="250">
        <v>5968</v>
      </c>
      <c r="C6031" s="249">
        <v>119.26398395991387</v>
      </c>
    </row>
    <row r="6032" spans="2:3" x14ac:dyDescent="0.25">
      <c r="B6032" s="250">
        <v>5969</v>
      </c>
      <c r="C6032" s="249">
        <v>130.55472701707947</v>
      </c>
    </row>
    <row r="6033" spans="2:3" x14ac:dyDescent="0.25">
      <c r="B6033" s="250">
        <v>5970</v>
      </c>
      <c r="C6033" s="249">
        <v>62.098270334479892</v>
      </c>
    </row>
    <row r="6034" spans="2:3" x14ac:dyDescent="0.25">
      <c r="B6034" s="250">
        <v>5971</v>
      </c>
      <c r="C6034" s="249">
        <v>121.57333141401695</v>
      </c>
    </row>
    <row r="6035" spans="2:3" x14ac:dyDescent="0.25">
      <c r="B6035" s="250">
        <v>5972</v>
      </c>
      <c r="C6035" s="249">
        <v>117.20064141729004</v>
      </c>
    </row>
    <row r="6036" spans="2:3" x14ac:dyDescent="0.25">
      <c r="B6036" s="250">
        <v>5973</v>
      </c>
      <c r="C6036" s="249">
        <v>95.981930616654395</v>
      </c>
    </row>
    <row r="6037" spans="2:3" x14ac:dyDescent="0.25">
      <c r="B6037" s="250">
        <v>5974</v>
      </c>
      <c r="C6037" s="249">
        <v>177.28937636875668</v>
      </c>
    </row>
    <row r="6038" spans="2:3" x14ac:dyDescent="0.25">
      <c r="B6038" s="250">
        <v>5975</v>
      </c>
      <c r="C6038" s="249">
        <v>129.17801384522568</v>
      </c>
    </row>
    <row r="6039" spans="2:3" x14ac:dyDescent="0.25">
      <c r="B6039" s="250">
        <v>5976</v>
      </c>
      <c r="C6039" s="249">
        <v>120.81731914460295</v>
      </c>
    </row>
    <row r="6040" spans="2:3" x14ac:dyDescent="0.25">
      <c r="B6040" s="250">
        <v>5977</v>
      </c>
      <c r="C6040" s="249">
        <v>121.34922880429914</v>
      </c>
    </row>
    <row r="6041" spans="2:3" x14ac:dyDescent="0.25">
      <c r="B6041" s="250">
        <v>5978</v>
      </c>
      <c r="C6041" s="249">
        <v>142.67040489847</v>
      </c>
    </row>
    <row r="6042" spans="2:3" x14ac:dyDescent="0.25">
      <c r="B6042" s="250">
        <v>5979</v>
      </c>
      <c r="C6042" s="249">
        <v>119.47010432212416</v>
      </c>
    </row>
    <row r="6043" spans="2:3" x14ac:dyDescent="0.25">
      <c r="B6043" s="250">
        <v>5980</v>
      </c>
      <c r="C6043" s="249">
        <v>82.821124872510765</v>
      </c>
    </row>
    <row r="6044" spans="2:3" x14ac:dyDescent="0.25">
      <c r="B6044" s="250">
        <v>5981</v>
      </c>
      <c r="C6044" s="249">
        <v>135.84436944648809</v>
      </c>
    </row>
    <row r="6045" spans="2:3" x14ac:dyDescent="0.25">
      <c r="B6045" s="250">
        <v>5982</v>
      </c>
      <c r="C6045" s="249">
        <v>105.31345794075899</v>
      </c>
    </row>
    <row r="6046" spans="2:3" x14ac:dyDescent="0.25">
      <c r="B6046" s="250">
        <v>5983</v>
      </c>
      <c r="C6046" s="249">
        <v>90.30601871678769</v>
      </c>
    </row>
    <row r="6047" spans="2:3" x14ac:dyDescent="0.25">
      <c r="B6047" s="250">
        <v>5984</v>
      </c>
      <c r="C6047" s="249">
        <v>78.787202916401952</v>
      </c>
    </row>
    <row r="6048" spans="2:3" x14ac:dyDescent="0.25">
      <c r="B6048" s="250">
        <v>5985</v>
      </c>
      <c r="C6048" s="249">
        <v>128.48312878190001</v>
      </c>
    </row>
    <row r="6049" spans="2:3" x14ac:dyDescent="0.25">
      <c r="B6049" s="250">
        <v>5986</v>
      </c>
      <c r="C6049" s="249">
        <v>147.19361222549105</v>
      </c>
    </row>
    <row r="6050" spans="2:3" x14ac:dyDescent="0.25">
      <c r="B6050" s="250">
        <v>5987</v>
      </c>
      <c r="C6050" s="249">
        <v>140.3714190888706</v>
      </c>
    </row>
    <row r="6051" spans="2:3" x14ac:dyDescent="0.25">
      <c r="B6051" s="250">
        <v>5988</v>
      </c>
      <c r="C6051" s="249">
        <v>135.66353986336225</v>
      </c>
    </row>
    <row r="6052" spans="2:3" x14ac:dyDescent="0.25">
      <c r="B6052" s="250">
        <v>5989</v>
      </c>
      <c r="C6052" s="249">
        <v>93.962935071879201</v>
      </c>
    </row>
    <row r="6053" spans="2:3" x14ac:dyDescent="0.25">
      <c r="B6053" s="250">
        <v>5990</v>
      </c>
      <c r="C6053" s="249">
        <v>125.21075569143325</v>
      </c>
    </row>
    <row r="6054" spans="2:3" x14ac:dyDescent="0.25">
      <c r="B6054" s="250">
        <v>5991</v>
      </c>
      <c r="C6054" s="249">
        <v>153.659084449658</v>
      </c>
    </row>
    <row r="6055" spans="2:3" x14ac:dyDescent="0.25">
      <c r="B6055" s="250">
        <v>5992</v>
      </c>
      <c r="C6055" s="249">
        <v>105.33885709759016</v>
      </c>
    </row>
    <row r="6056" spans="2:3" x14ac:dyDescent="0.25">
      <c r="B6056" s="250">
        <v>5993</v>
      </c>
      <c r="C6056" s="249">
        <v>141.39968896853406</v>
      </c>
    </row>
    <row r="6057" spans="2:3" x14ac:dyDescent="0.25">
      <c r="B6057" s="250">
        <v>5994</v>
      </c>
      <c r="C6057" s="249">
        <v>121.18667657599384</v>
      </c>
    </row>
    <row r="6058" spans="2:3" x14ac:dyDescent="0.25">
      <c r="B6058" s="250">
        <v>5995</v>
      </c>
      <c r="C6058" s="249">
        <v>118.02517596784334</v>
      </c>
    </row>
    <row r="6059" spans="2:3" x14ac:dyDescent="0.25">
      <c r="B6059" s="250">
        <v>5996</v>
      </c>
      <c r="C6059" s="249">
        <v>174.6843255456584</v>
      </c>
    </row>
    <row r="6060" spans="2:3" x14ac:dyDescent="0.25">
      <c r="B6060" s="250">
        <v>5997</v>
      </c>
      <c r="C6060" s="249">
        <v>54.78006491009468</v>
      </c>
    </row>
    <row r="6061" spans="2:3" x14ac:dyDescent="0.25">
      <c r="B6061" s="250">
        <v>5998</v>
      </c>
      <c r="C6061" s="249">
        <v>106.45569130735879</v>
      </c>
    </row>
    <row r="6062" spans="2:3" x14ac:dyDescent="0.25">
      <c r="B6062" s="250">
        <v>5999</v>
      </c>
      <c r="C6062" s="249">
        <v>93.936141299134164</v>
      </c>
    </row>
    <row r="6063" spans="2:3" x14ac:dyDescent="0.25">
      <c r="B6063" s="250">
        <v>6000</v>
      </c>
      <c r="C6063" s="249">
        <v>158.0646168195137</v>
      </c>
    </row>
    <row r="6064" spans="2:3" x14ac:dyDescent="0.25">
      <c r="B6064" s="250">
        <v>6001</v>
      </c>
      <c r="C6064" s="249">
        <v>124.64056645811044</v>
      </c>
    </row>
    <row r="6065" spans="2:3" x14ac:dyDescent="0.25">
      <c r="B6065" s="250">
        <v>6002</v>
      </c>
      <c r="C6065" s="249">
        <v>95.003492524575961</v>
      </c>
    </row>
    <row r="6066" spans="2:3" x14ac:dyDescent="0.25">
      <c r="B6066" s="250">
        <v>6003</v>
      </c>
      <c r="C6066" s="249">
        <v>119.6670408191504</v>
      </c>
    </row>
    <row r="6067" spans="2:3" x14ac:dyDescent="0.25">
      <c r="B6067" s="250">
        <v>6004</v>
      </c>
      <c r="C6067" s="249">
        <v>146.98153885428763</v>
      </c>
    </row>
    <row r="6068" spans="2:3" x14ac:dyDescent="0.25">
      <c r="B6068" s="250">
        <v>6005</v>
      </c>
      <c r="C6068" s="249">
        <v>122.81358584427875</v>
      </c>
    </row>
    <row r="6069" spans="2:3" x14ac:dyDescent="0.25">
      <c r="B6069" s="250">
        <v>6006</v>
      </c>
      <c r="C6069" s="249">
        <v>164.43472502972756</v>
      </c>
    </row>
    <row r="6070" spans="2:3" x14ac:dyDescent="0.25">
      <c r="B6070" s="250">
        <v>6007</v>
      </c>
      <c r="C6070" s="249">
        <v>118.78902303365064</v>
      </c>
    </row>
    <row r="6071" spans="2:3" x14ac:dyDescent="0.25">
      <c r="B6071" s="250">
        <v>6008</v>
      </c>
      <c r="C6071" s="249">
        <v>144.73074517660839</v>
      </c>
    </row>
    <row r="6072" spans="2:3" x14ac:dyDescent="0.25">
      <c r="B6072" s="250">
        <v>6009</v>
      </c>
      <c r="C6072" s="249">
        <v>118.99198306783049</v>
      </c>
    </row>
    <row r="6073" spans="2:3" x14ac:dyDescent="0.25">
      <c r="B6073" s="250">
        <v>6010</v>
      </c>
      <c r="C6073" s="249">
        <v>104.22325427348382</v>
      </c>
    </row>
    <row r="6074" spans="2:3" x14ac:dyDescent="0.25">
      <c r="B6074" s="250">
        <v>6011</v>
      </c>
      <c r="C6074" s="249">
        <v>88.907025389901392</v>
      </c>
    </row>
    <row r="6075" spans="2:3" x14ac:dyDescent="0.25">
      <c r="B6075" s="250">
        <v>6012</v>
      </c>
      <c r="C6075" s="249">
        <v>169.81222976242367</v>
      </c>
    </row>
    <row r="6076" spans="2:3" x14ac:dyDescent="0.25">
      <c r="B6076" s="250">
        <v>6013</v>
      </c>
      <c r="C6076" s="249">
        <v>114.0671652755635</v>
      </c>
    </row>
    <row r="6077" spans="2:3" x14ac:dyDescent="0.25">
      <c r="B6077" s="250">
        <v>6014</v>
      </c>
      <c r="C6077" s="249">
        <v>147.85371418807233</v>
      </c>
    </row>
    <row r="6078" spans="2:3" x14ac:dyDescent="0.25">
      <c r="B6078" s="250">
        <v>6015</v>
      </c>
      <c r="C6078" s="249">
        <v>112.30801741901114</v>
      </c>
    </row>
    <row r="6079" spans="2:3" x14ac:dyDescent="0.25">
      <c r="B6079" s="250">
        <v>6016</v>
      </c>
      <c r="C6079" s="249">
        <v>129.58597779058681</v>
      </c>
    </row>
    <row r="6080" spans="2:3" x14ac:dyDescent="0.25">
      <c r="B6080" s="250">
        <v>6017</v>
      </c>
      <c r="C6080" s="249">
        <v>91.460588487048938</v>
      </c>
    </row>
    <row r="6081" spans="2:3" x14ac:dyDescent="0.25">
      <c r="B6081" s="250">
        <v>6018</v>
      </c>
      <c r="C6081" s="249">
        <v>121.73397533790818</v>
      </c>
    </row>
    <row r="6082" spans="2:3" x14ac:dyDescent="0.25">
      <c r="B6082" s="250">
        <v>6019</v>
      </c>
      <c r="C6082" s="249">
        <v>118.92156413858787</v>
      </c>
    </row>
    <row r="6083" spans="2:3" x14ac:dyDescent="0.25">
      <c r="B6083" s="250">
        <v>6020</v>
      </c>
      <c r="C6083" s="249">
        <v>84.797789595847789</v>
      </c>
    </row>
    <row r="6084" spans="2:3" x14ac:dyDescent="0.25">
      <c r="B6084" s="250">
        <v>6021</v>
      </c>
      <c r="C6084" s="249">
        <v>131.65608038166869</v>
      </c>
    </row>
    <row r="6085" spans="2:3" x14ac:dyDescent="0.25">
      <c r="B6085" s="250">
        <v>6022</v>
      </c>
      <c r="C6085" s="249">
        <v>107.55333419222951</v>
      </c>
    </row>
    <row r="6086" spans="2:3" x14ac:dyDescent="0.25">
      <c r="B6086" s="250">
        <v>6023</v>
      </c>
      <c r="C6086" s="249">
        <v>108.63722503523151</v>
      </c>
    </row>
    <row r="6087" spans="2:3" x14ac:dyDescent="0.25">
      <c r="B6087" s="250">
        <v>6024</v>
      </c>
      <c r="C6087" s="249">
        <v>139.33003035350546</v>
      </c>
    </row>
    <row r="6088" spans="2:3" x14ac:dyDescent="0.25">
      <c r="B6088" s="250">
        <v>6025</v>
      </c>
      <c r="C6088" s="249">
        <v>167.36270095924871</v>
      </c>
    </row>
    <row r="6089" spans="2:3" x14ac:dyDescent="0.25">
      <c r="B6089" s="250">
        <v>6026</v>
      </c>
      <c r="C6089" s="249">
        <v>85.148020246591329</v>
      </c>
    </row>
    <row r="6090" spans="2:3" x14ac:dyDescent="0.25">
      <c r="B6090" s="250">
        <v>6027</v>
      </c>
      <c r="C6090" s="249">
        <v>139.84249280252502</v>
      </c>
    </row>
    <row r="6091" spans="2:3" x14ac:dyDescent="0.25">
      <c r="B6091" s="250">
        <v>6028</v>
      </c>
      <c r="C6091" s="249">
        <v>156.03447413438477</v>
      </c>
    </row>
    <row r="6092" spans="2:3" x14ac:dyDescent="0.25">
      <c r="B6092" s="250">
        <v>6029</v>
      </c>
      <c r="C6092" s="249">
        <v>62.498933636482924</v>
      </c>
    </row>
    <row r="6093" spans="2:3" x14ac:dyDescent="0.25">
      <c r="B6093" s="250">
        <v>6030</v>
      </c>
      <c r="C6093" s="249">
        <v>85.113362109448445</v>
      </c>
    </row>
    <row r="6094" spans="2:3" x14ac:dyDescent="0.25">
      <c r="B6094" s="250">
        <v>6031</v>
      </c>
      <c r="C6094" s="249">
        <v>168.84883948119983</v>
      </c>
    </row>
    <row r="6095" spans="2:3" x14ac:dyDescent="0.25">
      <c r="B6095" s="250">
        <v>6032</v>
      </c>
      <c r="C6095" s="249">
        <v>162.61190345400632</v>
      </c>
    </row>
    <row r="6096" spans="2:3" x14ac:dyDescent="0.25">
      <c r="B6096" s="250">
        <v>6033</v>
      </c>
      <c r="C6096" s="249">
        <v>100.85469692412505</v>
      </c>
    </row>
    <row r="6097" spans="2:3" x14ac:dyDescent="0.25">
      <c r="B6097" s="250">
        <v>6034</v>
      </c>
      <c r="C6097" s="249">
        <v>127.52062647685841</v>
      </c>
    </row>
    <row r="6098" spans="2:3" x14ac:dyDescent="0.25">
      <c r="B6098" s="250">
        <v>6035</v>
      </c>
      <c r="C6098" s="249">
        <v>94.806857783154783</v>
      </c>
    </row>
    <row r="6099" spans="2:3" x14ac:dyDescent="0.25">
      <c r="B6099" s="250">
        <v>6036</v>
      </c>
      <c r="C6099" s="249">
        <v>112.12722978791021</v>
      </c>
    </row>
    <row r="6100" spans="2:3" x14ac:dyDescent="0.25">
      <c r="B6100" s="250">
        <v>6037</v>
      </c>
      <c r="C6100" s="249">
        <v>126.9563127365067</v>
      </c>
    </row>
    <row r="6101" spans="2:3" x14ac:dyDescent="0.25">
      <c r="B6101" s="250">
        <v>6038</v>
      </c>
      <c r="C6101" s="249">
        <v>157.94581429971944</v>
      </c>
    </row>
    <row r="6102" spans="2:3" x14ac:dyDescent="0.25">
      <c r="B6102" s="250">
        <v>6039</v>
      </c>
      <c r="C6102" s="249">
        <v>102.59630589448702</v>
      </c>
    </row>
    <row r="6103" spans="2:3" x14ac:dyDescent="0.25">
      <c r="B6103" s="250">
        <v>6040</v>
      </c>
      <c r="C6103" s="249">
        <v>174.60051720363833</v>
      </c>
    </row>
    <row r="6104" spans="2:3" x14ac:dyDescent="0.25">
      <c r="B6104" s="250">
        <v>6041</v>
      </c>
      <c r="C6104" s="249">
        <v>101.58641077104048</v>
      </c>
    </row>
    <row r="6105" spans="2:3" x14ac:dyDescent="0.25">
      <c r="B6105" s="250">
        <v>6042</v>
      </c>
      <c r="C6105" s="249">
        <v>98.743725610640908</v>
      </c>
    </row>
    <row r="6106" spans="2:3" x14ac:dyDescent="0.25">
      <c r="B6106" s="250">
        <v>6043</v>
      </c>
      <c r="C6106" s="249">
        <v>111.25920510652051</v>
      </c>
    </row>
    <row r="6107" spans="2:3" x14ac:dyDescent="0.25">
      <c r="B6107" s="250">
        <v>6044</v>
      </c>
      <c r="C6107" s="249">
        <v>108.47982541319837</v>
      </c>
    </row>
    <row r="6108" spans="2:3" x14ac:dyDescent="0.25">
      <c r="B6108" s="250">
        <v>6045</v>
      </c>
      <c r="C6108" s="249">
        <v>168.04896971801668</v>
      </c>
    </row>
    <row r="6109" spans="2:3" x14ac:dyDescent="0.25">
      <c r="B6109" s="250">
        <v>6046</v>
      </c>
      <c r="C6109" s="249">
        <v>125.05895119096408</v>
      </c>
    </row>
    <row r="6110" spans="2:3" x14ac:dyDescent="0.25">
      <c r="B6110" s="250">
        <v>6047</v>
      </c>
      <c r="C6110" s="249">
        <v>116.74894550824311</v>
      </c>
    </row>
    <row r="6111" spans="2:3" x14ac:dyDescent="0.25">
      <c r="B6111" s="250">
        <v>6048</v>
      </c>
      <c r="C6111" s="249">
        <v>134.33684864339986</v>
      </c>
    </row>
    <row r="6112" spans="2:3" x14ac:dyDescent="0.25">
      <c r="B6112" s="250">
        <v>6049</v>
      </c>
      <c r="C6112" s="249">
        <v>67.679790860305701</v>
      </c>
    </row>
    <row r="6113" spans="2:3" x14ac:dyDescent="0.25">
      <c r="B6113" s="250">
        <v>6050</v>
      </c>
      <c r="C6113" s="249">
        <v>168.49049527243858</v>
      </c>
    </row>
    <row r="6114" spans="2:3" x14ac:dyDescent="0.25">
      <c r="B6114" s="250">
        <v>6051</v>
      </c>
      <c r="C6114" s="249">
        <v>109.02593672223436</v>
      </c>
    </row>
    <row r="6115" spans="2:3" x14ac:dyDescent="0.25">
      <c r="B6115" s="250">
        <v>6052</v>
      </c>
      <c r="C6115" s="249">
        <v>148.93606494463128</v>
      </c>
    </row>
    <row r="6116" spans="2:3" x14ac:dyDescent="0.25">
      <c r="B6116" s="250">
        <v>6053</v>
      </c>
      <c r="C6116" s="249">
        <v>132.85804558730476</v>
      </c>
    </row>
    <row r="6117" spans="2:3" x14ac:dyDescent="0.25">
      <c r="B6117" s="250">
        <v>6054</v>
      </c>
      <c r="C6117" s="249">
        <v>115.78095094063292</v>
      </c>
    </row>
    <row r="6118" spans="2:3" x14ac:dyDescent="0.25">
      <c r="B6118" s="250">
        <v>6055</v>
      </c>
      <c r="C6118" s="249">
        <v>157.58036203239612</v>
      </c>
    </row>
    <row r="6119" spans="2:3" x14ac:dyDescent="0.25">
      <c r="B6119" s="250">
        <v>6056</v>
      </c>
      <c r="C6119" s="249">
        <v>124.99416686762309</v>
      </c>
    </row>
    <row r="6120" spans="2:3" x14ac:dyDescent="0.25">
      <c r="B6120" s="250">
        <v>6057</v>
      </c>
      <c r="C6120" s="249">
        <v>123.11380487593715</v>
      </c>
    </row>
    <row r="6121" spans="2:3" x14ac:dyDescent="0.25">
      <c r="B6121" s="250">
        <v>6058</v>
      </c>
      <c r="C6121" s="249">
        <v>120.8145290700737</v>
      </c>
    </row>
    <row r="6122" spans="2:3" x14ac:dyDescent="0.25">
      <c r="B6122" s="250">
        <v>6059</v>
      </c>
      <c r="C6122" s="249">
        <v>158.24977667444614</v>
      </c>
    </row>
    <row r="6123" spans="2:3" x14ac:dyDescent="0.25">
      <c r="B6123" s="250">
        <v>6060</v>
      </c>
      <c r="C6123" s="249">
        <v>120.09036768498204</v>
      </c>
    </row>
    <row r="6124" spans="2:3" x14ac:dyDescent="0.25">
      <c r="B6124" s="250">
        <v>6061</v>
      </c>
      <c r="C6124" s="249">
        <v>158.34240184044484</v>
      </c>
    </row>
    <row r="6125" spans="2:3" x14ac:dyDescent="0.25">
      <c r="B6125" s="250">
        <v>6062</v>
      </c>
      <c r="C6125" s="249">
        <v>176.36416062888952</v>
      </c>
    </row>
    <row r="6126" spans="2:3" x14ac:dyDescent="0.25">
      <c r="B6126" s="250">
        <v>6063</v>
      </c>
      <c r="C6126" s="249">
        <v>138.95012397005965</v>
      </c>
    </row>
    <row r="6127" spans="2:3" x14ac:dyDescent="0.25">
      <c r="B6127" s="250">
        <v>6064</v>
      </c>
      <c r="C6127" s="249">
        <v>116.60434367984466</v>
      </c>
    </row>
    <row r="6128" spans="2:3" x14ac:dyDescent="0.25">
      <c r="B6128" s="250">
        <v>6065</v>
      </c>
      <c r="C6128" s="249">
        <v>114.78344013297554</v>
      </c>
    </row>
    <row r="6129" spans="2:3" x14ac:dyDescent="0.25">
      <c r="B6129" s="250">
        <v>6066</v>
      </c>
      <c r="C6129" s="249">
        <v>90.319280729048756</v>
      </c>
    </row>
    <row r="6130" spans="2:3" x14ac:dyDescent="0.25">
      <c r="B6130" s="250">
        <v>6067</v>
      </c>
      <c r="C6130" s="249">
        <v>116.71407266041722</v>
      </c>
    </row>
    <row r="6131" spans="2:3" x14ac:dyDescent="0.25">
      <c r="B6131" s="250">
        <v>6068</v>
      </c>
      <c r="C6131" s="249">
        <v>116.64063220823334</v>
      </c>
    </row>
    <row r="6132" spans="2:3" x14ac:dyDescent="0.25">
      <c r="B6132" s="250">
        <v>6069</v>
      </c>
      <c r="C6132" s="249">
        <v>118.94672925896946</v>
      </c>
    </row>
    <row r="6133" spans="2:3" x14ac:dyDescent="0.25">
      <c r="B6133" s="250">
        <v>6070</v>
      </c>
      <c r="C6133" s="249">
        <v>121.0956539786159</v>
      </c>
    </row>
    <row r="6134" spans="2:3" x14ac:dyDescent="0.25">
      <c r="B6134" s="250">
        <v>6071</v>
      </c>
      <c r="C6134" s="249">
        <v>115.8496424829308</v>
      </c>
    </row>
    <row r="6135" spans="2:3" x14ac:dyDescent="0.25">
      <c r="B6135" s="250">
        <v>6072</v>
      </c>
      <c r="C6135" s="249">
        <v>83.761797061420879</v>
      </c>
    </row>
    <row r="6136" spans="2:3" x14ac:dyDescent="0.25">
      <c r="B6136" s="250">
        <v>6073</v>
      </c>
      <c r="C6136" s="249">
        <v>125.61453782790903</v>
      </c>
    </row>
    <row r="6137" spans="2:3" x14ac:dyDescent="0.25">
      <c r="B6137" s="250">
        <v>6074</v>
      </c>
      <c r="C6137" s="249">
        <v>109.79184305818168</v>
      </c>
    </row>
    <row r="6138" spans="2:3" x14ac:dyDescent="0.25">
      <c r="B6138" s="250">
        <v>6075</v>
      </c>
      <c r="C6138" s="249">
        <v>104.63873812301991</v>
      </c>
    </row>
    <row r="6139" spans="2:3" x14ac:dyDescent="0.25">
      <c r="B6139" s="250">
        <v>6076</v>
      </c>
      <c r="C6139" s="249">
        <v>145.35156578226864</v>
      </c>
    </row>
    <row r="6140" spans="2:3" x14ac:dyDescent="0.25">
      <c r="B6140" s="250">
        <v>6077</v>
      </c>
      <c r="C6140" s="249">
        <v>140.20198531919129</v>
      </c>
    </row>
    <row r="6141" spans="2:3" x14ac:dyDescent="0.25">
      <c r="B6141" s="250">
        <v>6078</v>
      </c>
      <c r="C6141" s="249">
        <v>103.85148072217333</v>
      </c>
    </row>
    <row r="6142" spans="2:3" x14ac:dyDescent="0.25">
      <c r="B6142" s="250">
        <v>6079</v>
      </c>
      <c r="C6142" s="249">
        <v>139.105876729188</v>
      </c>
    </row>
    <row r="6143" spans="2:3" x14ac:dyDescent="0.25">
      <c r="B6143" s="250">
        <v>6080</v>
      </c>
      <c r="C6143" s="249">
        <v>128.73451559229085</v>
      </c>
    </row>
    <row r="6144" spans="2:3" x14ac:dyDescent="0.25">
      <c r="B6144" s="250">
        <v>6081</v>
      </c>
      <c r="C6144" s="249">
        <v>168.17548172723224</v>
      </c>
    </row>
    <row r="6145" spans="2:3" x14ac:dyDescent="0.25">
      <c r="B6145" s="250">
        <v>6082</v>
      </c>
      <c r="C6145" s="249">
        <v>99.627154744284923</v>
      </c>
    </row>
    <row r="6146" spans="2:3" x14ac:dyDescent="0.25">
      <c r="B6146" s="250">
        <v>6083</v>
      </c>
      <c r="C6146" s="249">
        <v>115.14734620834673</v>
      </c>
    </row>
    <row r="6147" spans="2:3" x14ac:dyDescent="0.25">
      <c r="B6147" s="250">
        <v>6084</v>
      </c>
      <c r="C6147" s="249">
        <v>106.28587354101866</v>
      </c>
    </row>
    <row r="6148" spans="2:3" x14ac:dyDescent="0.25">
      <c r="B6148" s="250">
        <v>6085</v>
      </c>
      <c r="C6148" s="249">
        <v>112.27868764103613</v>
      </c>
    </row>
    <row r="6149" spans="2:3" x14ac:dyDescent="0.25">
      <c r="B6149" s="250">
        <v>6086</v>
      </c>
      <c r="C6149" s="249">
        <v>96.637461988907376</v>
      </c>
    </row>
    <row r="6150" spans="2:3" x14ac:dyDescent="0.25">
      <c r="B6150" s="250">
        <v>6087</v>
      </c>
      <c r="C6150" s="249">
        <v>130.95576106806223</v>
      </c>
    </row>
    <row r="6151" spans="2:3" x14ac:dyDescent="0.25">
      <c r="B6151" s="250">
        <v>6088</v>
      </c>
      <c r="C6151" s="249">
        <v>129.40589686719349</v>
      </c>
    </row>
    <row r="6152" spans="2:3" x14ac:dyDescent="0.25">
      <c r="B6152" s="250">
        <v>6089</v>
      </c>
      <c r="C6152" s="249">
        <v>117.02587091548111</v>
      </c>
    </row>
    <row r="6153" spans="2:3" x14ac:dyDescent="0.25">
      <c r="B6153" s="250">
        <v>6090</v>
      </c>
      <c r="C6153" s="249">
        <v>166.39734607120698</v>
      </c>
    </row>
    <row r="6154" spans="2:3" x14ac:dyDescent="0.25">
      <c r="B6154" s="250">
        <v>6091</v>
      </c>
      <c r="C6154" s="249">
        <v>120.15024623004376</v>
      </c>
    </row>
    <row r="6155" spans="2:3" x14ac:dyDescent="0.25">
      <c r="B6155" s="250">
        <v>6092</v>
      </c>
      <c r="C6155" s="249">
        <v>123.09118621898011</v>
      </c>
    </row>
    <row r="6156" spans="2:3" x14ac:dyDescent="0.25">
      <c r="B6156" s="250">
        <v>6093</v>
      </c>
      <c r="C6156" s="249">
        <v>121.00393693087356</v>
      </c>
    </row>
    <row r="6157" spans="2:3" x14ac:dyDescent="0.25">
      <c r="B6157" s="250">
        <v>6094</v>
      </c>
      <c r="C6157" s="249">
        <v>111.88120340067607</v>
      </c>
    </row>
    <row r="6158" spans="2:3" x14ac:dyDescent="0.25">
      <c r="B6158" s="250">
        <v>6095</v>
      </c>
      <c r="C6158" s="249">
        <v>179.13550248704718</v>
      </c>
    </row>
    <row r="6159" spans="2:3" x14ac:dyDescent="0.25">
      <c r="B6159" s="250">
        <v>6096</v>
      </c>
      <c r="C6159" s="249">
        <v>125.57276581339613</v>
      </c>
    </row>
    <row r="6160" spans="2:3" x14ac:dyDescent="0.25">
      <c r="B6160" s="250">
        <v>6097</v>
      </c>
      <c r="C6160" s="249">
        <v>129.224548082392</v>
      </c>
    </row>
    <row r="6161" spans="2:3" x14ac:dyDescent="0.25">
      <c r="B6161" s="250">
        <v>6098</v>
      </c>
      <c r="C6161" s="249">
        <v>125.04129919709368</v>
      </c>
    </row>
    <row r="6162" spans="2:3" x14ac:dyDescent="0.25">
      <c r="B6162" s="250">
        <v>6099</v>
      </c>
      <c r="C6162" s="249">
        <v>96.315957238070752</v>
      </c>
    </row>
    <row r="6163" spans="2:3" x14ac:dyDescent="0.25">
      <c r="B6163" s="250">
        <v>6100</v>
      </c>
      <c r="C6163" s="249">
        <v>119.43138169836995</v>
      </c>
    </row>
    <row r="6164" spans="2:3" x14ac:dyDescent="0.25">
      <c r="B6164" s="250">
        <v>6101</v>
      </c>
      <c r="C6164" s="249">
        <v>122.23729153857137</v>
      </c>
    </row>
    <row r="6165" spans="2:3" x14ac:dyDescent="0.25">
      <c r="B6165" s="250">
        <v>6102</v>
      </c>
      <c r="C6165" s="249">
        <v>129.26042268010315</v>
      </c>
    </row>
    <row r="6166" spans="2:3" x14ac:dyDescent="0.25">
      <c r="B6166" s="250">
        <v>6103</v>
      </c>
      <c r="C6166" s="249">
        <v>68.830291276316686</v>
      </c>
    </row>
    <row r="6167" spans="2:3" x14ac:dyDescent="0.25">
      <c r="B6167" s="250">
        <v>6104</v>
      </c>
      <c r="C6167" s="249">
        <v>82.885640663215639</v>
      </c>
    </row>
    <row r="6168" spans="2:3" x14ac:dyDescent="0.25">
      <c r="B6168" s="250">
        <v>6105</v>
      </c>
      <c r="C6168" s="249">
        <v>101.62631070159613</v>
      </c>
    </row>
    <row r="6169" spans="2:3" x14ac:dyDescent="0.25">
      <c r="B6169" s="250">
        <v>6106</v>
      </c>
      <c r="C6169" s="249">
        <v>91.33060743887664</v>
      </c>
    </row>
    <row r="6170" spans="2:3" x14ac:dyDescent="0.25">
      <c r="B6170" s="250">
        <v>6107</v>
      </c>
      <c r="C6170" s="249">
        <v>125.51424287311922</v>
      </c>
    </row>
    <row r="6171" spans="2:3" x14ac:dyDescent="0.25">
      <c r="B6171" s="250">
        <v>6108</v>
      </c>
      <c r="C6171" s="249">
        <v>46.058527802358157</v>
      </c>
    </row>
    <row r="6172" spans="2:3" x14ac:dyDescent="0.25">
      <c r="B6172" s="250">
        <v>6109</v>
      </c>
      <c r="C6172" s="249">
        <v>77.095841571244733</v>
      </c>
    </row>
    <row r="6173" spans="2:3" x14ac:dyDescent="0.25">
      <c r="B6173" s="250">
        <v>6110</v>
      </c>
      <c r="C6173" s="249">
        <v>96.325755625380893</v>
      </c>
    </row>
    <row r="6174" spans="2:3" x14ac:dyDescent="0.25">
      <c r="B6174" s="250">
        <v>6111</v>
      </c>
      <c r="C6174" s="249">
        <v>138.00127623876369</v>
      </c>
    </row>
    <row r="6175" spans="2:3" x14ac:dyDescent="0.25">
      <c r="B6175" s="250">
        <v>6112</v>
      </c>
      <c r="C6175" s="249">
        <v>127.66703386552869</v>
      </c>
    </row>
    <row r="6176" spans="2:3" x14ac:dyDescent="0.25">
      <c r="B6176" s="250">
        <v>6113</v>
      </c>
      <c r="C6176" s="249">
        <v>111.21958652202206</v>
      </c>
    </row>
    <row r="6177" spans="2:3" x14ac:dyDescent="0.25">
      <c r="B6177" s="250">
        <v>6114</v>
      </c>
      <c r="C6177" s="249">
        <v>125.86930692732135</v>
      </c>
    </row>
    <row r="6178" spans="2:3" x14ac:dyDescent="0.25">
      <c r="B6178" s="250">
        <v>6115</v>
      </c>
      <c r="C6178" s="249">
        <v>156.12798940617316</v>
      </c>
    </row>
    <row r="6179" spans="2:3" x14ac:dyDescent="0.25">
      <c r="B6179" s="250">
        <v>6116</v>
      </c>
      <c r="C6179" s="249">
        <v>161.33381920108963</v>
      </c>
    </row>
    <row r="6180" spans="2:3" x14ac:dyDescent="0.25">
      <c r="B6180" s="250">
        <v>6117</v>
      </c>
      <c r="C6180" s="249">
        <v>63.513118439619326</v>
      </c>
    </row>
    <row r="6181" spans="2:3" x14ac:dyDescent="0.25">
      <c r="B6181" s="250">
        <v>6118</v>
      </c>
      <c r="C6181" s="249">
        <v>180.14634496257264</v>
      </c>
    </row>
    <row r="6182" spans="2:3" x14ac:dyDescent="0.25">
      <c r="B6182" s="250">
        <v>6119</v>
      </c>
      <c r="C6182" s="249">
        <v>87.98033393372026</v>
      </c>
    </row>
    <row r="6183" spans="2:3" x14ac:dyDescent="0.25">
      <c r="B6183" s="250">
        <v>6120</v>
      </c>
      <c r="C6183" s="249">
        <v>121.59395558830491</v>
      </c>
    </row>
    <row r="6184" spans="2:3" x14ac:dyDescent="0.25">
      <c r="B6184" s="250">
        <v>6121</v>
      </c>
      <c r="C6184" s="249">
        <v>128.66523363034361</v>
      </c>
    </row>
    <row r="6185" spans="2:3" x14ac:dyDescent="0.25">
      <c r="B6185" s="250">
        <v>6122</v>
      </c>
      <c r="C6185" s="249">
        <v>107.069339108992</v>
      </c>
    </row>
    <row r="6186" spans="2:3" x14ac:dyDescent="0.25">
      <c r="B6186" s="250">
        <v>6123</v>
      </c>
      <c r="C6186" s="249">
        <v>127.85380882981734</v>
      </c>
    </row>
    <row r="6187" spans="2:3" x14ac:dyDescent="0.25">
      <c r="B6187" s="250">
        <v>6124</v>
      </c>
      <c r="C6187" s="249">
        <v>113.97901016872808</v>
      </c>
    </row>
    <row r="6188" spans="2:3" x14ac:dyDescent="0.25">
      <c r="B6188" s="250">
        <v>6125</v>
      </c>
      <c r="C6188" s="249">
        <v>146.29227831916043</v>
      </c>
    </row>
    <row r="6189" spans="2:3" x14ac:dyDescent="0.25">
      <c r="B6189" s="250">
        <v>6126</v>
      </c>
      <c r="C6189" s="249">
        <v>163.10393333904449</v>
      </c>
    </row>
    <row r="6190" spans="2:3" x14ac:dyDescent="0.25">
      <c r="B6190" s="250">
        <v>6127</v>
      </c>
      <c r="C6190" s="249">
        <v>101.10652340063021</v>
      </c>
    </row>
    <row r="6191" spans="2:3" x14ac:dyDescent="0.25">
      <c r="B6191" s="250">
        <v>6128</v>
      </c>
      <c r="C6191" s="249">
        <v>130.76712882243635</v>
      </c>
    </row>
    <row r="6192" spans="2:3" x14ac:dyDescent="0.25">
      <c r="B6192" s="250">
        <v>6129</v>
      </c>
      <c r="C6192" s="249">
        <v>128.15003077852725</v>
      </c>
    </row>
    <row r="6193" spans="2:3" x14ac:dyDescent="0.25">
      <c r="B6193" s="250">
        <v>6130</v>
      </c>
      <c r="C6193" s="249">
        <v>118.63360857340027</v>
      </c>
    </row>
    <row r="6194" spans="2:3" x14ac:dyDescent="0.25">
      <c r="B6194" s="250">
        <v>6131</v>
      </c>
      <c r="C6194" s="249">
        <v>90.413583089362533</v>
      </c>
    </row>
    <row r="6195" spans="2:3" x14ac:dyDescent="0.25">
      <c r="B6195" s="250">
        <v>6132</v>
      </c>
      <c r="C6195" s="249">
        <v>133.79966152277314</v>
      </c>
    </row>
    <row r="6196" spans="2:3" x14ac:dyDescent="0.25">
      <c r="B6196" s="250">
        <v>6133</v>
      </c>
      <c r="C6196" s="249">
        <v>100.06737367212624</v>
      </c>
    </row>
    <row r="6197" spans="2:3" x14ac:dyDescent="0.25">
      <c r="B6197" s="250">
        <v>6134</v>
      </c>
      <c r="C6197" s="249">
        <v>180.42930993665138</v>
      </c>
    </row>
    <row r="6198" spans="2:3" x14ac:dyDescent="0.25">
      <c r="B6198" s="250">
        <v>6135</v>
      </c>
      <c r="C6198" s="249">
        <v>148.40393579258082</v>
      </c>
    </row>
    <row r="6199" spans="2:3" x14ac:dyDescent="0.25">
      <c r="B6199" s="250">
        <v>6136</v>
      </c>
      <c r="C6199" s="249">
        <v>140.19075076936599</v>
      </c>
    </row>
    <row r="6200" spans="2:3" x14ac:dyDescent="0.25">
      <c r="B6200" s="250">
        <v>6137</v>
      </c>
      <c r="C6200" s="249">
        <v>140.41678567880783</v>
      </c>
    </row>
    <row r="6201" spans="2:3" x14ac:dyDescent="0.25">
      <c r="B6201" s="250">
        <v>6138</v>
      </c>
      <c r="C6201" s="249">
        <v>114.93509783642109</v>
      </c>
    </row>
    <row r="6202" spans="2:3" x14ac:dyDescent="0.25">
      <c r="B6202" s="250">
        <v>6139</v>
      </c>
      <c r="C6202" s="249">
        <v>146.2912635433581</v>
      </c>
    </row>
    <row r="6203" spans="2:3" x14ac:dyDescent="0.25">
      <c r="B6203" s="250">
        <v>6140</v>
      </c>
      <c r="C6203" s="249">
        <v>87.204121622787383</v>
      </c>
    </row>
    <row r="6204" spans="2:3" x14ac:dyDescent="0.25">
      <c r="B6204" s="250">
        <v>6141</v>
      </c>
      <c r="C6204" s="249">
        <v>105.92975420863206</v>
      </c>
    </row>
    <row r="6205" spans="2:3" x14ac:dyDescent="0.25">
      <c r="B6205" s="250">
        <v>6142</v>
      </c>
      <c r="C6205" s="249">
        <v>113.18260291897036</v>
      </c>
    </row>
    <row r="6206" spans="2:3" x14ac:dyDescent="0.25">
      <c r="B6206" s="250">
        <v>6143</v>
      </c>
      <c r="C6206" s="249">
        <v>160.17922080278686</v>
      </c>
    </row>
    <row r="6207" spans="2:3" x14ac:dyDescent="0.25">
      <c r="B6207" s="250">
        <v>6144</v>
      </c>
      <c r="C6207" s="249">
        <v>165.23237826276355</v>
      </c>
    </row>
    <row r="6208" spans="2:3" x14ac:dyDescent="0.25">
      <c r="B6208" s="250">
        <v>6145</v>
      </c>
      <c r="C6208" s="249">
        <v>111.87390846678461</v>
      </c>
    </row>
    <row r="6209" spans="2:3" x14ac:dyDescent="0.25">
      <c r="B6209" s="250">
        <v>6146</v>
      </c>
      <c r="C6209" s="249">
        <v>133.7333199915571</v>
      </c>
    </row>
    <row r="6210" spans="2:3" x14ac:dyDescent="0.25">
      <c r="B6210" s="250">
        <v>6147</v>
      </c>
      <c r="C6210" s="249">
        <v>104.64552575460306</v>
      </c>
    </row>
    <row r="6211" spans="2:3" x14ac:dyDescent="0.25">
      <c r="B6211" s="250">
        <v>6148</v>
      </c>
      <c r="C6211" s="249">
        <v>126.54286136107636</v>
      </c>
    </row>
    <row r="6212" spans="2:3" x14ac:dyDescent="0.25">
      <c r="B6212" s="250">
        <v>6149</v>
      </c>
      <c r="C6212" s="249">
        <v>126.51711227994329</v>
      </c>
    </row>
    <row r="6213" spans="2:3" x14ac:dyDescent="0.25">
      <c r="B6213" s="250">
        <v>6150</v>
      </c>
      <c r="C6213" s="249">
        <v>155.44617981752097</v>
      </c>
    </row>
    <row r="6214" spans="2:3" x14ac:dyDescent="0.25">
      <c r="B6214" s="250">
        <v>6151</v>
      </c>
      <c r="C6214" s="249">
        <v>133.1989066573812</v>
      </c>
    </row>
    <row r="6215" spans="2:3" x14ac:dyDescent="0.25">
      <c r="B6215" s="250">
        <v>6152</v>
      </c>
      <c r="C6215" s="249">
        <v>109.05590837638661</v>
      </c>
    </row>
    <row r="6216" spans="2:3" x14ac:dyDescent="0.25">
      <c r="B6216" s="250">
        <v>6153</v>
      </c>
      <c r="C6216" s="249">
        <v>110.00573141610897</v>
      </c>
    </row>
    <row r="6217" spans="2:3" x14ac:dyDescent="0.25">
      <c r="B6217" s="250">
        <v>6154</v>
      </c>
      <c r="C6217" s="249">
        <v>82.995425347800193</v>
      </c>
    </row>
    <row r="6218" spans="2:3" x14ac:dyDescent="0.25">
      <c r="B6218" s="250">
        <v>6155</v>
      </c>
      <c r="C6218" s="249">
        <v>140.39685579190572</v>
      </c>
    </row>
    <row r="6219" spans="2:3" x14ac:dyDescent="0.25">
      <c r="B6219" s="250">
        <v>6156</v>
      </c>
      <c r="C6219" s="249">
        <v>132.53670514888009</v>
      </c>
    </row>
    <row r="6220" spans="2:3" x14ac:dyDescent="0.25">
      <c r="B6220" s="250">
        <v>6157</v>
      </c>
      <c r="C6220" s="249">
        <v>133.74396783732351</v>
      </c>
    </row>
    <row r="6221" spans="2:3" x14ac:dyDescent="0.25">
      <c r="B6221" s="250">
        <v>6158</v>
      </c>
      <c r="C6221" s="249">
        <v>132.85527585684883</v>
      </c>
    </row>
    <row r="6222" spans="2:3" x14ac:dyDescent="0.25">
      <c r="B6222" s="250">
        <v>6159</v>
      </c>
      <c r="C6222" s="249">
        <v>167.98262477317965</v>
      </c>
    </row>
    <row r="6223" spans="2:3" x14ac:dyDescent="0.25">
      <c r="B6223" s="250">
        <v>6160</v>
      </c>
      <c r="C6223" s="249">
        <v>97.574513441156881</v>
      </c>
    </row>
    <row r="6224" spans="2:3" x14ac:dyDescent="0.25">
      <c r="B6224" s="250">
        <v>6161</v>
      </c>
      <c r="C6224" s="249">
        <v>92.240887437020618</v>
      </c>
    </row>
    <row r="6225" spans="2:3" x14ac:dyDescent="0.25">
      <c r="B6225" s="250">
        <v>6162</v>
      </c>
      <c r="C6225" s="249">
        <v>89.450589645787076</v>
      </c>
    </row>
    <row r="6226" spans="2:3" x14ac:dyDescent="0.25">
      <c r="B6226" s="250">
        <v>6163</v>
      </c>
      <c r="C6226" s="249">
        <v>100.28035089093471</v>
      </c>
    </row>
    <row r="6227" spans="2:3" x14ac:dyDescent="0.25">
      <c r="B6227" s="250">
        <v>6164</v>
      </c>
      <c r="C6227" s="249">
        <v>109.05705832182052</v>
      </c>
    </row>
    <row r="6228" spans="2:3" x14ac:dyDescent="0.25">
      <c r="B6228" s="250">
        <v>6165</v>
      </c>
      <c r="C6228" s="249">
        <v>100.61632659839478</v>
      </c>
    </row>
    <row r="6229" spans="2:3" x14ac:dyDescent="0.25">
      <c r="B6229" s="250">
        <v>6166</v>
      </c>
      <c r="C6229" s="249">
        <v>145.52343160373377</v>
      </c>
    </row>
    <row r="6230" spans="2:3" x14ac:dyDescent="0.25">
      <c r="B6230" s="250">
        <v>6167</v>
      </c>
      <c r="C6230" s="249">
        <v>111.69707940582299</v>
      </c>
    </row>
    <row r="6231" spans="2:3" x14ac:dyDescent="0.25">
      <c r="B6231" s="250">
        <v>6168</v>
      </c>
      <c r="C6231" s="249">
        <v>145.07557041347206</v>
      </c>
    </row>
    <row r="6232" spans="2:3" x14ac:dyDescent="0.25">
      <c r="B6232" s="250">
        <v>6169</v>
      </c>
      <c r="C6232" s="249">
        <v>144.83247225127818</v>
      </c>
    </row>
    <row r="6233" spans="2:3" x14ac:dyDescent="0.25">
      <c r="B6233" s="250">
        <v>6170</v>
      </c>
      <c r="C6233" s="249">
        <v>100.22701186382055</v>
      </c>
    </row>
    <row r="6234" spans="2:3" x14ac:dyDescent="0.25">
      <c r="B6234" s="250">
        <v>6171</v>
      </c>
      <c r="C6234" s="249">
        <v>116.69996563249275</v>
      </c>
    </row>
    <row r="6235" spans="2:3" x14ac:dyDescent="0.25">
      <c r="B6235" s="250">
        <v>6172</v>
      </c>
      <c r="C6235" s="249">
        <v>156.53544026829309</v>
      </c>
    </row>
    <row r="6236" spans="2:3" x14ac:dyDescent="0.25">
      <c r="B6236" s="250">
        <v>6173</v>
      </c>
      <c r="C6236" s="249">
        <v>132.82120099203971</v>
      </c>
    </row>
    <row r="6237" spans="2:3" x14ac:dyDescent="0.25">
      <c r="B6237" s="250">
        <v>6174</v>
      </c>
      <c r="C6237" s="249">
        <v>111.56671488827679</v>
      </c>
    </row>
    <row r="6238" spans="2:3" x14ac:dyDescent="0.25">
      <c r="B6238" s="250">
        <v>6175</v>
      </c>
      <c r="C6238" s="249">
        <v>104.16328675290534</v>
      </c>
    </row>
    <row r="6239" spans="2:3" x14ac:dyDescent="0.25">
      <c r="B6239" s="250">
        <v>6176</v>
      </c>
      <c r="C6239" s="249">
        <v>137.30787356737102</v>
      </c>
    </row>
    <row r="6240" spans="2:3" x14ac:dyDescent="0.25">
      <c r="B6240" s="250">
        <v>6177</v>
      </c>
      <c r="C6240" s="249">
        <v>123.70905713264348</v>
      </c>
    </row>
    <row r="6241" spans="2:3" x14ac:dyDescent="0.25">
      <c r="B6241" s="250">
        <v>6178</v>
      </c>
      <c r="C6241" s="249">
        <v>108.41549559730264</v>
      </c>
    </row>
    <row r="6242" spans="2:3" x14ac:dyDescent="0.25">
      <c r="B6242" s="250">
        <v>6179</v>
      </c>
      <c r="C6242" s="249">
        <v>138.70642465876077</v>
      </c>
    </row>
    <row r="6243" spans="2:3" x14ac:dyDescent="0.25">
      <c r="B6243" s="250">
        <v>6180</v>
      </c>
      <c r="C6243" s="249">
        <v>161.02924586860289</v>
      </c>
    </row>
    <row r="6244" spans="2:3" x14ac:dyDescent="0.25">
      <c r="B6244" s="250">
        <v>6181</v>
      </c>
      <c r="C6244" s="249">
        <v>116.74009722860012</v>
      </c>
    </row>
    <row r="6245" spans="2:3" x14ac:dyDescent="0.25">
      <c r="B6245" s="250">
        <v>6182</v>
      </c>
      <c r="C6245" s="249">
        <v>99.102425800064793</v>
      </c>
    </row>
    <row r="6246" spans="2:3" x14ac:dyDescent="0.25">
      <c r="B6246" s="250">
        <v>6183</v>
      </c>
      <c r="C6246" s="249">
        <v>133.00247039531189</v>
      </c>
    </row>
    <row r="6247" spans="2:3" x14ac:dyDescent="0.25">
      <c r="B6247" s="250">
        <v>6184</v>
      </c>
      <c r="C6247" s="249">
        <v>121.29556174372689</v>
      </c>
    </row>
    <row r="6248" spans="2:3" x14ac:dyDescent="0.25">
      <c r="B6248" s="250">
        <v>6185</v>
      </c>
      <c r="C6248" s="249">
        <v>151.99888365664202</v>
      </c>
    </row>
    <row r="6249" spans="2:3" x14ac:dyDescent="0.25">
      <c r="B6249" s="250">
        <v>6186</v>
      </c>
      <c r="C6249" s="249">
        <v>128.10412218675452</v>
      </c>
    </row>
    <row r="6250" spans="2:3" x14ac:dyDescent="0.25">
      <c r="B6250" s="250">
        <v>6187</v>
      </c>
      <c r="C6250" s="249">
        <v>167.46185515032141</v>
      </c>
    </row>
    <row r="6251" spans="2:3" x14ac:dyDescent="0.25">
      <c r="B6251" s="250">
        <v>6188</v>
      </c>
      <c r="C6251" s="249">
        <v>140.95209020109763</v>
      </c>
    </row>
    <row r="6252" spans="2:3" x14ac:dyDescent="0.25">
      <c r="B6252" s="250">
        <v>6189</v>
      </c>
      <c r="C6252" s="249">
        <v>126.64827644698018</v>
      </c>
    </row>
    <row r="6253" spans="2:3" x14ac:dyDescent="0.25">
      <c r="B6253" s="250">
        <v>6190</v>
      </c>
      <c r="C6253" s="249">
        <v>116.66845161398304</v>
      </c>
    </row>
    <row r="6254" spans="2:3" x14ac:dyDescent="0.25">
      <c r="B6254" s="250">
        <v>6191</v>
      </c>
      <c r="C6254" s="249">
        <v>114.23269192802704</v>
      </c>
    </row>
    <row r="6255" spans="2:3" x14ac:dyDescent="0.25">
      <c r="B6255" s="250">
        <v>6192</v>
      </c>
      <c r="C6255" s="249">
        <v>152.83290447469824</v>
      </c>
    </row>
    <row r="6256" spans="2:3" x14ac:dyDescent="0.25">
      <c r="B6256" s="250">
        <v>6193</v>
      </c>
      <c r="C6256" s="249">
        <v>153.41532036597329</v>
      </c>
    </row>
    <row r="6257" spans="2:3" x14ac:dyDescent="0.25">
      <c r="B6257" s="250">
        <v>6194</v>
      </c>
      <c r="C6257" s="249">
        <v>111.84590769727629</v>
      </c>
    </row>
    <row r="6258" spans="2:3" x14ac:dyDescent="0.25">
      <c r="B6258" s="250">
        <v>6195</v>
      </c>
      <c r="C6258" s="249">
        <v>146.53882025319518</v>
      </c>
    </row>
    <row r="6259" spans="2:3" x14ac:dyDescent="0.25">
      <c r="B6259" s="250">
        <v>6196</v>
      </c>
      <c r="C6259" s="249">
        <v>99.690394279287545</v>
      </c>
    </row>
    <row r="6260" spans="2:3" x14ac:dyDescent="0.25">
      <c r="B6260" s="250">
        <v>6197</v>
      </c>
      <c r="C6260" s="249">
        <v>110.93982592886077</v>
      </c>
    </row>
    <row r="6261" spans="2:3" x14ac:dyDescent="0.25">
      <c r="B6261" s="250">
        <v>6198</v>
      </c>
      <c r="C6261" s="249">
        <v>112.81257794601306</v>
      </c>
    </row>
    <row r="6262" spans="2:3" x14ac:dyDescent="0.25">
      <c r="B6262" s="250">
        <v>6199</v>
      </c>
      <c r="C6262" s="249">
        <v>118.96449710464363</v>
      </c>
    </row>
    <row r="6263" spans="2:3" x14ac:dyDescent="0.25">
      <c r="B6263" s="250">
        <v>6200</v>
      </c>
      <c r="C6263" s="249">
        <v>105.1986296262975</v>
      </c>
    </row>
    <row r="6264" spans="2:3" x14ac:dyDescent="0.25">
      <c r="B6264" s="250">
        <v>6201</v>
      </c>
      <c r="C6264" s="249">
        <v>130.82811665837022</v>
      </c>
    </row>
    <row r="6265" spans="2:3" x14ac:dyDescent="0.25">
      <c r="B6265" s="250">
        <v>6202</v>
      </c>
      <c r="C6265" s="249">
        <v>99.617518504527339</v>
      </c>
    </row>
    <row r="6266" spans="2:3" x14ac:dyDescent="0.25">
      <c r="B6266" s="250">
        <v>6203</v>
      </c>
      <c r="C6266" s="249">
        <v>77.861505572104988</v>
      </c>
    </row>
    <row r="6267" spans="2:3" x14ac:dyDescent="0.25">
      <c r="B6267" s="250">
        <v>6204</v>
      </c>
      <c r="C6267" s="249">
        <v>118.61465583919637</v>
      </c>
    </row>
    <row r="6268" spans="2:3" x14ac:dyDescent="0.25">
      <c r="B6268" s="250">
        <v>6205</v>
      </c>
      <c r="C6268" s="249">
        <v>139.181408060401</v>
      </c>
    </row>
    <row r="6269" spans="2:3" x14ac:dyDescent="0.25">
      <c r="B6269" s="250">
        <v>6206</v>
      </c>
      <c r="C6269" s="249">
        <v>105.15017031536291</v>
      </c>
    </row>
    <row r="6270" spans="2:3" x14ac:dyDescent="0.25">
      <c r="B6270" s="250">
        <v>6207</v>
      </c>
      <c r="C6270" s="249">
        <v>117.72514881261039</v>
      </c>
    </row>
    <row r="6271" spans="2:3" x14ac:dyDescent="0.25">
      <c r="B6271" s="250">
        <v>6208</v>
      </c>
      <c r="C6271" s="249">
        <v>142.60147134557562</v>
      </c>
    </row>
    <row r="6272" spans="2:3" x14ac:dyDescent="0.25">
      <c r="B6272" s="250">
        <v>6209</v>
      </c>
      <c r="C6272" s="249">
        <v>112.48067948031439</v>
      </c>
    </row>
    <row r="6273" spans="2:3" x14ac:dyDescent="0.25">
      <c r="B6273" s="250">
        <v>6210</v>
      </c>
      <c r="C6273" s="249">
        <v>140.62632182943784</v>
      </c>
    </row>
    <row r="6274" spans="2:3" x14ac:dyDescent="0.25">
      <c r="B6274" s="250">
        <v>6211</v>
      </c>
      <c r="C6274" s="249">
        <v>123.95458777468629</v>
      </c>
    </row>
    <row r="6275" spans="2:3" x14ac:dyDescent="0.25">
      <c r="B6275" s="250">
        <v>6212</v>
      </c>
      <c r="C6275" s="249">
        <v>132.25552149154933</v>
      </c>
    </row>
    <row r="6276" spans="2:3" x14ac:dyDescent="0.25">
      <c r="B6276" s="250">
        <v>6213</v>
      </c>
      <c r="C6276" s="249">
        <v>123.71149370302068</v>
      </c>
    </row>
    <row r="6277" spans="2:3" x14ac:dyDescent="0.25">
      <c r="B6277" s="250">
        <v>6214</v>
      </c>
      <c r="C6277" s="249">
        <v>118.23606202242671</v>
      </c>
    </row>
    <row r="6278" spans="2:3" x14ac:dyDescent="0.25">
      <c r="B6278" s="250">
        <v>6215</v>
      </c>
      <c r="C6278" s="249">
        <v>90.553053528757033</v>
      </c>
    </row>
    <row r="6279" spans="2:3" x14ac:dyDescent="0.25">
      <c r="B6279" s="250">
        <v>6216</v>
      </c>
      <c r="C6279" s="249">
        <v>155.23208635785397</v>
      </c>
    </row>
    <row r="6280" spans="2:3" x14ac:dyDescent="0.25">
      <c r="B6280" s="250">
        <v>6217</v>
      </c>
      <c r="C6280" s="249">
        <v>152.62597951176588</v>
      </c>
    </row>
    <row r="6281" spans="2:3" x14ac:dyDescent="0.25">
      <c r="B6281" s="250">
        <v>6218</v>
      </c>
      <c r="C6281" s="249">
        <v>127.21877976258723</v>
      </c>
    </row>
    <row r="6282" spans="2:3" x14ac:dyDescent="0.25">
      <c r="B6282" s="250">
        <v>6219</v>
      </c>
      <c r="C6282" s="249">
        <v>80.468740187061783</v>
      </c>
    </row>
    <row r="6283" spans="2:3" x14ac:dyDescent="0.25">
      <c r="B6283" s="250">
        <v>6220</v>
      </c>
      <c r="C6283" s="249">
        <v>91.877025544241718</v>
      </c>
    </row>
    <row r="6284" spans="2:3" x14ac:dyDescent="0.25">
      <c r="B6284" s="250">
        <v>6221</v>
      </c>
      <c r="C6284" s="249">
        <v>107.03290168088608</v>
      </c>
    </row>
    <row r="6285" spans="2:3" x14ac:dyDescent="0.25">
      <c r="B6285" s="250">
        <v>6222</v>
      </c>
      <c r="C6285" s="249">
        <v>138.88814334991503</v>
      </c>
    </row>
    <row r="6286" spans="2:3" x14ac:dyDescent="0.25">
      <c r="B6286" s="250">
        <v>6223</v>
      </c>
      <c r="C6286" s="249">
        <v>113.60960110533792</v>
      </c>
    </row>
    <row r="6287" spans="2:3" x14ac:dyDescent="0.25">
      <c r="B6287" s="250">
        <v>6224</v>
      </c>
      <c r="C6287" s="249">
        <v>145.35034072658834</v>
      </c>
    </row>
    <row r="6288" spans="2:3" x14ac:dyDescent="0.25">
      <c r="B6288" s="250">
        <v>6225</v>
      </c>
      <c r="C6288" s="249">
        <v>81.254031879339422</v>
      </c>
    </row>
    <row r="6289" spans="2:3" x14ac:dyDescent="0.25">
      <c r="B6289" s="250">
        <v>6226</v>
      </c>
      <c r="C6289" s="249">
        <v>83.99336065713527</v>
      </c>
    </row>
    <row r="6290" spans="2:3" x14ac:dyDescent="0.25">
      <c r="B6290" s="250">
        <v>6227</v>
      </c>
      <c r="C6290" s="249">
        <v>112.91933809910077</v>
      </c>
    </row>
    <row r="6291" spans="2:3" x14ac:dyDescent="0.25">
      <c r="B6291" s="250">
        <v>6228</v>
      </c>
      <c r="C6291" s="249">
        <v>131.07354931678245</v>
      </c>
    </row>
    <row r="6292" spans="2:3" x14ac:dyDescent="0.25">
      <c r="B6292" s="250">
        <v>6229</v>
      </c>
      <c r="C6292" s="249">
        <v>101.70306452393687</v>
      </c>
    </row>
    <row r="6293" spans="2:3" x14ac:dyDescent="0.25">
      <c r="B6293" s="250">
        <v>6230</v>
      </c>
      <c r="C6293" s="249">
        <v>125.7967030614642</v>
      </c>
    </row>
    <row r="6294" spans="2:3" x14ac:dyDescent="0.25">
      <c r="B6294" s="250">
        <v>6231</v>
      </c>
      <c r="C6294" s="249">
        <v>164.1642995124883</v>
      </c>
    </row>
    <row r="6295" spans="2:3" x14ac:dyDescent="0.25">
      <c r="B6295" s="250">
        <v>6232</v>
      </c>
      <c r="C6295" s="249">
        <v>105.63504073786984</v>
      </c>
    </row>
    <row r="6296" spans="2:3" x14ac:dyDescent="0.25">
      <c r="B6296" s="250">
        <v>6233</v>
      </c>
      <c r="C6296" s="249">
        <v>82.746695976933069</v>
      </c>
    </row>
    <row r="6297" spans="2:3" x14ac:dyDescent="0.25">
      <c r="B6297" s="250">
        <v>6234</v>
      </c>
      <c r="C6297" s="249">
        <v>105.22950062599482</v>
      </c>
    </row>
    <row r="6298" spans="2:3" x14ac:dyDescent="0.25">
      <c r="B6298" s="250">
        <v>6235</v>
      </c>
      <c r="C6298" s="249">
        <v>120.05349069942204</v>
      </c>
    </row>
    <row r="6299" spans="2:3" x14ac:dyDescent="0.25">
      <c r="B6299" s="250">
        <v>6236</v>
      </c>
      <c r="C6299" s="249">
        <v>110.47984092894188</v>
      </c>
    </row>
    <row r="6300" spans="2:3" x14ac:dyDescent="0.25">
      <c r="B6300" s="250">
        <v>6237</v>
      </c>
      <c r="C6300" s="249">
        <v>145.05217060181351</v>
      </c>
    </row>
    <row r="6301" spans="2:3" x14ac:dyDescent="0.25">
      <c r="B6301" s="250">
        <v>6238</v>
      </c>
      <c r="C6301" s="249">
        <v>83.512596737421802</v>
      </c>
    </row>
    <row r="6302" spans="2:3" x14ac:dyDescent="0.25">
      <c r="B6302" s="250">
        <v>6239</v>
      </c>
      <c r="C6302" s="249">
        <v>132.61288200310398</v>
      </c>
    </row>
    <row r="6303" spans="2:3" x14ac:dyDescent="0.25">
      <c r="B6303" s="250">
        <v>6240</v>
      </c>
      <c r="C6303" s="249">
        <v>113.59798621604229</v>
      </c>
    </row>
    <row r="6304" spans="2:3" x14ac:dyDescent="0.25">
      <c r="B6304" s="250">
        <v>6241</v>
      </c>
      <c r="C6304" s="249">
        <v>108.42218999730549</v>
      </c>
    </row>
    <row r="6305" spans="2:3" x14ac:dyDescent="0.25">
      <c r="B6305" s="250">
        <v>6242</v>
      </c>
      <c r="C6305" s="249">
        <v>118.55385189634443</v>
      </c>
    </row>
    <row r="6306" spans="2:3" x14ac:dyDescent="0.25">
      <c r="B6306" s="250">
        <v>6243</v>
      </c>
      <c r="C6306" s="249">
        <v>138.88775898057185</v>
      </c>
    </row>
    <row r="6307" spans="2:3" x14ac:dyDescent="0.25">
      <c r="B6307" s="250">
        <v>6244</v>
      </c>
      <c r="C6307" s="249">
        <v>123.15943074599892</v>
      </c>
    </row>
    <row r="6308" spans="2:3" x14ac:dyDescent="0.25">
      <c r="B6308" s="250">
        <v>6245</v>
      </c>
      <c r="C6308" s="249">
        <v>141.29300888428924</v>
      </c>
    </row>
    <row r="6309" spans="2:3" x14ac:dyDescent="0.25">
      <c r="B6309" s="250">
        <v>6246</v>
      </c>
      <c r="C6309" s="249">
        <v>131.73521355228652</v>
      </c>
    </row>
    <row r="6310" spans="2:3" x14ac:dyDescent="0.25">
      <c r="B6310" s="250">
        <v>6247</v>
      </c>
      <c r="C6310" s="249">
        <v>77.384630743293201</v>
      </c>
    </row>
    <row r="6311" spans="2:3" x14ac:dyDescent="0.25">
      <c r="B6311" s="250">
        <v>6248</v>
      </c>
      <c r="C6311" s="249">
        <v>140.19048654795532</v>
      </c>
    </row>
    <row r="6312" spans="2:3" x14ac:dyDescent="0.25">
      <c r="B6312" s="250">
        <v>6249</v>
      </c>
      <c r="C6312" s="249">
        <v>126.76700776939299</v>
      </c>
    </row>
    <row r="6313" spans="2:3" x14ac:dyDescent="0.25">
      <c r="B6313" s="250">
        <v>6250</v>
      </c>
      <c r="C6313" s="249">
        <v>97.97602835371994</v>
      </c>
    </row>
    <row r="6314" spans="2:3" x14ac:dyDescent="0.25">
      <c r="B6314" s="250">
        <v>6251</v>
      </c>
      <c r="C6314" s="249">
        <v>114.62896503933401</v>
      </c>
    </row>
    <row r="6315" spans="2:3" x14ac:dyDescent="0.25">
      <c r="B6315" s="250">
        <v>6252</v>
      </c>
      <c r="C6315" s="249">
        <v>126.31244585127351</v>
      </c>
    </row>
    <row r="6316" spans="2:3" x14ac:dyDescent="0.25">
      <c r="B6316" s="250">
        <v>6253</v>
      </c>
      <c r="C6316" s="249">
        <v>147.35731478547223</v>
      </c>
    </row>
    <row r="6317" spans="2:3" x14ac:dyDescent="0.25">
      <c r="B6317" s="250">
        <v>6254</v>
      </c>
      <c r="C6317" s="249">
        <v>115.8486331849177</v>
      </c>
    </row>
    <row r="6318" spans="2:3" x14ac:dyDescent="0.25">
      <c r="B6318" s="250">
        <v>6255</v>
      </c>
      <c r="C6318" s="249">
        <v>91.587725579839642</v>
      </c>
    </row>
    <row r="6319" spans="2:3" x14ac:dyDescent="0.25">
      <c r="B6319" s="250">
        <v>6256</v>
      </c>
      <c r="C6319" s="249">
        <v>97.331237546058162</v>
      </c>
    </row>
    <row r="6320" spans="2:3" x14ac:dyDescent="0.25">
      <c r="B6320" s="250">
        <v>6257</v>
      </c>
      <c r="C6320" s="249">
        <v>114.39777200538539</v>
      </c>
    </row>
    <row r="6321" spans="2:3" x14ac:dyDescent="0.25">
      <c r="B6321" s="250">
        <v>6258</v>
      </c>
      <c r="C6321" s="249">
        <v>129.29624813567744</v>
      </c>
    </row>
    <row r="6322" spans="2:3" x14ac:dyDescent="0.25">
      <c r="B6322" s="250">
        <v>6259</v>
      </c>
      <c r="C6322" s="249">
        <v>122.50315221373118</v>
      </c>
    </row>
    <row r="6323" spans="2:3" x14ac:dyDescent="0.25">
      <c r="B6323" s="250">
        <v>6260</v>
      </c>
      <c r="C6323" s="249">
        <v>81.545195466546943</v>
      </c>
    </row>
    <row r="6324" spans="2:3" x14ac:dyDescent="0.25">
      <c r="B6324" s="250">
        <v>6261</v>
      </c>
      <c r="C6324" s="249">
        <v>89.146206629590935</v>
      </c>
    </row>
    <row r="6325" spans="2:3" x14ac:dyDescent="0.25">
      <c r="B6325" s="250">
        <v>6262</v>
      </c>
      <c r="C6325" s="249">
        <v>109.82988901738068</v>
      </c>
    </row>
    <row r="6326" spans="2:3" x14ac:dyDescent="0.25">
      <c r="B6326" s="250">
        <v>6263</v>
      </c>
      <c r="C6326" s="249">
        <v>81.56040477487447</v>
      </c>
    </row>
    <row r="6327" spans="2:3" x14ac:dyDescent="0.25">
      <c r="B6327" s="250">
        <v>6264</v>
      </c>
      <c r="C6327" s="249">
        <v>116.30657413314468</v>
      </c>
    </row>
    <row r="6328" spans="2:3" x14ac:dyDescent="0.25">
      <c r="B6328" s="250">
        <v>6265</v>
      </c>
      <c r="C6328" s="249">
        <v>107.54625703461119</v>
      </c>
    </row>
    <row r="6329" spans="2:3" x14ac:dyDescent="0.25">
      <c r="B6329" s="250">
        <v>6266</v>
      </c>
      <c r="C6329" s="249">
        <v>111.35986891995701</v>
      </c>
    </row>
    <row r="6330" spans="2:3" x14ac:dyDescent="0.25">
      <c r="B6330" s="250">
        <v>6267</v>
      </c>
      <c r="C6330" s="249">
        <v>117.50950444743565</v>
      </c>
    </row>
    <row r="6331" spans="2:3" x14ac:dyDescent="0.25">
      <c r="B6331" s="250">
        <v>6268</v>
      </c>
      <c r="C6331" s="249">
        <v>135.17639621118204</v>
      </c>
    </row>
    <row r="6332" spans="2:3" x14ac:dyDescent="0.25">
      <c r="B6332" s="250">
        <v>6269</v>
      </c>
      <c r="C6332" s="249">
        <v>62.324123841424893</v>
      </c>
    </row>
    <row r="6333" spans="2:3" x14ac:dyDescent="0.25">
      <c r="B6333" s="250">
        <v>6270</v>
      </c>
      <c r="C6333" s="249">
        <v>158.69424527039894</v>
      </c>
    </row>
    <row r="6334" spans="2:3" x14ac:dyDescent="0.25">
      <c r="B6334" s="250">
        <v>6271</v>
      </c>
      <c r="C6334" s="249">
        <v>67.413247482876969</v>
      </c>
    </row>
    <row r="6335" spans="2:3" x14ac:dyDescent="0.25">
      <c r="B6335" s="250">
        <v>6272</v>
      </c>
      <c r="C6335" s="249">
        <v>186.11634406529555</v>
      </c>
    </row>
    <row r="6336" spans="2:3" x14ac:dyDescent="0.25">
      <c r="B6336" s="250">
        <v>6273</v>
      </c>
      <c r="C6336" s="249">
        <v>134.29486934003458</v>
      </c>
    </row>
    <row r="6337" spans="2:3" x14ac:dyDescent="0.25">
      <c r="B6337" s="250">
        <v>6274</v>
      </c>
      <c r="C6337" s="249">
        <v>144.00231695492749</v>
      </c>
    </row>
    <row r="6338" spans="2:3" x14ac:dyDescent="0.25">
      <c r="B6338" s="250">
        <v>6275</v>
      </c>
      <c r="C6338" s="249">
        <v>166.68517730116562</v>
      </c>
    </row>
    <row r="6339" spans="2:3" x14ac:dyDescent="0.25">
      <c r="B6339" s="250">
        <v>6276</v>
      </c>
      <c r="C6339" s="249">
        <v>93.440984699048471</v>
      </c>
    </row>
    <row r="6340" spans="2:3" x14ac:dyDescent="0.25">
      <c r="B6340" s="250">
        <v>6277</v>
      </c>
      <c r="C6340" s="249">
        <v>164.17603789964295</v>
      </c>
    </row>
    <row r="6341" spans="2:3" x14ac:dyDescent="0.25">
      <c r="B6341" s="250">
        <v>6278</v>
      </c>
      <c r="C6341" s="249">
        <v>153.72603846893236</v>
      </c>
    </row>
    <row r="6342" spans="2:3" x14ac:dyDescent="0.25">
      <c r="B6342" s="250">
        <v>6279</v>
      </c>
      <c r="C6342" s="249">
        <v>146.48273387695147</v>
      </c>
    </row>
    <row r="6343" spans="2:3" x14ac:dyDescent="0.25">
      <c r="B6343" s="250">
        <v>6280</v>
      </c>
      <c r="C6343" s="249">
        <v>111.04613461747843</v>
      </c>
    </row>
    <row r="6344" spans="2:3" x14ac:dyDescent="0.25">
      <c r="B6344" s="250">
        <v>6281</v>
      </c>
      <c r="C6344" s="249">
        <v>117.52258480634487</v>
      </c>
    </row>
    <row r="6345" spans="2:3" x14ac:dyDescent="0.25">
      <c r="B6345" s="250">
        <v>6282</v>
      </c>
      <c r="C6345" s="249">
        <v>114.77299636915239</v>
      </c>
    </row>
    <row r="6346" spans="2:3" x14ac:dyDescent="0.25">
      <c r="B6346" s="250">
        <v>6283</v>
      </c>
      <c r="C6346" s="249">
        <v>143.81334326694008</v>
      </c>
    </row>
    <row r="6347" spans="2:3" x14ac:dyDescent="0.25">
      <c r="B6347" s="250">
        <v>6284</v>
      </c>
      <c r="C6347" s="249">
        <v>137.44670498845736</v>
      </c>
    </row>
    <row r="6348" spans="2:3" x14ac:dyDescent="0.25">
      <c r="B6348" s="250">
        <v>6285</v>
      </c>
      <c r="C6348" s="249">
        <v>140.5395462309784</v>
      </c>
    </row>
    <row r="6349" spans="2:3" x14ac:dyDescent="0.25">
      <c r="B6349" s="250">
        <v>6286</v>
      </c>
      <c r="C6349" s="249">
        <v>136.669228286492</v>
      </c>
    </row>
    <row r="6350" spans="2:3" x14ac:dyDescent="0.25">
      <c r="B6350" s="250">
        <v>6287</v>
      </c>
      <c r="C6350" s="249">
        <v>94.208630420853567</v>
      </c>
    </row>
    <row r="6351" spans="2:3" x14ac:dyDescent="0.25">
      <c r="B6351" s="250">
        <v>6288</v>
      </c>
      <c r="C6351" s="249">
        <v>107.25072800023673</v>
      </c>
    </row>
    <row r="6352" spans="2:3" x14ac:dyDescent="0.25">
      <c r="B6352" s="250">
        <v>6289</v>
      </c>
      <c r="C6352" s="249">
        <v>140.50169721242145</v>
      </c>
    </row>
    <row r="6353" spans="2:3" x14ac:dyDescent="0.25">
      <c r="B6353" s="250">
        <v>6290</v>
      </c>
      <c r="C6353" s="249">
        <v>129.61988634247308</v>
      </c>
    </row>
    <row r="6354" spans="2:3" x14ac:dyDescent="0.25">
      <c r="B6354" s="250">
        <v>6291</v>
      </c>
      <c r="C6354" s="249">
        <v>92.183906763637722</v>
      </c>
    </row>
    <row r="6355" spans="2:3" x14ac:dyDescent="0.25">
      <c r="B6355" s="250">
        <v>6292</v>
      </c>
      <c r="C6355" s="249">
        <v>105.32075460635528</v>
      </c>
    </row>
    <row r="6356" spans="2:3" x14ac:dyDescent="0.25">
      <c r="B6356" s="250">
        <v>6293</v>
      </c>
      <c r="C6356" s="249">
        <v>98.424013774948236</v>
      </c>
    </row>
    <row r="6357" spans="2:3" x14ac:dyDescent="0.25">
      <c r="B6357" s="250">
        <v>6294</v>
      </c>
      <c r="C6357" s="249">
        <v>100.81562315204874</v>
      </c>
    </row>
    <row r="6358" spans="2:3" x14ac:dyDescent="0.25">
      <c r="B6358" s="250">
        <v>6295</v>
      </c>
      <c r="C6358" s="249">
        <v>142.14958934656502</v>
      </c>
    </row>
    <row r="6359" spans="2:3" x14ac:dyDescent="0.25">
      <c r="B6359" s="250">
        <v>6296</v>
      </c>
      <c r="C6359" s="249">
        <v>140.32010231348789</v>
      </c>
    </row>
    <row r="6360" spans="2:3" x14ac:dyDescent="0.25">
      <c r="B6360" s="250">
        <v>6297</v>
      </c>
      <c r="C6360" s="249">
        <v>99.135149228217358</v>
      </c>
    </row>
    <row r="6361" spans="2:3" x14ac:dyDescent="0.25">
      <c r="B6361" s="250">
        <v>6298</v>
      </c>
      <c r="C6361" s="249">
        <v>133.0084070525325</v>
      </c>
    </row>
    <row r="6362" spans="2:3" x14ac:dyDescent="0.25">
      <c r="B6362" s="250">
        <v>6299</v>
      </c>
      <c r="C6362" s="249">
        <v>138.02066138496457</v>
      </c>
    </row>
    <row r="6363" spans="2:3" x14ac:dyDescent="0.25">
      <c r="B6363" s="250">
        <v>6300</v>
      </c>
      <c r="C6363" s="249">
        <v>117.23672269085911</v>
      </c>
    </row>
    <row r="6364" spans="2:3" x14ac:dyDescent="0.25">
      <c r="B6364" s="250">
        <v>6301</v>
      </c>
      <c r="C6364" s="249">
        <v>144.02970314448689</v>
      </c>
    </row>
    <row r="6365" spans="2:3" x14ac:dyDescent="0.25">
      <c r="B6365" s="250">
        <v>6302</v>
      </c>
      <c r="C6365" s="249">
        <v>146.0880898660088</v>
      </c>
    </row>
    <row r="6366" spans="2:3" x14ac:dyDescent="0.25">
      <c r="B6366" s="250">
        <v>6303</v>
      </c>
      <c r="C6366" s="249">
        <v>130.51618888876152</v>
      </c>
    </row>
    <row r="6367" spans="2:3" x14ac:dyDescent="0.25">
      <c r="B6367" s="250">
        <v>6304</v>
      </c>
      <c r="C6367" s="249">
        <v>160.22755489913956</v>
      </c>
    </row>
    <row r="6368" spans="2:3" x14ac:dyDescent="0.25">
      <c r="B6368" s="250">
        <v>6305</v>
      </c>
      <c r="C6368" s="249">
        <v>94.680049138383922</v>
      </c>
    </row>
    <row r="6369" spans="2:3" x14ac:dyDescent="0.25">
      <c r="B6369" s="250">
        <v>6306</v>
      </c>
      <c r="C6369" s="249">
        <v>130.63016838649466</v>
      </c>
    </row>
    <row r="6370" spans="2:3" x14ac:dyDescent="0.25">
      <c r="B6370" s="250">
        <v>6307</v>
      </c>
      <c r="C6370" s="249">
        <v>116.09119745407288</v>
      </c>
    </row>
    <row r="6371" spans="2:3" x14ac:dyDescent="0.25">
      <c r="B6371" s="250">
        <v>6308</v>
      </c>
      <c r="C6371" s="249">
        <v>98.760802650926664</v>
      </c>
    </row>
    <row r="6372" spans="2:3" x14ac:dyDescent="0.25">
      <c r="B6372" s="250">
        <v>6309</v>
      </c>
      <c r="C6372" s="249">
        <v>77.875694948292789</v>
      </c>
    </row>
    <row r="6373" spans="2:3" x14ac:dyDescent="0.25">
      <c r="B6373" s="250">
        <v>6310</v>
      </c>
      <c r="C6373" s="249">
        <v>124.43849049582474</v>
      </c>
    </row>
    <row r="6374" spans="2:3" x14ac:dyDescent="0.25">
      <c r="B6374" s="250">
        <v>6311</v>
      </c>
      <c r="C6374" s="249">
        <v>38.828801977822835</v>
      </c>
    </row>
    <row r="6375" spans="2:3" x14ac:dyDescent="0.25">
      <c r="B6375" s="250">
        <v>6312</v>
      </c>
      <c r="C6375" s="249">
        <v>102.26779508174077</v>
      </c>
    </row>
    <row r="6376" spans="2:3" x14ac:dyDescent="0.25">
      <c r="B6376" s="250">
        <v>6313</v>
      </c>
      <c r="C6376" s="249">
        <v>163.45732913047675</v>
      </c>
    </row>
    <row r="6377" spans="2:3" x14ac:dyDescent="0.25">
      <c r="B6377" s="250">
        <v>6314</v>
      </c>
      <c r="C6377" s="249">
        <v>105.04437091413905</v>
      </c>
    </row>
    <row r="6378" spans="2:3" x14ac:dyDescent="0.25">
      <c r="B6378" s="250">
        <v>6315</v>
      </c>
      <c r="C6378" s="249">
        <v>128.4641561164251</v>
      </c>
    </row>
    <row r="6379" spans="2:3" x14ac:dyDescent="0.25">
      <c r="B6379" s="250">
        <v>6316</v>
      </c>
      <c r="C6379" s="249">
        <v>91.893454426780039</v>
      </c>
    </row>
    <row r="6380" spans="2:3" x14ac:dyDescent="0.25">
      <c r="B6380" s="250">
        <v>6317</v>
      </c>
      <c r="C6380" s="249">
        <v>151.76103428391582</v>
      </c>
    </row>
    <row r="6381" spans="2:3" x14ac:dyDescent="0.25">
      <c r="B6381" s="250">
        <v>6318</v>
      </c>
      <c r="C6381" s="249">
        <v>151.53571847181846</v>
      </c>
    </row>
    <row r="6382" spans="2:3" x14ac:dyDescent="0.25">
      <c r="B6382" s="250">
        <v>6319</v>
      </c>
      <c r="C6382" s="249">
        <v>130.78272585941278</v>
      </c>
    </row>
    <row r="6383" spans="2:3" x14ac:dyDescent="0.25">
      <c r="B6383" s="250">
        <v>6320</v>
      </c>
      <c r="C6383" s="249">
        <v>91.256231257788698</v>
      </c>
    </row>
    <row r="6384" spans="2:3" x14ac:dyDescent="0.25">
      <c r="B6384" s="250">
        <v>6321</v>
      </c>
      <c r="C6384" s="249">
        <v>141.77151929199204</v>
      </c>
    </row>
    <row r="6385" spans="2:3" x14ac:dyDescent="0.25">
      <c r="B6385" s="250">
        <v>6322</v>
      </c>
      <c r="C6385" s="249">
        <v>122.44091822917513</v>
      </c>
    </row>
    <row r="6386" spans="2:3" x14ac:dyDescent="0.25">
      <c r="B6386" s="250">
        <v>6323</v>
      </c>
      <c r="C6386" s="249">
        <v>162.51196126333156</v>
      </c>
    </row>
    <row r="6387" spans="2:3" x14ac:dyDescent="0.25">
      <c r="B6387" s="250">
        <v>6324</v>
      </c>
      <c r="C6387" s="249">
        <v>144.6869054929785</v>
      </c>
    </row>
    <row r="6388" spans="2:3" x14ac:dyDescent="0.25">
      <c r="B6388" s="250">
        <v>6325</v>
      </c>
      <c r="C6388" s="249">
        <v>93.943845909954717</v>
      </c>
    </row>
    <row r="6389" spans="2:3" x14ac:dyDescent="0.25">
      <c r="B6389" s="250">
        <v>6326</v>
      </c>
      <c r="C6389" s="249">
        <v>119.06824598172562</v>
      </c>
    </row>
    <row r="6390" spans="2:3" x14ac:dyDescent="0.25">
      <c r="B6390" s="250">
        <v>6327</v>
      </c>
      <c r="C6390" s="249">
        <v>141.19618152119733</v>
      </c>
    </row>
    <row r="6391" spans="2:3" x14ac:dyDescent="0.25">
      <c r="B6391" s="250">
        <v>6328</v>
      </c>
      <c r="C6391" s="249">
        <v>98.416551416256993</v>
      </c>
    </row>
    <row r="6392" spans="2:3" x14ac:dyDescent="0.25">
      <c r="B6392" s="250">
        <v>6329</v>
      </c>
      <c r="C6392" s="249">
        <v>101.69963240705039</v>
      </c>
    </row>
    <row r="6393" spans="2:3" x14ac:dyDescent="0.25">
      <c r="B6393" s="250">
        <v>6330</v>
      </c>
      <c r="C6393" s="249">
        <v>136.03858352359472</v>
      </c>
    </row>
    <row r="6394" spans="2:3" x14ac:dyDescent="0.25">
      <c r="B6394" s="250">
        <v>6331</v>
      </c>
      <c r="C6394" s="249">
        <v>70.563795886785513</v>
      </c>
    </row>
    <row r="6395" spans="2:3" x14ac:dyDescent="0.25">
      <c r="B6395" s="250">
        <v>6332</v>
      </c>
      <c r="C6395" s="249">
        <v>183.80222713632065</v>
      </c>
    </row>
    <row r="6396" spans="2:3" x14ac:dyDescent="0.25">
      <c r="B6396" s="250">
        <v>6333</v>
      </c>
      <c r="C6396" s="249">
        <v>62.683224564875829</v>
      </c>
    </row>
    <row r="6397" spans="2:3" x14ac:dyDescent="0.25">
      <c r="B6397" s="250">
        <v>6334</v>
      </c>
      <c r="C6397" s="249">
        <v>90.60001223911263</v>
      </c>
    </row>
    <row r="6398" spans="2:3" x14ac:dyDescent="0.25">
      <c r="B6398" s="250">
        <v>6335</v>
      </c>
      <c r="C6398" s="249">
        <v>137.03185293949744</v>
      </c>
    </row>
    <row r="6399" spans="2:3" x14ac:dyDescent="0.25">
      <c r="B6399" s="250">
        <v>6336</v>
      </c>
      <c r="C6399" s="249">
        <v>92.733449094808591</v>
      </c>
    </row>
    <row r="6400" spans="2:3" x14ac:dyDescent="0.25">
      <c r="B6400" s="250">
        <v>6337</v>
      </c>
      <c r="C6400" s="249">
        <v>92.83748199537186</v>
      </c>
    </row>
    <row r="6401" spans="2:3" x14ac:dyDescent="0.25">
      <c r="B6401" s="250">
        <v>6338</v>
      </c>
      <c r="C6401" s="249">
        <v>139.27394972748397</v>
      </c>
    </row>
    <row r="6402" spans="2:3" x14ac:dyDescent="0.25">
      <c r="B6402" s="250">
        <v>6339</v>
      </c>
      <c r="C6402" s="249">
        <v>116.66553681117242</v>
      </c>
    </row>
    <row r="6403" spans="2:3" x14ac:dyDescent="0.25">
      <c r="B6403" s="250">
        <v>6340</v>
      </c>
      <c r="C6403" s="249">
        <v>120.5767052422085</v>
      </c>
    </row>
    <row r="6404" spans="2:3" x14ac:dyDescent="0.25">
      <c r="B6404" s="250">
        <v>6341</v>
      </c>
      <c r="C6404" s="249">
        <v>118.35572224661523</v>
      </c>
    </row>
    <row r="6405" spans="2:3" x14ac:dyDescent="0.25">
      <c r="B6405" s="250">
        <v>6342</v>
      </c>
      <c r="C6405" s="249">
        <v>129.32403276172374</v>
      </c>
    </row>
    <row r="6406" spans="2:3" x14ac:dyDescent="0.25">
      <c r="B6406" s="250">
        <v>6343</v>
      </c>
      <c r="C6406" s="249">
        <v>105.84656946472879</v>
      </c>
    </row>
    <row r="6407" spans="2:3" x14ac:dyDescent="0.25">
      <c r="B6407" s="250">
        <v>6344</v>
      </c>
      <c r="C6407" s="249">
        <v>130.42856366938872</v>
      </c>
    </row>
    <row r="6408" spans="2:3" x14ac:dyDescent="0.25">
      <c r="B6408" s="250">
        <v>6345</v>
      </c>
      <c r="C6408" s="249">
        <v>116.09288678236595</v>
      </c>
    </row>
    <row r="6409" spans="2:3" x14ac:dyDescent="0.25">
      <c r="B6409" s="250">
        <v>6346</v>
      </c>
      <c r="C6409" s="249">
        <v>117.20398355792899</v>
      </c>
    </row>
    <row r="6410" spans="2:3" x14ac:dyDescent="0.25">
      <c r="B6410" s="250">
        <v>6347</v>
      </c>
      <c r="C6410" s="249">
        <v>104.15652383566805</v>
      </c>
    </row>
    <row r="6411" spans="2:3" x14ac:dyDescent="0.25">
      <c r="B6411" s="250">
        <v>6348</v>
      </c>
      <c r="C6411" s="249">
        <v>87.545882451858574</v>
      </c>
    </row>
    <row r="6412" spans="2:3" x14ac:dyDescent="0.25">
      <c r="B6412" s="250">
        <v>6349</v>
      </c>
      <c r="C6412" s="249">
        <v>139.11049789603231</v>
      </c>
    </row>
    <row r="6413" spans="2:3" x14ac:dyDescent="0.25">
      <c r="B6413" s="250">
        <v>6350</v>
      </c>
      <c r="C6413" s="249">
        <v>150.37244829495921</v>
      </c>
    </row>
    <row r="6414" spans="2:3" x14ac:dyDescent="0.25">
      <c r="B6414" s="250">
        <v>6351</v>
      </c>
      <c r="C6414" s="249">
        <v>78.572980205148099</v>
      </c>
    </row>
    <row r="6415" spans="2:3" x14ac:dyDescent="0.25">
      <c r="B6415" s="250">
        <v>6352</v>
      </c>
      <c r="C6415" s="249">
        <v>80.112730474101596</v>
      </c>
    </row>
    <row r="6416" spans="2:3" x14ac:dyDescent="0.25">
      <c r="B6416" s="250">
        <v>6353</v>
      </c>
      <c r="C6416" s="249">
        <v>115.80355340346372</v>
      </c>
    </row>
    <row r="6417" spans="2:3" x14ac:dyDescent="0.25">
      <c r="B6417" s="250">
        <v>6354</v>
      </c>
      <c r="C6417" s="249">
        <v>108.69268883467285</v>
      </c>
    </row>
    <row r="6418" spans="2:3" x14ac:dyDescent="0.25">
      <c r="B6418" s="250">
        <v>6355</v>
      </c>
      <c r="C6418" s="249">
        <v>126.16446921452199</v>
      </c>
    </row>
    <row r="6419" spans="2:3" x14ac:dyDescent="0.25">
      <c r="B6419" s="250">
        <v>6356</v>
      </c>
      <c r="C6419" s="249">
        <v>131.02720584568135</v>
      </c>
    </row>
    <row r="6420" spans="2:3" x14ac:dyDescent="0.25">
      <c r="B6420" s="250">
        <v>6357</v>
      </c>
      <c r="C6420" s="249">
        <v>124.54650109662612</v>
      </c>
    </row>
    <row r="6421" spans="2:3" x14ac:dyDescent="0.25">
      <c r="B6421" s="250">
        <v>6358</v>
      </c>
      <c r="C6421" s="249">
        <v>115.62321750508647</v>
      </c>
    </row>
    <row r="6422" spans="2:3" x14ac:dyDescent="0.25">
      <c r="B6422" s="250">
        <v>6359</v>
      </c>
      <c r="C6422" s="249">
        <v>150.47320470668848</v>
      </c>
    </row>
    <row r="6423" spans="2:3" x14ac:dyDescent="0.25">
      <c r="B6423" s="250">
        <v>6360</v>
      </c>
      <c r="C6423" s="249">
        <v>99.238298968825291</v>
      </c>
    </row>
    <row r="6424" spans="2:3" x14ac:dyDescent="0.25">
      <c r="B6424" s="250">
        <v>6361</v>
      </c>
      <c r="C6424" s="249">
        <v>106.97110968487891</v>
      </c>
    </row>
    <row r="6425" spans="2:3" x14ac:dyDescent="0.25">
      <c r="B6425" s="250">
        <v>6362</v>
      </c>
      <c r="C6425" s="249">
        <v>94.467035644310826</v>
      </c>
    </row>
    <row r="6426" spans="2:3" x14ac:dyDescent="0.25">
      <c r="B6426" s="250">
        <v>6363</v>
      </c>
      <c r="C6426" s="249">
        <v>101.24957178344022</v>
      </c>
    </row>
    <row r="6427" spans="2:3" x14ac:dyDescent="0.25">
      <c r="B6427" s="250">
        <v>6364</v>
      </c>
      <c r="C6427" s="249">
        <v>101.63390774206441</v>
      </c>
    </row>
    <row r="6428" spans="2:3" x14ac:dyDescent="0.25">
      <c r="B6428" s="250">
        <v>6365</v>
      </c>
      <c r="C6428" s="249">
        <v>114.74690709004622</v>
      </c>
    </row>
    <row r="6429" spans="2:3" x14ac:dyDescent="0.25">
      <c r="B6429" s="250">
        <v>6366</v>
      </c>
      <c r="C6429" s="249">
        <v>90.110832245903424</v>
      </c>
    </row>
    <row r="6430" spans="2:3" x14ac:dyDescent="0.25">
      <c r="B6430" s="250">
        <v>6367</v>
      </c>
      <c r="C6430" s="249">
        <v>116.67561688955277</v>
      </c>
    </row>
    <row r="6431" spans="2:3" x14ac:dyDescent="0.25">
      <c r="B6431" s="250">
        <v>6368</v>
      </c>
      <c r="C6431" s="249">
        <v>126.08647847232754</v>
      </c>
    </row>
    <row r="6432" spans="2:3" x14ac:dyDescent="0.25">
      <c r="B6432" s="250">
        <v>6369</v>
      </c>
      <c r="C6432" s="249">
        <v>122.21914499550691</v>
      </c>
    </row>
    <row r="6433" spans="2:3" x14ac:dyDescent="0.25">
      <c r="B6433" s="250">
        <v>6370</v>
      </c>
      <c r="C6433" s="249">
        <v>129.87084361206954</v>
      </c>
    </row>
    <row r="6434" spans="2:3" x14ac:dyDescent="0.25">
      <c r="B6434" s="250">
        <v>6371</v>
      </c>
      <c r="C6434" s="249">
        <v>168.23077731126887</v>
      </c>
    </row>
    <row r="6435" spans="2:3" x14ac:dyDescent="0.25">
      <c r="B6435" s="250">
        <v>6372</v>
      </c>
      <c r="C6435" s="249">
        <v>113.35727533950219</v>
      </c>
    </row>
    <row r="6436" spans="2:3" x14ac:dyDescent="0.25">
      <c r="B6436" s="250">
        <v>6373</v>
      </c>
      <c r="C6436" s="249">
        <v>178.56674567090778</v>
      </c>
    </row>
    <row r="6437" spans="2:3" x14ac:dyDescent="0.25">
      <c r="B6437" s="250">
        <v>6374</v>
      </c>
      <c r="C6437" s="249">
        <v>130.7963608116012</v>
      </c>
    </row>
    <row r="6438" spans="2:3" x14ac:dyDescent="0.25">
      <c r="B6438" s="250">
        <v>6375</v>
      </c>
      <c r="C6438" s="249">
        <v>92.854530064239441</v>
      </c>
    </row>
    <row r="6439" spans="2:3" x14ac:dyDescent="0.25">
      <c r="B6439" s="250">
        <v>6376</v>
      </c>
      <c r="C6439" s="249">
        <v>108.22509753689521</v>
      </c>
    </row>
    <row r="6440" spans="2:3" x14ac:dyDescent="0.25">
      <c r="B6440" s="250">
        <v>6377</v>
      </c>
      <c r="C6440" s="249">
        <v>123.50367454327834</v>
      </c>
    </row>
    <row r="6441" spans="2:3" x14ac:dyDescent="0.25">
      <c r="B6441" s="250">
        <v>6378</v>
      </c>
      <c r="C6441" s="249">
        <v>156.82123941052936</v>
      </c>
    </row>
    <row r="6442" spans="2:3" x14ac:dyDescent="0.25">
      <c r="B6442" s="250">
        <v>6379</v>
      </c>
      <c r="C6442" s="249">
        <v>103.84019947206303</v>
      </c>
    </row>
    <row r="6443" spans="2:3" x14ac:dyDescent="0.25">
      <c r="B6443" s="250">
        <v>6380</v>
      </c>
      <c r="C6443" s="249">
        <v>123.87150695380228</v>
      </c>
    </row>
    <row r="6444" spans="2:3" x14ac:dyDescent="0.25">
      <c r="B6444" s="250">
        <v>6381</v>
      </c>
      <c r="C6444" s="249">
        <v>132.82168538923625</v>
      </c>
    </row>
    <row r="6445" spans="2:3" x14ac:dyDescent="0.25">
      <c r="B6445" s="250">
        <v>6382</v>
      </c>
      <c r="C6445" s="249">
        <v>140.64247491743552</v>
      </c>
    </row>
    <row r="6446" spans="2:3" x14ac:dyDescent="0.25">
      <c r="B6446" s="250">
        <v>6383</v>
      </c>
      <c r="C6446" s="249">
        <v>182.17611134699797</v>
      </c>
    </row>
    <row r="6447" spans="2:3" x14ac:dyDescent="0.25">
      <c r="B6447" s="250">
        <v>6384</v>
      </c>
      <c r="C6447" s="249">
        <v>68.831236763651958</v>
      </c>
    </row>
    <row r="6448" spans="2:3" x14ac:dyDescent="0.25">
      <c r="B6448" s="250">
        <v>6385</v>
      </c>
      <c r="C6448" s="249">
        <v>141.54847444310553</v>
      </c>
    </row>
    <row r="6449" spans="2:3" x14ac:dyDescent="0.25">
      <c r="B6449" s="250">
        <v>6386</v>
      </c>
      <c r="C6449" s="249">
        <v>80.316260529516029</v>
      </c>
    </row>
    <row r="6450" spans="2:3" x14ac:dyDescent="0.25">
      <c r="B6450" s="250">
        <v>6387</v>
      </c>
      <c r="C6450" s="249">
        <v>76.657942421256848</v>
      </c>
    </row>
    <row r="6451" spans="2:3" x14ac:dyDescent="0.25">
      <c r="B6451" s="250">
        <v>6388</v>
      </c>
      <c r="C6451" s="249">
        <v>128.55651314184024</v>
      </c>
    </row>
    <row r="6452" spans="2:3" x14ac:dyDescent="0.25">
      <c r="B6452" s="250">
        <v>6389</v>
      </c>
      <c r="C6452" s="249">
        <v>127.57537741285206</v>
      </c>
    </row>
    <row r="6453" spans="2:3" x14ac:dyDescent="0.25">
      <c r="B6453" s="250">
        <v>6390</v>
      </c>
      <c r="C6453" s="249">
        <v>113.79669603709419</v>
      </c>
    </row>
    <row r="6454" spans="2:3" x14ac:dyDescent="0.25">
      <c r="B6454" s="250">
        <v>6391</v>
      </c>
      <c r="C6454" s="249">
        <v>138.52317802612529</v>
      </c>
    </row>
    <row r="6455" spans="2:3" x14ac:dyDescent="0.25">
      <c r="B6455" s="250">
        <v>6392</v>
      </c>
      <c r="C6455" s="249">
        <v>151.28608133465173</v>
      </c>
    </row>
    <row r="6456" spans="2:3" x14ac:dyDescent="0.25">
      <c r="B6456" s="250">
        <v>6393</v>
      </c>
      <c r="C6456" s="249">
        <v>104.82507885476646</v>
      </c>
    </row>
    <row r="6457" spans="2:3" x14ac:dyDescent="0.25">
      <c r="B6457" s="250">
        <v>6394</v>
      </c>
      <c r="C6457" s="249">
        <v>114.10155211466932</v>
      </c>
    </row>
    <row r="6458" spans="2:3" x14ac:dyDescent="0.25">
      <c r="B6458" s="250">
        <v>6395</v>
      </c>
      <c r="C6458" s="249">
        <v>151.367251766046</v>
      </c>
    </row>
    <row r="6459" spans="2:3" x14ac:dyDescent="0.25">
      <c r="B6459" s="250">
        <v>6396</v>
      </c>
      <c r="C6459" s="249">
        <v>153.67821938774438</v>
      </c>
    </row>
    <row r="6460" spans="2:3" x14ac:dyDescent="0.25">
      <c r="B6460" s="250">
        <v>6397</v>
      </c>
      <c r="C6460" s="249">
        <v>124.64846871729036</v>
      </c>
    </row>
    <row r="6461" spans="2:3" x14ac:dyDescent="0.25">
      <c r="B6461" s="250">
        <v>6398</v>
      </c>
      <c r="C6461" s="249">
        <v>141.71013231150124</v>
      </c>
    </row>
    <row r="6462" spans="2:3" x14ac:dyDescent="0.25">
      <c r="B6462" s="250">
        <v>6399</v>
      </c>
      <c r="C6462" s="249">
        <v>171.9147604622691</v>
      </c>
    </row>
    <row r="6463" spans="2:3" x14ac:dyDescent="0.25">
      <c r="B6463" s="250">
        <v>6400</v>
      </c>
      <c r="C6463" s="249">
        <v>152.19450449324091</v>
      </c>
    </row>
    <row r="6464" spans="2:3" x14ac:dyDescent="0.25">
      <c r="B6464" s="250">
        <v>6401</v>
      </c>
      <c r="C6464" s="249">
        <v>128.02849834039543</v>
      </c>
    </row>
    <row r="6465" spans="2:3" x14ac:dyDescent="0.25">
      <c r="B6465" s="250">
        <v>6402</v>
      </c>
      <c r="C6465" s="249">
        <v>102.04892430947316</v>
      </c>
    </row>
    <row r="6466" spans="2:3" x14ac:dyDescent="0.25">
      <c r="B6466" s="250">
        <v>6403</v>
      </c>
      <c r="C6466" s="249">
        <v>91.801164146575331</v>
      </c>
    </row>
    <row r="6467" spans="2:3" x14ac:dyDescent="0.25">
      <c r="B6467" s="250">
        <v>6404</v>
      </c>
      <c r="C6467" s="249">
        <v>149.37344401600257</v>
      </c>
    </row>
    <row r="6468" spans="2:3" x14ac:dyDescent="0.25">
      <c r="B6468" s="250">
        <v>6405</v>
      </c>
      <c r="C6468" s="249">
        <v>145.21786078959786</v>
      </c>
    </row>
    <row r="6469" spans="2:3" x14ac:dyDescent="0.25">
      <c r="B6469" s="250">
        <v>6406</v>
      </c>
      <c r="C6469" s="249">
        <v>114.58021583791529</v>
      </c>
    </row>
    <row r="6470" spans="2:3" x14ac:dyDescent="0.25">
      <c r="B6470" s="250">
        <v>6407</v>
      </c>
      <c r="C6470" s="249">
        <v>114.90984380903525</v>
      </c>
    </row>
    <row r="6471" spans="2:3" x14ac:dyDescent="0.25">
      <c r="B6471" s="250">
        <v>6408</v>
      </c>
      <c r="C6471" s="249">
        <v>126.71519916777123</v>
      </c>
    </row>
    <row r="6472" spans="2:3" x14ac:dyDescent="0.25">
      <c r="B6472" s="250">
        <v>6409</v>
      </c>
      <c r="C6472" s="249">
        <v>123.17624272814754</v>
      </c>
    </row>
    <row r="6473" spans="2:3" x14ac:dyDescent="0.25">
      <c r="B6473" s="250">
        <v>6410</v>
      </c>
      <c r="C6473" s="249">
        <v>98.988530573827489</v>
      </c>
    </row>
    <row r="6474" spans="2:3" x14ac:dyDescent="0.25">
      <c r="B6474" s="250">
        <v>6411</v>
      </c>
      <c r="C6474" s="249">
        <v>125.83932146207216</v>
      </c>
    </row>
    <row r="6475" spans="2:3" x14ac:dyDescent="0.25">
      <c r="B6475" s="250">
        <v>6412</v>
      </c>
      <c r="C6475" s="249">
        <v>155.00825520934504</v>
      </c>
    </row>
    <row r="6476" spans="2:3" x14ac:dyDescent="0.25">
      <c r="B6476" s="250">
        <v>6413</v>
      </c>
      <c r="C6476" s="249">
        <v>94.132915314421837</v>
      </c>
    </row>
    <row r="6477" spans="2:3" x14ac:dyDescent="0.25">
      <c r="B6477" s="250">
        <v>6414</v>
      </c>
      <c r="C6477" s="249">
        <v>152.41973978424321</v>
      </c>
    </row>
    <row r="6478" spans="2:3" x14ac:dyDescent="0.25">
      <c r="B6478" s="250">
        <v>6415</v>
      </c>
      <c r="C6478" s="249">
        <v>109.12484862710464</v>
      </c>
    </row>
    <row r="6479" spans="2:3" x14ac:dyDescent="0.25">
      <c r="B6479" s="250">
        <v>6416</v>
      </c>
      <c r="C6479" s="249">
        <v>87.768467940694734</v>
      </c>
    </row>
    <row r="6480" spans="2:3" x14ac:dyDescent="0.25">
      <c r="B6480" s="250">
        <v>6417</v>
      </c>
      <c r="C6480" s="249">
        <v>85.228169013313916</v>
      </c>
    </row>
    <row r="6481" spans="2:3" x14ac:dyDescent="0.25">
      <c r="B6481" s="250">
        <v>6418</v>
      </c>
      <c r="C6481" s="249">
        <v>115.65446129769354</v>
      </c>
    </row>
    <row r="6482" spans="2:3" x14ac:dyDescent="0.25">
      <c r="B6482" s="250">
        <v>6419</v>
      </c>
      <c r="C6482" s="249">
        <v>130.4082406541859</v>
      </c>
    </row>
    <row r="6483" spans="2:3" x14ac:dyDescent="0.25">
      <c r="B6483" s="250">
        <v>6420</v>
      </c>
      <c r="C6483" s="249">
        <v>100.29647445719455</v>
      </c>
    </row>
    <row r="6484" spans="2:3" x14ac:dyDescent="0.25">
      <c r="B6484" s="250">
        <v>6421</v>
      </c>
      <c r="C6484" s="249">
        <v>51.687508709847776</v>
      </c>
    </row>
    <row r="6485" spans="2:3" x14ac:dyDescent="0.25">
      <c r="B6485" s="250">
        <v>6422</v>
      </c>
      <c r="C6485" s="249">
        <v>126.87328198718023</v>
      </c>
    </row>
    <row r="6486" spans="2:3" x14ac:dyDescent="0.25">
      <c r="B6486" s="250">
        <v>6423</v>
      </c>
      <c r="C6486" s="249">
        <v>80.851646888470682</v>
      </c>
    </row>
    <row r="6487" spans="2:3" x14ac:dyDescent="0.25">
      <c r="B6487" s="250">
        <v>6424</v>
      </c>
      <c r="C6487" s="249">
        <v>99.623424161894462</v>
      </c>
    </row>
    <row r="6488" spans="2:3" x14ac:dyDescent="0.25">
      <c r="B6488" s="250">
        <v>6425</v>
      </c>
      <c r="C6488" s="249">
        <v>119.97539457860182</v>
      </c>
    </row>
    <row r="6489" spans="2:3" x14ac:dyDescent="0.25">
      <c r="B6489" s="250">
        <v>6426</v>
      </c>
      <c r="C6489" s="249">
        <v>127.64414309047848</v>
      </c>
    </row>
    <row r="6490" spans="2:3" x14ac:dyDescent="0.25">
      <c r="B6490" s="250">
        <v>6427</v>
      </c>
      <c r="C6490" s="249">
        <v>159.58353209458676</v>
      </c>
    </row>
    <row r="6491" spans="2:3" x14ac:dyDescent="0.25">
      <c r="B6491" s="250">
        <v>6428</v>
      </c>
      <c r="C6491" s="249">
        <v>153.18872610277208</v>
      </c>
    </row>
    <row r="6492" spans="2:3" x14ac:dyDescent="0.25">
      <c r="B6492" s="250">
        <v>6429</v>
      </c>
      <c r="C6492" s="249">
        <v>129.51993019331996</v>
      </c>
    </row>
    <row r="6493" spans="2:3" x14ac:dyDescent="0.25">
      <c r="B6493" s="250">
        <v>6430</v>
      </c>
      <c r="C6493" s="249">
        <v>120.19415481259873</v>
      </c>
    </row>
    <row r="6494" spans="2:3" x14ac:dyDescent="0.25">
      <c r="B6494" s="250">
        <v>6431</v>
      </c>
      <c r="C6494" s="249">
        <v>114.83129627127407</v>
      </c>
    </row>
    <row r="6495" spans="2:3" x14ac:dyDescent="0.25">
      <c r="B6495" s="250">
        <v>6432</v>
      </c>
      <c r="C6495" s="249">
        <v>87.826237631375136</v>
      </c>
    </row>
    <row r="6496" spans="2:3" x14ac:dyDescent="0.25">
      <c r="B6496" s="250">
        <v>6433</v>
      </c>
      <c r="C6496" s="249">
        <v>132.62485064000782</v>
      </c>
    </row>
    <row r="6497" spans="2:3" x14ac:dyDescent="0.25">
      <c r="B6497" s="250">
        <v>6434</v>
      </c>
      <c r="C6497" s="249">
        <v>112.19865114837516</v>
      </c>
    </row>
    <row r="6498" spans="2:3" x14ac:dyDescent="0.25">
      <c r="B6498" s="250">
        <v>6435</v>
      </c>
      <c r="C6498" s="249">
        <v>146.75887678271181</v>
      </c>
    </row>
    <row r="6499" spans="2:3" x14ac:dyDescent="0.25">
      <c r="B6499" s="250">
        <v>6436</v>
      </c>
      <c r="C6499" s="249">
        <v>125.17767848612337</v>
      </c>
    </row>
    <row r="6500" spans="2:3" x14ac:dyDescent="0.25">
      <c r="B6500" s="250">
        <v>6437</v>
      </c>
      <c r="C6500" s="249">
        <v>115.4197335747097</v>
      </c>
    </row>
    <row r="6501" spans="2:3" x14ac:dyDescent="0.25">
      <c r="B6501" s="250">
        <v>6438</v>
      </c>
      <c r="C6501" s="249">
        <v>143.60851820048234</v>
      </c>
    </row>
    <row r="6502" spans="2:3" x14ac:dyDescent="0.25">
      <c r="B6502" s="250">
        <v>6439</v>
      </c>
      <c r="C6502" s="249">
        <v>123.55568171284099</v>
      </c>
    </row>
    <row r="6503" spans="2:3" x14ac:dyDescent="0.25">
      <c r="B6503" s="250">
        <v>6440</v>
      </c>
      <c r="C6503" s="249">
        <v>139.59981730415029</v>
      </c>
    </row>
    <row r="6504" spans="2:3" x14ac:dyDescent="0.25">
      <c r="B6504" s="250">
        <v>6441</v>
      </c>
      <c r="C6504" s="249">
        <v>122.08314809465894</v>
      </c>
    </row>
    <row r="6505" spans="2:3" x14ac:dyDescent="0.25">
      <c r="B6505" s="250">
        <v>6442</v>
      </c>
      <c r="C6505" s="249">
        <v>121.66433253657108</v>
      </c>
    </row>
    <row r="6506" spans="2:3" x14ac:dyDescent="0.25">
      <c r="B6506" s="250">
        <v>6443</v>
      </c>
      <c r="C6506" s="249">
        <v>159.83899225996902</v>
      </c>
    </row>
    <row r="6507" spans="2:3" x14ac:dyDescent="0.25">
      <c r="B6507" s="250">
        <v>6444</v>
      </c>
      <c r="C6507" s="249">
        <v>146.52788443096989</v>
      </c>
    </row>
    <row r="6508" spans="2:3" x14ac:dyDescent="0.25">
      <c r="B6508" s="250">
        <v>6445</v>
      </c>
      <c r="C6508" s="249">
        <v>144.05165373057935</v>
      </c>
    </row>
    <row r="6509" spans="2:3" x14ac:dyDescent="0.25">
      <c r="B6509" s="250">
        <v>6446</v>
      </c>
      <c r="C6509" s="249">
        <v>90.22244568588134</v>
      </c>
    </row>
    <row r="6510" spans="2:3" x14ac:dyDescent="0.25">
      <c r="B6510" s="250">
        <v>6447</v>
      </c>
      <c r="C6510" s="249">
        <v>129.78817671092946</v>
      </c>
    </row>
    <row r="6511" spans="2:3" x14ac:dyDescent="0.25">
      <c r="B6511" s="250">
        <v>6448</v>
      </c>
      <c r="C6511" s="249">
        <v>138.83943328285739</v>
      </c>
    </row>
    <row r="6512" spans="2:3" x14ac:dyDescent="0.25">
      <c r="B6512" s="250">
        <v>6449</v>
      </c>
      <c r="C6512" s="249">
        <v>137.21996001811621</v>
      </c>
    </row>
    <row r="6513" spans="2:3" x14ac:dyDescent="0.25">
      <c r="B6513" s="250">
        <v>6450</v>
      </c>
      <c r="C6513" s="249">
        <v>132.12248365226475</v>
      </c>
    </row>
    <row r="6514" spans="2:3" x14ac:dyDescent="0.25">
      <c r="B6514" s="250">
        <v>6451</v>
      </c>
      <c r="C6514" s="249">
        <v>135.94065016098682</v>
      </c>
    </row>
    <row r="6515" spans="2:3" x14ac:dyDescent="0.25">
      <c r="B6515" s="250">
        <v>6452</v>
      </c>
      <c r="C6515" s="249">
        <v>149.62435558987565</v>
      </c>
    </row>
    <row r="6516" spans="2:3" x14ac:dyDescent="0.25">
      <c r="B6516" s="250">
        <v>6453</v>
      </c>
      <c r="C6516" s="249">
        <v>139.47482533789676</v>
      </c>
    </row>
    <row r="6517" spans="2:3" x14ac:dyDescent="0.25">
      <c r="B6517" s="250">
        <v>6454</v>
      </c>
      <c r="C6517" s="249">
        <v>171.63114436519768</v>
      </c>
    </row>
    <row r="6518" spans="2:3" x14ac:dyDescent="0.25">
      <c r="B6518" s="250">
        <v>6455</v>
      </c>
      <c r="C6518" s="249">
        <v>136.30556464342015</v>
      </c>
    </row>
    <row r="6519" spans="2:3" x14ac:dyDescent="0.25">
      <c r="B6519" s="250">
        <v>6456</v>
      </c>
      <c r="C6519" s="249">
        <v>80.716165847120692</v>
      </c>
    </row>
    <row r="6520" spans="2:3" x14ac:dyDescent="0.25">
      <c r="B6520" s="250">
        <v>6457</v>
      </c>
      <c r="C6520" s="249">
        <v>87.229281137673397</v>
      </c>
    </row>
    <row r="6521" spans="2:3" x14ac:dyDescent="0.25">
      <c r="B6521" s="250">
        <v>6458</v>
      </c>
      <c r="C6521" s="249">
        <v>128.58020807325036</v>
      </c>
    </row>
    <row r="6522" spans="2:3" x14ac:dyDescent="0.25">
      <c r="B6522" s="250">
        <v>6459</v>
      </c>
      <c r="C6522" s="249">
        <v>147.61543573976735</v>
      </c>
    </row>
    <row r="6523" spans="2:3" x14ac:dyDescent="0.25">
      <c r="B6523" s="250">
        <v>6460</v>
      </c>
      <c r="C6523" s="249">
        <v>107.71020146476856</v>
      </c>
    </row>
    <row r="6524" spans="2:3" x14ac:dyDescent="0.25">
      <c r="B6524" s="250">
        <v>6461</v>
      </c>
      <c r="C6524" s="249">
        <v>112.57687554415354</v>
      </c>
    </row>
    <row r="6525" spans="2:3" x14ac:dyDescent="0.25">
      <c r="B6525" s="250">
        <v>6462</v>
      </c>
      <c r="C6525" s="249">
        <v>101.44776901922373</v>
      </c>
    </row>
    <row r="6526" spans="2:3" x14ac:dyDescent="0.25">
      <c r="B6526" s="250">
        <v>6463</v>
      </c>
      <c r="C6526" s="249">
        <v>128.26784197526072</v>
      </c>
    </row>
    <row r="6527" spans="2:3" x14ac:dyDescent="0.25">
      <c r="B6527" s="250">
        <v>6464</v>
      </c>
      <c r="C6527" s="249">
        <v>172.49385744626596</v>
      </c>
    </row>
    <row r="6528" spans="2:3" x14ac:dyDescent="0.25">
      <c r="B6528" s="250">
        <v>6465</v>
      </c>
      <c r="C6528" s="249">
        <v>134.37259669083849</v>
      </c>
    </row>
    <row r="6529" spans="2:3" x14ac:dyDescent="0.25">
      <c r="B6529" s="250">
        <v>6466</v>
      </c>
      <c r="C6529" s="249">
        <v>128.42960601437275</v>
      </c>
    </row>
    <row r="6530" spans="2:3" x14ac:dyDescent="0.25">
      <c r="B6530" s="250">
        <v>6467</v>
      </c>
      <c r="C6530" s="249">
        <v>132.44160817152988</v>
      </c>
    </row>
    <row r="6531" spans="2:3" x14ac:dyDescent="0.25">
      <c r="B6531" s="250">
        <v>6468</v>
      </c>
      <c r="C6531" s="249">
        <v>125.8565442233616</v>
      </c>
    </row>
    <row r="6532" spans="2:3" x14ac:dyDescent="0.25">
      <c r="B6532" s="250">
        <v>6469</v>
      </c>
      <c r="C6532" s="249">
        <v>84.453885108715539</v>
      </c>
    </row>
    <row r="6533" spans="2:3" x14ac:dyDescent="0.25">
      <c r="B6533" s="250">
        <v>6470</v>
      </c>
      <c r="C6533" s="249">
        <v>84.651250933467182</v>
      </c>
    </row>
    <row r="6534" spans="2:3" x14ac:dyDescent="0.25">
      <c r="B6534" s="250">
        <v>6471</v>
      </c>
      <c r="C6534" s="249">
        <v>154.55526212537632</v>
      </c>
    </row>
    <row r="6535" spans="2:3" x14ac:dyDescent="0.25">
      <c r="B6535" s="250">
        <v>6472</v>
      </c>
      <c r="C6535" s="249">
        <v>156.10411277654816</v>
      </c>
    </row>
    <row r="6536" spans="2:3" x14ac:dyDescent="0.25">
      <c r="B6536" s="250">
        <v>6473</v>
      </c>
      <c r="C6536" s="249">
        <v>103.39688265777849</v>
      </c>
    </row>
    <row r="6537" spans="2:3" x14ac:dyDescent="0.25">
      <c r="B6537" s="250">
        <v>6474</v>
      </c>
      <c r="C6537" s="249">
        <v>79.897055917906656</v>
      </c>
    </row>
    <row r="6538" spans="2:3" x14ac:dyDescent="0.25">
      <c r="B6538" s="250">
        <v>6475</v>
      </c>
      <c r="C6538" s="249">
        <v>127.82723470833851</v>
      </c>
    </row>
    <row r="6539" spans="2:3" x14ac:dyDescent="0.25">
      <c r="B6539" s="250">
        <v>6476</v>
      </c>
      <c r="C6539" s="249">
        <v>151.8864224357695</v>
      </c>
    </row>
    <row r="6540" spans="2:3" x14ac:dyDescent="0.25">
      <c r="B6540" s="250">
        <v>6477</v>
      </c>
      <c r="C6540" s="249">
        <v>132.1529625211875</v>
      </c>
    </row>
    <row r="6541" spans="2:3" x14ac:dyDescent="0.25">
      <c r="B6541" s="250">
        <v>6478</v>
      </c>
      <c r="C6541" s="249">
        <v>118.30748221087798</v>
      </c>
    </row>
    <row r="6542" spans="2:3" x14ac:dyDescent="0.25">
      <c r="B6542" s="250">
        <v>6479</v>
      </c>
      <c r="C6542" s="249">
        <v>118.96278268078059</v>
      </c>
    </row>
    <row r="6543" spans="2:3" x14ac:dyDescent="0.25">
      <c r="B6543" s="250">
        <v>6480</v>
      </c>
      <c r="C6543" s="249">
        <v>135.46124361908895</v>
      </c>
    </row>
    <row r="6544" spans="2:3" x14ac:dyDescent="0.25">
      <c r="B6544" s="250">
        <v>6481</v>
      </c>
      <c r="C6544" s="249">
        <v>152.40974825665131</v>
      </c>
    </row>
    <row r="6545" spans="2:3" x14ac:dyDescent="0.25">
      <c r="B6545" s="250">
        <v>6482</v>
      </c>
      <c r="C6545" s="249">
        <v>144.91952463760472</v>
      </c>
    </row>
    <row r="6546" spans="2:3" x14ac:dyDescent="0.25">
      <c r="B6546" s="250">
        <v>6483</v>
      </c>
      <c r="C6546" s="249">
        <v>145.32095175971025</v>
      </c>
    </row>
    <row r="6547" spans="2:3" x14ac:dyDescent="0.25">
      <c r="B6547" s="250">
        <v>6484</v>
      </c>
      <c r="C6547" s="249">
        <v>153.44349982166582</v>
      </c>
    </row>
    <row r="6548" spans="2:3" x14ac:dyDescent="0.25">
      <c r="B6548" s="250">
        <v>6485</v>
      </c>
      <c r="C6548" s="249">
        <v>141.97748942832845</v>
      </c>
    </row>
    <row r="6549" spans="2:3" x14ac:dyDescent="0.25">
      <c r="B6549" s="250">
        <v>6486</v>
      </c>
      <c r="C6549" s="249">
        <v>193.65839576139697</v>
      </c>
    </row>
    <row r="6550" spans="2:3" x14ac:dyDescent="0.25">
      <c r="B6550" s="250">
        <v>6487</v>
      </c>
      <c r="C6550" s="249">
        <v>180.31370080320377</v>
      </c>
    </row>
    <row r="6551" spans="2:3" x14ac:dyDescent="0.25">
      <c r="B6551" s="250">
        <v>6488</v>
      </c>
      <c r="C6551" s="249">
        <v>126.50388289308664</v>
      </c>
    </row>
    <row r="6552" spans="2:3" x14ac:dyDescent="0.25">
      <c r="B6552" s="250">
        <v>6489</v>
      </c>
      <c r="C6552" s="249">
        <v>143.23255909078122</v>
      </c>
    </row>
    <row r="6553" spans="2:3" x14ac:dyDescent="0.25">
      <c r="B6553" s="250">
        <v>6490</v>
      </c>
      <c r="C6553" s="249">
        <v>134.78969251968473</v>
      </c>
    </row>
    <row r="6554" spans="2:3" x14ac:dyDescent="0.25">
      <c r="B6554" s="250">
        <v>6491</v>
      </c>
      <c r="C6554" s="249">
        <v>167.43662751491109</v>
      </c>
    </row>
    <row r="6555" spans="2:3" x14ac:dyDescent="0.25">
      <c r="B6555" s="250">
        <v>6492</v>
      </c>
      <c r="C6555" s="249">
        <v>131.03309520682737</v>
      </c>
    </row>
    <row r="6556" spans="2:3" x14ac:dyDescent="0.25">
      <c r="B6556" s="250">
        <v>6493</v>
      </c>
      <c r="C6556" s="249">
        <v>106.28310998482286</v>
      </c>
    </row>
    <row r="6557" spans="2:3" x14ac:dyDescent="0.25">
      <c r="B6557" s="250">
        <v>6494</v>
      </c>
      <c r="C6557" s="249">
        <v>110.11532595675757</v>
      </c>
    </row>
    <row r="6558" spans="2:3" x14ac:dyDescent="0.25">
      <c r="B6558" s="250">
        <v>6495</v>
      </c>
      <c r="C6558" s="249">
        <v>109.58909512748626</v>
      </c>
    </row>
    <row r="6559" spans="2:3" x14ac:dyDescent="0.25">
      <c r="B6559" s="250">
        <v>6496</v>
      </c>
      <c r="C6559" s="249">
        <v>108.12561698169611</v>
      </c>
    </row>
    <row r="6560" spans="2:3" x14ac:dyDescent="0.25">
      <c r="B6560" s="250">
        <v>6497</v>
      </c>
      <c r="C6560" s="249">
        <v>171.44640951301506</v>
      </c>
    </row>
    <row r="6561" spans="2:3" x14ac:dyDescent="0.25">
      <c r="B6561" s="250">
        <v>6498</v>
      </c>
      <c r="C6561" s="249">
        <v>126.27284180060551</v>
      </c>
    </row>
    <row r="6562" spans="2:3" x14ac:dyDescent="0.25">
      <c r="B6562" s="250">
        <v>6499</v>
      </c>
      <c r="C6562" s="249">
        <v>145.2132120460532</v>
      </c>
    </row>
    <row r="6563" spans="2:3" x14ac:dyDescent="0.25">
      <c r="B6563" s="250">
        <v>6500</v>
      </c>
      <c r="C6563" s="249">
        <v>119.62941621459575</v>
      </c>
    </row>
    <row r="6564" spans="2:3" x14ac:dyDescent="0.25">
      <c r="B6564" s="250">
        <v>6501</v>
      </c>
      <c r="C6564" s="249">
        <v>152.09532080981043</v>
      </c>
    </row>
    <row r="6565" spans="2:3" x14ac:dyDescent="0.25">
      <c r="B6565" s="250">
        <v>6502</v>
      </c>
      <c r="C6565" s="249">
        <v>107.10676816647145</v>
      </c>
    </row>
    <row r="6566" spans="2:3" x14ac:dyDescent="0.25">
      <c r="B6566" s="250">
        <v>6503</v>
      </c>
      <c r="C6566" s="249">
        <v>99.928607140509982</v>
      </c>
    </row>
    <row r="6567" spans="2:3" x14ac:dyDescent="0.25">
      <c r="B6567" s="250">
        <v>6504</v>
      </c>
      <c r="C6567" s="249">
        <v>129.33904432343121</v>
      </c>
    </row>
    <row r="6568" spans="2:3" x14ac:dyDescent="0.25">
      <c r="B6568" s="250">
        <v>6505</v>
      </c>
      <c r="C6568" s="249">
        <v>117.32937576551117</v>
      </c>
    </row>
    <row r="6569" spans="2:3" x14ac:dyDescent="0.25">
      <c r="B6569" s="250">
        <v>6506</v>
      </c>
      <c r="C6569" s="249">
        <v>118.35621490348308</v>
      </c>
    </row>
    <row r="6570" spans="2:3" x14ac:dyDescent="0.25">
      <c r="B6570" s="250">
        <v>6507</v>
      </c>
      <c r="C6570" s="249">
        <v>124.17228152925198</v>
      </c>
    </row>
    <row r="6571" spans="2:3" x14ac:dyDescent="0.25">
      <c r="B6571" s="250">
        <v>6508</v>
      </c>
      <c r="C6571" s="249">
        <v>120.3109855705362</v>
      </c>
    </row>
    <row r="6572" spans="2:3" x14ac:dyDescent="0.25">
      <c r="B6572" s="250">
        <v>6509</v>
      </c>
      <c r="C6572" s="249">
        <v>113.55393031998193</v>
      </c>
    </row>
    <row r="6573" spans="2:3" x14ac:dyDescent="0.25">
      <c r="B6573" s="250">
        <v>6510</v>
      </c>
      <c r="C6573" s="249">
        <v>129.4488782446702</v>
      </c>
    </row>
    <row r="6574" spans="2:3" x14ac:dyDescent="0.25">
      <c r="B6574" s="250">
        <v>6511</v>
      </c>
      <c r="C6574" s="249">
        <v>91.792895256140312</v>
      </c>
    </row>
    <row r="6575" spans="2:3" x14ac:dyDescent="0.25">
      <c r="B6575" s="250">
        <v>6512</v>
      </c>
      <c r="C6575" s="249">
        <v>142.54194831753236</v>
      </c>
    </row>
    <row r="6576" spans="2:3" x14ac:dyDescent="0.25">
      <c r="B6576" s="250">
        <v>6513</v>
      </c>
      <c r="C6576" s="249">
        <v>108.62458807629547</v>
      </c>
    </row>
    <row r="6577" spans="2:3" x14ac:dyDescent="0.25">
      <c r="B6577" s="250">
        <v>6514</v>
      </c>
      <c r="C6577" s="249">
        <v>108.03958306961107</v>
      </c>
    </row>
    <row r="6578" spans="2:3" x14ac:dyDescent="0.25">
      <c r="B6578" s="250">
        <v>6515</v>
      </c>
      <c r="C6578" s="249">
        <v>116.94928824020992</v>
      </c>
    </row>
    <row r="6579" spans="2:3" x14ac:dyDescent="0.25">
      <c r="B6579" s="250">
        <v>6516</v>
      </c>
      <c r="C6579" s="249">
        <v>149.77915478906601</v>
      </c>
    </row>
    <row r="6580" spans="2:3" x14ac:dyDescent="0.25">
      <c r="B6580" s="250">
        <v>6517</v>
      </c>
      <c r="C6580" s="249">
        <v>163.64946186981692</v>
      </c>
    </row>
    <row r="6581" spans="2:3" x14ac:dyDescent="0.25">
      <c r="B6581" s="250">
        <v>6518</v>
      </c>
      <c r="C6581" s="249">
        <v>114.51495950485538</v>
      </c>
    </row>
    <row r="6582" spans="2:3" x14ac:dyDescent="0.25">
      <c r="B6582" s="250">
        <v>6519</v>
      </c>
      <c r="C6582" s="249">
        <v>126.3354620728477</v>
      </c>
    </row>
    <row r="6583" spans="2:3" x14ac:dyDescent="0.25">
      <c r="B6583" s="250">
        <v>6520</v>
      </c>
      <c r="C6583" s="249">
        <v>134.87883628817659</v>
      </c>
    </row>
    <row r="6584" spans="2:3" x14ac:dyDescent="0.25">
      <c r="B6584" s="250">
        <v>6521</v>
      </c>
      <c r="C6584" s="249">
        <v>142.01210043024997</v>
      </c>
    </row>
    <row r="6585" spans="2:3" x14ac:dyDescent="0.25">
      <c r="B6585" s="250">
        <v>6522</v>
      </c>
      <c r="C6585" s="249">
        <v>125.42061910890578</v>
      </c>
    </row>
    <row r="6586" spans="2:3" x14ac:dyDescent="0.25">
      <c r="B6586" s="250">
        <v>6523</v>
      </c>
      <c r="C6586" s="249">
        <v>118.87454536218985</v>
      </c>
    </row>
    <row r="6587" spans="2:3" x14ac:dyDescent="0.25">
      <c r="B6587" s="250">
        <v>6524</v>
      </c>
      <c r="C6587" s="249">
        <v>104.41984240671992</v>
      </c>
    </row>
    <row r="6588" spans="2:3" x14ac:dyDescent="0.25">
      <c r="B6588" s="250">
        <v>6525</v>
      </c>
      <c r="C6588" s="249">
        <v>113.43957590364461</v>
      </c>
    </row>
    <row r="6589" spans="2:3" x14ac:dyDescent="0.25">
      <c r="B6589" s="250">
        <v>6526</v>
      </c>
      <c r="C6589" s="249">
        <v>113.09841562779758</v>
      </c>
    </row>
    <row r="6590" spans="2:3" x14ac:dyDescent="0.25">
      <c r="B6590" s="250">
        <v>6527</v>
      </c>
      <c r="C6590" s="249">
        <v>116.4168284130608</v>
      </c>
    </row>
    <row r="6591" spans="2:3" x14ac:dyDescent="0.25">
      <c r="B6591" s="250">
        <v>6528</v>
      </c>
      <c r="C6591" s="249">
        <v>160.19919024902651</v>
      </c>
    </row>
    <row r="6592" spans="2:3" x14ac:dyDescent="0.25">
      <c r="B6592" s="250">
        <v>6529</v>
      </c>
      <c r="C6592" s="249">
        <v>126.65109439216162</v>
      </c>
    </row>
    <row r="6593" spans="2:3" x14ac:dyDescent="0.25">
      <c r="B6593" s="250">
        <v>6530</v>
      </c>
      <c r="C6593" s="249">
        <v>75.734309627167818</v>
      </c>
    </row>
    <row r="6594" spans="2:3" x14ac:dyDescent="0.25">
      <c r="B6594" s="250">
        <v>6531</v>
      </c>
      <c r="C6594" s="249">
        <v>115.87775011443681</v>
      </c>
    </row>
    <row r="6595" spans="2:3" x14ac:dyDescent="0.25">
      <c r="B6595" s="250">
        <v>6532</v>
      </c>
      <c r="C6595" s="249">
        <v>133.31550055185355</v>
      </c>
    </row>
    <row r="6596" spans="2:3" x14ac:dyDescent="0.25">
      <c r="B6596" s="250">
        <v>6533</v>
      </c>
      <c r="C6596" s="249">
        <v>114.95716185298683</v>
      </c>
    </row>
    <row r="6597" spans="2:3" x14ac:dyDescent="0.25">
      <c r="B6597" s="250">
        <v>6534</v>
      </c>
      <c r="C6597" s="249">
        <v>105.17442917308628</v>
      </c>
    </row>
    <row r="6598" spans="2:3" x14ac:dyDescent="0.25">
      <c r="B6598" s="250">
        <v>6535</v>
      </c>
      <c r="C6598" s="249">
        <v>92.347084840460866</v>
      </c>
    </row>
    <row r="6599" spans="2:3" x14ac:dyDescent="0.25">
      <c r="B6599" s="250">
        <v>6536</v>
      </c>
      <c r="C6599" s="249">
        <v>109.95716296270325</v>
      </c>
    </row>
    <row r="6600" spans="2:3" x14ac:dyDescent="0.25">
      <c r="B6600" s="250">
        <v>6537</v>
      </c>
      <c r="C6600" s="249">
        <v>133.44384319866631</v>
      </c>
    </row>
    <row r="6601" spans="2:3" x14ac:dyDescent="0.25">
      <c r="B6601" s="250">
        <v>6538</v>
      </c>
      <c r="C6601" s="249">
        <v>150.63897765465987</v>
      </c>
    </row>
    <row r="6602" spans="2:3" x14ac:dyDescent="0.25">
      <c r="B6602" s="250">
        <v>6539</v>
      </c>
      <c r="C6602" s="249">
        <v>69.738406361147057</v>
      </c>
    </row>
    <row r="6603" spans="2:3" x14ac:dyDescent="0.25">
      <c r="B6603" s="250">
        <v>6540</v>
      </c>
      <c r="C6603" s="249">
        <v>166.34737515807717</v>
      </c>
    </row>
    <row r="6604" spans="2:3" x14ac:dyDescent="0.25">
      <c r="B6604" s="250">
        <v>6541</v>
      </c>
      <c r="C6604" s="249">
        <v>140.1289901170646</v>
      </c>
    </row>
    <row r="6605" spans="2:3" x14ac:dyDescent="0.25">
      <c r="B6605" s="250">
        <v>6542</v>
      </c>
      <c r="C6605" s="249">
        <v>125.62662688016356</v>
      </c>
    </row>
    <row r="6606" spans="2:3" x14ac:dyDescent="0.25">
      <c r="B6606" s="250">
        <v>6543</v>
      </c>
      <c r="C6606" s="249">
        <v>108.93739947754996</v>
      </c>
    </row>
    <row r="6607" spans="2:3" x14ac:dyDescent="0.25">
      <c r="B6607" s="250">
        <v>6544</v>
      </c>
      <c r="C6607" s="249">
        <v>126.24158526906822</v>
      </c>
    </row>
    <row r="6608" spans="2:3" x14ac:dyDescent="0.25">
      <c r="B6608" s="250">
        <v>6545</v>
      </c>
      <c r="C6608" s="249">
        <v>109.91908603021703</v>
      </c>
    </row>
    <row r="6609" spans="2:3" x14ac:dyDescent="0.25">
      <c r="B6609" s="250">
        <v>6546</v>
      </c>
      <c r="C6609" s="249">
        <v>137.22536343882993</v>
      </c>
    </row>
    <row r="6610" spans="2:3" x14ac:dyDescent="0.25">
      <c r="B6610" s="250">
        <v>6547</v>
      </c>
      <c r="C6610" s="249">
        <v>140.80863639394155</v>
      </c>
    </row>
    <row r="6611" spans="2:3" x14ac:dyDescent="0.25">
      <c r="B6611" s="250">
        <v>6548</v>
      </c>
      <c r="C6611" s="249">
        <v>94.623217842807477</v>
      </c>
    </row>
    <row r="6612" spans="2:3" x14ac:dyDescent="0.25">
      <c r="B6612" s="250">
        <v>6549</v>
      </c>
      <c r="C6612" s="249">
        <v>121.45249906830894</v>
      </c>
    </row>
    <row r="6613" spans="2:3" x14ac:dyDescent="0.25">
      <c r="B6613" s="250">
        <v>6550</v>
      </c>
      <c r="C6613" s="249">
        <v>92.351801737372256</v>
      </c>
    </row>
    <row r="6614" spans="2:3" x14ac:dyDescent="0.25">
      <c r="B6614" s="250">
        <v>6551</v>
      </c>
      <c r="C6614" s="249">
        <v>136.30992006569704</v>
      </c>
    </row>
    <row r="6615" spans="2:3" x14ac:dyDescent="0.25">
      <c r="B6615" s="250">
        <v>6552</v>
      </c>
      <c r="C6615" s="249">
        <v>160.21730426703635</v>
      </c>
    </row>
    <row r="6616" spans="2:3" x14ac:dyDescent="0.25">
      <c r="B6616" s="250">
        <v>6553</v>
      </c>
      <c r="C6616" s="249">
        <v>125.46752616154377</v>
      </c>
    </row>
    <row r="6617" spans="2:3" x14ac:dyDescent="0.25">
      <c r="B6617" s="250">
        <v>6554</v>
      </c>
      <c r="C6617" s="249">
        <v>45.867339527649591</v>
      </c>
    </row>
    <row r="6618" spans="2:3" x14ac:dyDescent="0.25">
      <c r="B6618" s="250">
        <v>6555</v>
      </c>
      <c r="C6618" s="249">
        <v>111.03594569000852</v>
      </c>
    </row>
    <row r="6619" spans="2:3" x14ac:dyDescent="0.25">
      <c r="B6619" s="250">
        <v>6556</v>
      </c>
      <c r="C6619" s="249">
        <v>143.51635211001863</v>
      </c>
    </row>
    <row r="6620" spans="2:3" x14ac:dyDescent="0.25">
      <c r="B6620" s="250">
        <v>6557</v>
      </c>
      <c r="C6620" s="249">
        <v>144.24928441136748</v>
      </c>
    </row>
    <row r="6621" spans="2:3" x14ac:dyDescent="0.25">
      <c r="B6621" s="250">
        <v>6558</v>
      </c>
      <c r="C6621" s="249">
        <v>70.654279945909366</v>
      </c>
    </row>
    <row r="6622" spans="2:3" x14ac:dyDescent="0.25">
      <c r="B6622" s="250">
        <v>6559</v>
      </c>
      <c r="C6622" s="249">
        <v>118.64493966996069</v>
      </c>
    </row>
    <row r="6623" spans="2:3" x14ac:dyDescent="0.25">
      <c r="B6623" s="250">
        <v>6560</v>
      </c>
      <c r="C6623" s="249">
        <v>117.22198195493401</v>
      </c>
    </row>
    <row r="6624" spans="2:3" x14ac:dyDescent="0.25">
      <c r="B6624" s="250">
        <v>6561</v>
      </c>
      <c r="C6624" s="249">
        <v>91.784277118489683</v>
      </c>
    </row>
    <row r="6625" spans="2:3" x14ac:dyDescent="0.25">
      <c r="B6625" s="250">
        <v>6562</v>
      </c>
      <c r="C6625" s="249">
        <v>92.272634607671932</v>
      </c>
    </row>
    <row r="6626" spans="2:3" x14ac:dyDescent="0.25">
      <c r="B6626" s="250">
        <v>6563</v>
      </c>
      <c r="C6626" s="249">
        <v>119.98856268583449</v>
      </c>
    </row>
    <row r="6627" spans="2:3" x14ac:dyDescent="0.25">
      <c r="B6627" s="250">
        <v>6564</v>
      </c>
      <c r="C6627" s="249">
        <v>102.02976851607201</v>
      </c>
    </row>
    <row r="6628" spans="2:3" x14ac:dyDescent="0.25">
      <c r="B6628" s="250">
        <v>6565</v>
      </c>
      <c r="C6628" s="249">
        <v>124.68804140771323</v>
      </c>
    </row>
    <row r="6629" spans="2:3" x14ac:dyDescent="0.25">
      <c r="B6629" s="250">
        <v>6566</v>
      </c>
      <c r="C6629" s="249">
        <v>121.21207737639551</v>
      </c>
    </row>
    <row r="6630" spans="2:3" x14ac:dyDescent="0.25">
      <c r="B6630" s="250">
        <v>6567</v>
      </c>
      <c r="C6630" s="249">
        <v>116.588390407983</v>
      </c>
    </row>
    <row r="6631" spans="2:3" x14ac:dyDescent="0.25">
      <c r="B6631" s="250">
        <v>6568</v>
      </c>
      <c r="C6631" s="249">
        <v>125.16252779184182</v>
      </c>
    </row>
    <row r="6632" spans="2:3" x14ac:dyDescent="0.25">
      <c r="B6632" s="250">
        <v>6569</v>
      </c>
      <c r="C6632" s="249">
        <v>85.205655088088577</v>
      </c>
    </row>
    <row r="6633" spans="2:3" x14ac:dyDescent="0.25">
      <c r="B6633" s="250">
        <v>6570</v>
      </c>
      <c r="C6633" s="249">
        <v>129.85018703380339</v>
      </c>
    </row>
    <row r="6634" spans="2:3" x14ac:dyDescent="0.25">
      <c r="B6634" s="250">
        <v>6571</v>
      </c>
      <c r="C6634" s="249">
        <v>84.790436055306571</v>
      </c>
    </row>
    <row r="6635" spans="2:3" x14ac:dyDescent="0.25">
      <c r="B6635" s="250">
        <v>6572</v>
      </c>
      <c r="C6635" s="249">
        <v>147.91814719010699</v>
      </c>
    </row>
    <row r="6636" spans="2:3" x14ac:dyDescent="0.25">
      <c r="B6636" s="250">
        <v>6573</v>
      </c>
      <c r="C6636" s="249">
        <v>145.11237787815264</v>
      </c>
    </row>
    <row r="6637" spans="2:3" x14ac:dyDescent="0.25">
      <c r="B6637" s="250">
        <v>6574</v>
      </c>
      <c r="C6637" s="249">
        <v>83.364908230255196</v>
      </c>
    </row>
    <row r="6638" spans="2:3" x14ac:dyDescent="0.25">
      <c r="B6638" s="250">
        <v>6575</v>
      </c>
      <c r="C6638" s="249">
        <v>142.22502302264434</v>
      </c>
    </row>
    <row r="6639" spans="2:3" x14ac:dyDescent="0.25">
      <c r="B6639" s="250">
        <v>6576</v>
      </c>
      <c r="C6639" s="249">
        <v>146.89739554842848</v>
      </c>
    </row>
    <row r="6640" spans="2:3" x14ac:dyDescent="0.25">
      <c r="B6640" s="250">
        <v>6577</v>
      </c>
      <c r="C6640" s="249">
        <v>92.734485614245074</v>
      </c>
    </row>
    <row r="6641" spans="2:3" x14ac:dyDescent="0.25">
      <c r="B6641" s="250">
        <v>6578</v>
      </c>
      <c r="C6641" s="249">
        <v>133.19583164058227</v>
      </c>
    </row>
    <row r="6642" spans="2:3" x14ac:dyDescent="0.25">
      <c r="B6642" s="250">
        <v>6579</v>
      </c>
      <c r="C6642" s="249">
        <v>126.00545763656866</v>
      </c>
    </row>
    <row r="6643" spans="2:3" x14ac:dyDescent="0.25">
      <c r="B6643" s="250">
        <v>6580</v>
      </c>
      <c r="C6643" s="249">
        <v>124.09352229210673</v>
      </c>
    </row>
    <row r="6644" spans="2:3" x14ac:dyDescent="0.25">
      <c r="B6644" s="250">
        <v>6581</v>
      </c>
      <c r="C6644" s="249">
        <v>117.1603021498309</v>
      </c>
    </row>
    <row r="6645" spans="2:3" x14ac:dyDescent="0.25">
      <c r="B6645" s="250">
        <v>6582</v>
      </c>
      <c r="C6645" s="249">
        <v>92.520274346207202</v>
      </c>
    </row>
    <row r="6646" spans="2:3" x14ac:dyDescent="0.25">
      <c r="B6646" s="250">
        <v>6583</v>
      </c>
      <c r="C6646" s="249">
        <v>123.81849631728053</v>
      </c>
    </row>
    <row r="6647" spans="2:3" x14ac:dyDescent="0.25">
      <c r="B6647" s="250">
        <v>6584</v>
      </c>
      <c r="C6647" s="249">
        <v>111.03261730859026</v>
      </c>
    </row>
    <row r="6648" spans="2:3" x14ac:dyDescent="0.25">
      <c r="B6648" s="250">
        <v>6585</v>
      </c>
      <c r="C6648" s="249">
        <v>139.78311942322338</v>
      </c>
    </row>
    <row r="6649" spans="2:3" x14ac:dyDescent="0.25">
      <c r="B6649" s="250">
        <v>6586</v>
      </c>
      <c r="C6649" s="249">
        <v>110.60011851516821</v>
      </c>
    </row>
    <row r="6650" spans="2:3" x14ac:dyDescent="0.25">
      <c r="B6650" s="250">
        <v>6587</v>
      </c>
      <c r="C6650" s="249">
        <v>173.51018259338059</v>
      </c>
    </row>
    <row r="6651" spans="2:3" x14ac:dyDescent="0.25">
      <c r="B6651" s="250">
        <v>6588</v>
      </c>
      <c r="C6651" s="249">
        <v>146.97382207083783</v>
      </c>
    </row>
    <row r="6652" spans="2:3" x14ac:dyDescent="0.25">
      <c r="B6652" s="250">
        <v>6589</v>
      </c>
      <c r="C6652" s="249">
        <v>182.10626354203549</v>
      </c>
    </row>
    <row r="6653" spans="2:3" x14ac:dyDescent="0.25">
      <c r="B6653" s="250">
        <v>6590</v>
      </c>
      <c r="C6653" s="249">
        <v>191.69128060154267</v>
      </c>
    </row>
    <row r="6654" spans="2:3" x14ac:dyDescent="0.25">
      <c r="B6654" s="250">
        <v>6591</v>
      </c>
      <c r="C6654" s="249">
        <v>100.53059220097326</v>
      </c>
    </row>
    <row r="6655" spans="2:3" x14ac:dyDescent="0.25">
      <c r="B6655" s="250">
        <v>6592</v>
      </c>
      <c r="C6655" s="249">
        <v>106.85609500467318</v>
      </c>
    </row>
    <row r="6656" spans="2:3" x14ac:dyDescent="0.25">
      <c r="B6656" s="250">
        <v>6593</v>
      </c>
      <c r="C6656" s="249">
        <v>102.3633291228147</v>
      </c>
    </row>
    <row r="6657" spans="2:3" x14ac:dyDescent="0.25">
      <c r="B6657" s="250">
        <v>6594</v>
      </c>
      <c r="C6657" s="249">
        <v>120.87334275154309</v>
      </c>
    </row>
    <row r="6658" spans="2:3" x14ac:dyDescent="0.25">
      <c r="B6658" s="250">
        <v>6595</v>
      </c>
      <c r="C6658" s="249">
        <v>148.00209637215153</v>
      </c>
    </row>
    <row r="6659" spans="2:3" x14ac:dyDescent="0.25">
      <c r="B6659" s="250">
        <v>6596</v>
      </c>
      <c r="C6659" s="249">
        <v>146.00599129934696</v>
      </c>
    </row>
    <row r="6660" spans="2:3" x14ac:dyDescent="0.25">
      <c r="B6660" s="250">
        <v>6597</v>
      </c>
      <c r="C6660" s="249">
        <v>139.86881132201455</v>
      </c>
    </row>
    <row r="6661" spans="2:3" x14ac:dyDescent="0.25">
      <c r="B6661" s="250">
        <v>6598</v>
      </c>
      <c r="C6661" s="249">
        <v>108.88400725277536</v>
      </c>
    </row>
    <row r="6662" spans="2:3" x14ac:dyDescent="0.25">
      <c r="B6662" s="250">
        <v>6599</v>
      </c>
      <c r="C6662" s="249">
        <v>111.97249747279892</v>
      </c>
    </row>
    <row r="6663" spans="2:3" x14ac:dyDescent="0.25">
      <c r="B6663" s="250">
        <v>6600</v>
      </c>
      <c r="C6663" s="249">
        <v>161.16269361764057</v>
      </c>
    </row>
    <row r="6664" spans="2:3" x14ac:dyDescent="0.25">
      <c r="B6664" s="250">
        <v>6601</v>
      </c>
      <c r="C6664" s="249">
        <v>140.29890121797888</v>
      </c>
    </row>
    <row r="6665" spans="2:3" x14ac:dyDescent="0.25">
      <c r="B6665" s="250">
        <v>6602</v>
      </c>
      <c r="C6665" s="249">
        <v>143.66318264798983</v>
      </c>
    </row>
    <row r="6666" spans="2:3" x14ac:dyDescent="0.25">
      <c r="B6666" s="250">
        <v>6603</v>
      </c>
      <c r="C6666" s="249">
        <v>118.74163315547464</v>
      </c>
    </row>
    <row r="6667" spans="2:3" x14ac:dyDescent="0.25">
      <c r="B6667" s="250">
        <v>6604</v>
      </c>
      <c r="C6667" s="249">
        <v>126.58619418852791</v>
      </c>
    </row>
    <row r="6668" spans="2:3" x14ac:dyDescent="0.25">
      <c r="B6668" s="250">
        <v>6605</v>
      </c>
      <c r="C6668" s="249">
        <v>152.01149163227348</v>
      </c>
    </row>
    <row r="6669" spans="2:3" x14ac:dyDescent="0.25">
      <c r="B6669" s="250">
        <v>6606</v>
      </c>
      <c r="C6669" s="249">
        <v>162.34500453673013</v>
      </c>
    </row>
    <row r="6670" spans="2:3" x14ac:dyDescent="0.25">
      <c r="B6670" s="250">
        <v>6607</v>
      </c>
      <c r="C6670" s="249">
        <v>149.03868042596017</v>
      </c>
    </row>
    <row r="6671" spans="2:3" x14ac:dyDescent="0.25">
      <c r="B6671" s="250">
        <v>6608</v>
      </c>
      <c r="C6671" s="249">
        <v>105.06499672898028</v>
      </c>
    </row>
    <row r="6672" spans="2:3" x14ac:dyDescent="0.25">
      <c r="B6672" s="250">
        <v>6609</v>
      </c>
      <c r="C6672" s="249">
        <v>139.52224839696041</v>
      </c>
    </row>
    <row r="6673" spans="2:3" x14ac:dyDescent="0.25">
      <c r="B6673" s="250">
        <v>6610</v>
      </c>
      <c r="C6673" s="249">
        <v>95.655858622011351</v>
      </c>
    </row>
    <row r="6674" spans="2:3" x14ac:dyDescent="0.25">
      <c r="B6674" s="250">
        <v>6611</v>
      </c>
      <c r="C6674" s="249">
        <v>162.96622094207711</v>
      </c>
    </row>
    <row r="6675" spans="2:3" x14ac:dyDescent="0.25">
      <c r="B6675" s="250">
        <v>6612</v>
      </c>
      <c r="C6675" s="249">
        <v>139.09534540651825</v>
      </c>
    </row>
    <row r="6676" spans="2:3" x14ac:dyDescent="0.25">
      <c r="B6676" s="250">
        <v>6613</v>
      </c>
      <c r="C6676" s="249">
        <v>84.929429754767781</v>
      </c>
    </row>
    <row r="6677" spans="2:3" x14ac:dyDescent="0.25">
      <c r="B6677" s="250">
        <v>6614</v>
      </c>
      <c r="C6677" s="249">
        <v>96.042757145910073</v>
      </c>
    </row>
    <row r="6678" spans="2:3" x14ac:dyDescent="0.25">
      <c r="B6678" s="250">
        <v>6615</v>
      </c>
      <c r="C6678" s="249">
        <v>184.10449349863603</v>
      </c>
    </row>
    <row r="6679" spans="2:3" x14ac:dyDescent="0.25">
      <c r="B6679" s="250">
        <v>6616</v>
      </c>
      <c r="C6679" s="249">
        <v>127.73127264828965</v>
      </c>
    </row>
    <row r="6680" spans="2:3" x14ac:dyDescent="0.25">
      <c r="B6680" s="250">
        <v>6617</v>
      </c>
      <c r="C6680" s="249">
        <v>114.21044681948786</v>
      </c>
    </row>
    <row r="6681" spans="2:3" x14ac:dyDescent="0.25">
      <c r="B6681" s="250">
        <v>6618</v>
      </c>
      <c r="C6681" s="249">
        <v>156.62147681300178</v>
      </c>
    </row>
    <row r="6682" spans="2:3" x14ac:dyDescent="0.25">
      <c r="B6682" s="250">
        <v>6619</v>
      </c>
      <c r="C6682" s="249">
        <v>111.61600861888627</v>
      </c>
    </row>
    <row r="6683" spans="2:3" x14ac:dyDescent="0.25">
      <c r="B6683" s="250">
        <v>6620</v>
      </c>
      <c r="C6683" s="249">
        <v>96.760422996668055</v>
      </c>
    </row>
    <row r="6684" spans="2:3" x14ac:dyDescent="0.25">
      <c r="B6684" s="250">
        <v>6621</v>
      </c>
      <c r="C6684" s="249">
        <v>106.31745075815887</v>
      </c>
    </row>
    <row r="6685" spans="2:3" x14ac:dyDescent="0.25">
      <c r="B6685" s="250">
        <v>6622</v>
      </c>
      <c r="C6685" s="249">
        <v>159.49644290501917</v>
      </c>
    </row>
    <row r="6686" spans="2:3" x14ac:dyDescent="0.25">
      <c r="B6686" s="250">
        <v>6623</v>
      </c>
      <c r="C6686" s="249">
        <v>129.21129225276951</v>
      </c>
    </row>
    <row r="6687" spans="2:3" x14ac:dyDescent="0.25">
      <c r="B6687" s="250">
        <v>6624</v>
      </c>
      <c r="C6687" s="249">
        <v>143.35324519196101</v>
      </c>
    </row>
    <row r="6688" spans="2:3" x14ac:dyDescent="0.25">
      <c r="B6688" s="250">
        <v>6625</v>
      </c>
      <c r="C6688" s="249">
        <v>91.640548184375319</v>
      </c>
    </row>
    <row r="6689" spans="2:3" x14ac:dyDescent="0.25">
      <c r="B6689" s="250">
        <v>6626</v>
      </c>
      <c r="C6689" s="249">
        <v>105.82852320700061</v>
      </c>
    </row>
    <row r="6690" spans="2:3" x14ac:dyDescent="0.25">
      <c r="B6690" s="250">
        <v>6627</v>
      </c>
      <c r="C6690" s="249">
        <v>170.74474222783522</v>
      </c>
    </row>
    <row r="6691" spans="2:3" x14ac:dyDescent="0.25">
      <c r="B6691" s="250">
        <v>6628</v>
      </c>
      <c r="C6691" s="249">
        <v>97.041463688433453</v>
      </c>
    </row>
    <row r="6692" spans="2:3" x14ac:dyDescent="0.25">
      <c r="B6692" s="250">
        <v>6629</v>
      </c>
      <c r="C6692" s="249">
        <v>131.50279087850623</v>
      </c>
    </row>
    <row r="6693" spans="2:3" x14ac:dyDescent="0.25">
      <c r="B6693" s="250">
        <v>6630</v>
      </c>
      <c r="C6693" s="249">
        <v>113.81828361222874</v>
      </c>
    </row>
    <row r="6694" spans="2:3" x14ac:dyDescent="0.25">
      <c r="B6694" s="250">
        <v>6631</v>
      </c>
      <c r="C6694" s="249">
        <v>170.5281536425976</v>
      </c>
    </row>
    <row r="6695" spans="2:3" x14ac:dyDescent="0.25">
      <c r="B6695" s="250">
        <v>6632</v>
      </c>
      <c r="C6695" s="249">
        <v>113.31233370998466</v>
      </c>
    </row>
    <row r="6696" spans="2:3" x14ac:dyDescent="0.25">
      <c r="B6696" s="250">
        <v>6633</v>
      </c>
      <c r="C6696" s="249">
        <v>133.64215321082122</v>
      </c>
    </row>
    <row r="6697" spans="2:3" x14ac:dyDescent="0.25">
      <c r="B6697" s="250">
        <v>6634</v>
      </c>
      <c r="C6697" s="249">
        <v>127.14955086503352</v>
      </c>
    </row>
    <row r="6698" spans="2:3" x14ac:dyDescent="0.25">
      <c r="B6698" s="250">
        <v>6635</v>
      </c>
      <c r="C6698" s="249">
        <v>87.769104666487067</v>
      </c>
    </row>
    <row r="6699" spans="2:3" x14ac:dyDescent="0.25">
      <c r="B6699" s="250">
        <v>6636</v>
      </c>
      <c r="C6699" s="249">
        <v>100.15567137926017</v>
      </c>
    </row>
    <row r="6700" spans="2:3" x14ac:dyDescent="0.25">
      <c r="B6700" s="250">
        <v>6637</v>
      </c>
      <c r="C6700" s="249">
        <v>117.59598682754789</v>
      </c>
    </row>
    <row r="6701" spans="2:3" x14ac:dyDescent="0.25">
      <c r="B6701" s="250">
        <v>6638</v>
      </c>
      <c r="C6701" s="249">
        <v>138.71521439696247</v>
      </c>
    </row>
    <row r="6702" spans="2:3" x14ac:dyDescent="0.25">
      <c r="B6702" s="250">
        <v>6639</v>
      </c>
      <c r="C6702" s="249">
        <v>139.79866547354311</v>
      </c>
    </row>
    <row r="6703" spans="2:3" x14ac:dyDescent="0.25">
      <c r="B6703" s="250">
        <v>6640</v>
      </c>
      <c r="C6703" s="249">
        <v>71.484768824473207</v>
      </c>
    </row>
    <row r="6704" spans="2:3" x14ac:dyDescent="0.25">
      <c r="B6704" s="250">
        <v>6641</v>
      </c>
      <c r="C6704" s="249">
        <v>102.52492546830948</v>
      </c>
    </row>
    <row r="6705" spans="2:3" x14ac:dyDescent="0.25">
      <c r="B6705" s="250">
        <v>6642</v>
      </c>
      <c r="C6705" s="249">
        <v>142.61380063084658</v>
      </c>
    </row>
    <row r="6706" spans="2:3" x14ac:dyDescent="0.25">
      <c r="B6706" s="250">
        <v>6643</v>
      </c>
      <c r="C6706" s="249">
        <v>130.35753402738015</v>
      </c>
    </row>
    <row r="6707" spans="2:3" x14ac:dyDescent="0.25">
      <c r="B6707" s="250">
        <v>6644</v>
      </c>
      <c r="C6707" s="249">
        <v>147.97395042237596</v>
      </c>
    </row>
    <row r="6708" spans="2:3" x14ac:dyDescent="0.25">
      <c r="B6708" s="250">
        <v>6645</v>
      </c>
      <c r="C6708" s="249">
        <v>119.60705319999043</v>
      </c>
    </row>
    <row r="6709" spans="2:3" x14ac:dyDescent="0.25">
      <c r="B6709" s="250">
        <v>6646</v>
      </c>
      <c r="C6709" s="249">
        <v>143.10231929684846</v>
      </c>
    </row>
    <row r="6710" spans="2:3" x14ac:dyDescent="0.25">
      <c r="B6710" s="250">
        <v>6647</v>
      </c>
      <c r="C6710" s="249">
        <v>117.34930078534516</v>
      </c>
    </row>
    <row r="6711" spans="2:3" x14ac:dyDescent="0.25">
      <c r="B6711" s="250">
        <v>6648</v>
      </c>
      <c r="C6711" s="249">
        <v>126.69867287047548</v>
      </c>
    </row>
    <row r="6712" spans="2:3" x14ac:dyDescent="0.25">
      <c r="B6712" s="250">
        <v>6649</v>
      </c>
      <c r="C6712" s="249">
        <v>100.11216235781913</v>
      </c>
    </row>
    <row r="6713" spans="2:3" x14ac:dyDescent="0.25">
      <c r="B6713" s="250">
        <v>6650</v>
      </c>
      <c r="C6713" s="249">
        <v>121.59754475124582</v>
      </c>
    </row>
    <row r="6714" spans="2:3" x14ac:dyDescent="0.25">
      <c r="B6714" s="250">
        <v>6651</v>
      </c>
      <c r="C6714" s="249">
        <v>70.144904759149512</v>
      </c>
    </row>
    <row r="6715" spans="2:3" x14ac:dyDescent="0.25">
      <c r="B6715" s="250">
        <v>6652</v>
      </c>
      <c r="C6715" s="249">
        <v>154.68668680074603</v>
      </c>
    </row>
    <row r="6716" spans="2:3" x14ac:dyDescent="0.25">
      <c r="B6716" s="250">
        <v>6653</v>
      </c>
      <c r="C6716" s="249">
        <v>163.44834631273153</v>
      </c>
    </row>
    <row r="6717" spans="2:3" x14ac:dyDescent="0.25">
      <c r="B6717" s="250">
        <v>6654</v>
      </c>
      <c r="C6717" s="249">
        <v>82.703611550418728</v>
      </c>
    </row>
    <row r="6718" spans="2:3" x14ac:dyDescent="0.25">
      <c r="B6718" s="250">
        <v>6655</v>
      </c>
      <c r="C6718" s="249">
        <v>127.09122375008781</v>
      </c>
    </row>
    <row r="6719" spans="2:3" x14ac:dyDescent="0.25">
      <c r="B6719" s="250">
        <v>6656</v>
      </c>
      <c r="C6719" s="249">
        <v>115.95869771753014</v>
      </c>
    </row>
    <row r="6720" spans="2:3" x14ac:dyDescent="0.25">
      <c r="B6720" s="250">
        <v>6657</v>
      </c>
      <c r="C6720" s="249">
        <v>99.043385344681838</v>
      </c>
    </row>
    <row r="6721" spans="2:3" x14ac:dyDescent="0.25">
      <c r="B6721" s="250">
        <v>6658</v>
      </c>
      <c r="C6721" s="249">
        <v>168.94992882241726</v>
      </c>
    </row>
    <row r="6722" spans="2:3" x14ac:dyDescent="0.25">
      <c r="B6722" s="250">
        <v>6659</v>
      </c>
      <c r="C6722" s="249">
        <v>72.220995982480133</v>
      </c>
    </row>
    <row r="6723" spans="2:3" x14ac:dyDescent="0.25">
      <c r="B6723" s="250">
        <v>6660</v>
      </c>
      <c r="C6723" s="249">
        <v>151.3520130652536</v>
      </c>
    </row>
    <row r="6724" spans="2:3" x14ac:dyDescent="0.25">
      <c r="B6724" s="250">
        <v>6661</v>
      </c>
      <c r="C6724" s="249">
        <v>152.60986310612367</v>
      </c>
    </row>
    <row r="6725" spans="2:3" x14ac:dyDescent="0.25">
      <c r="B6725" s="250">
        <v>6662</v>
      </c>
      <c r="C6725" s="249">
        <v>102.55775403697834</v>
      </c>
    </row>
    <row r="6726" spans="2:3" x14ac:dyDescent="0.25">
      <c r="B6726" s="250">
        <v>6663</v>
      </c>
      <c r="C6726" s="249">
        <v>170.8115240678022</v>
      </c>
    </row>
    <row r="6727" spans="2:3" x14ac:dyDescent="0.25">
      <c r="B6727" s="250">
        <v>6664</v>
      </c>
      <c r="C6727" s="249">
        <v>127.77830840066174</v>
      </c>
    </row>
    <row r="6728" spans="2:3" x14ac:dyDescent="0.25">
      <c r="B6728" s="250">
        <v>6665</v>
      </c>
      <c r="C6728" s="249">
        <v>105.51916310011927</v>
      </c>
    </row>
    <row r="6729" spans="2:3" x14ac:dyDescent="0.25">
      <c r="B6729" s="250">
        <v>6666</v>
      </c>
      <c r="C6729" s="249">
        <v>97.101247775737477</v>
      </c>
    </row>
    <row r="6730" spans="2:3" x14ac:dyDescent="0.25">
      <c r="B6730" s="250">
        <v>6667</v>
      </c>
      <c r="C6730" s="249">
        <v>150.38190602776879</v>
      </c>
    </row>
    <row r="6731" spans="2:3" x14ac:dyDescent="0.25">
      <c r="B6731" s="250">
        <v>6668</v>
      </c>
      <c r="C6731" s="249">
        <v>136.35779930107935</v>
      </c>
    </row>
    <row r="6732" spans="2:3" x14ac:dyDescent="0.25">
      <c r="B6732" s="250">
        <v>6669</v>
      </c>
      <c r="C6732" s="249">
        <v>125.53629988438627</v>
      </c>
    </row>
    <row r="6733" spans="2:3" x14ac:dyDescent="0.25">
      <c r="B6733" s="250">
        <v>6670</v>
      </c>
      <c r="C6733" s="249">
        <v>129.84251753054482</v>
      </c>
    </row>
    <row r="6734" spans="2:3" x14ac:dyDescent="0.25">
      <c r="B6734" s="250">
        <v>6671</v>
      </c>
      <c r="C6734" s="249">
        <v>125.81821270193562</v>
      </c>
    </row>
    <row r="6735" spans="2:3" x14ac:dyDescent="0.25">
      <c r="B6735" s="250">
        <v>6672</v>
      </c>
      <c r="C6735" s="249">
        <v>128.82196133764796</v>
      </c>
    </row>
    <row r="6736" spans="2:3" x14ac:dyDescent="0.25">
      <c r="B6736" s="250">
        <v>6673</v>
      </c>
      <c r="C6736" s="249">
        <v>145.32287604134581</v>
      </c>
    </row>
    <row r="6737" spans="2:3" x14ac:dyDescent="0.25">
      <c r="B6737" s="250">
        <v>6674</v>
      </c>
      <c r="C6737" s="249">
        <v>108.52202501350416</v>
      </c>
    </row>
    <row r="6738" spans="2:3" x14ac:dyDescent="0.25">
      <c r="B6738" s="250">
        <v>6675</v>
      </c>
      <c r="C6738" s="249">
        <v>130.60682355612403</v>
      </c>
    </row>
    <row r="6739" spans="2:3" x14ac:dyDescent="0.25">
      <c r="B6739" s="250">
        <v>6676</v>
      </c>
      <c r="C6739" s="249">
        <v>122.14734818527681</v>
      </c>
    </row>
    <row r="6740" spans="2:3" x14ac:dyDescent="0.25">
      <c r="B6740" s="250">
        <v>6677</v>
      </c>
      <c r="C6740" s="249">
        <v>140.28102351686729</v>
      </c>
    </row>
    <row r="6741" spans="2:3" x14ac:dyDescent="0.25">
      <c r="B6741" s="250">
        <v>6678</v>
      </c>
      <c r="C6741" s="249">
        <v>113.3891542576024</v>
      </c>
    </row>
    <row r="6742" spans="2:3" x14ac:dyDescent="0.25">
      <c r="B6742" s="250">
        <v>6679</v>
      </c>
      <c r="C6742" s="249">
        <v>111.72340383910499</v>
      </c>
    </row>
    <row r="6743" spans="2:3" x14ac:dyDescent="0.25">
      <c r="B6743" s="250">
        <v>6680</v>
      </c>
      <c r="C6743" s="249">
        <v>120.62524029126538</v>
      </c>
    </row>
    <row r="6744" spans="2:3" x14ac:dyDescent="0.25">
      <c r="B6744" s="250">
        <v>6681</v>
      </c>
      <c r="C6744" s="249">
        <v>97.990664600681143</v>
      </c>
    </row>
    <row r="6745" spans="2:3" x14ac:dyDescent="0.25">
      <c r="B6745" s="250">
        <v>6682</v>
      </c>
      <c r="C6745" s="249">
        <v>132.41163511068098</v>
      </c>
    </row>
    <row r="6746" spans="2:3" x14ac:dyDescent="0.25">
      <c r="B6746" s="250">
        <v>6683</v>
      </c>
      <c r="C6746" s="249">
        <v>133.90118254422822</v>
      </c>
    </row>
    <row r="6747" spans="2:3" x14ac:dyDescent="0.25">
      <c r="B6747" s="250">
        <v>6684</v>
      </c>
      <c r="C6747" s="249">
        <v>110.80882138569372</v>
      </c>
    </row>
    <row r="6748" spans="2:3" x14ac:dyDescent="0.25">
      <c r="B6748" s="250">
        <v>6685</v>
      </c>
      <c r="C6748" s="249">
        <v>131.9434321242743</v>
      </c>
    </row>
    <row r="6749" spans="2:3" x14ac:dyDescent="0.25">
      <c r="B6749" s="250">
        <v>6686</v>
      </c>
      <c r="C6749" s="249">
        <v>154.3128475289042</v>
      </c>
    </row>
    <row r="6750" spans="2:3" x14ac:dyDescent="0.25">
      <c r="B6750" s="250">
        <v>6687</v>
      </c>
      <c r="C6750" s="249">
        <v>112.29882524078182</v>
      </c>
    </row>
    <row r="6751" spans="2:3" x14ac:dyDescent="0.25">
      <c r="B6751" s="250">
        <v>6688</v>
      </c>
      <c r="C6751" s="249">
        <v>153.46917022178758</v>
      </c>
    </row>
    <row r="6752" spans="2:3" x14ac:dyDescent="0.25">
      <c r="B6752" s="250">
        <v>6689</v>
      </c>
      <c r="C6752" s="249">
        <v>84.110848006774148</v>
      </c>
    </row>
    <row r="6753" spans="2:3" x14ac:dyDescent="0.25">
      <c r="B6753" s="250">
        <v>6690</v>
      </c>
      <c r="C6753" s="249">
        <v>93.326813770354221</v>
      </c>
    </row>
    <row r="6754" spans="2:3" x14ac:dyDescent="0.25">
      <c r="B6754" s="250">
        <v>6691</v>
      </c>
      <c r="C6754" s="249">
        <v>97.86397131113992</v>
      </c>
    </row>
    <row r="6755" spans="2:3" x14ac:dyDescent="0.25">
      <c r="B6755" s="250">
        <v>6692</v>
      </c>
      <c r="C6755" s="249">
        <v>138.56034183373339</v>
      </c>
    </row>
    <row r="6756" spans="2:3" x14ac:dyDescent="0.25">
      <c r="B6756" s="250">
        <v>6693</v>
      </c>
      <c r="C6756" s="249">
        <v>146.52306308782642</v>
      </c>
    </row>
    <row r="6757" spans="2:3" x14ac:dyDescent="0.25">
      <c r="B6757" s="250">
        <v>6694</v>
      </c>
      <c r="C6757" s="249">
        <v>99.871887664197061</v>
      </c>
    </row>
    <row r="6758" spans="2:3" x14ac:dyDescent="0.25">
      <c r="B6758" s="250">
        <v>6695</v>
      </c>
      <c r="C6758" s="249">
        <v>125.40904905243184</v>
      </c>
    </row>
    <row r="6759" spans="2:3" x14ac:dyDescent="0.25">
      <c r="B6759" s="250">
        <v>6696</v>
      </c>
      <c r="C6759" s="249">
        <v>111.95730788077381</v>
      </c>
    </row>
    <row r="6760" spans="2:3" x14ac:dyDescent="0.25">
      <c r="B6760" s="250">
        <v>6697</v>
      </c>
      <c r="C6760" s="249">
        <v>131.64112889996835</v>
      </c>
    </row>
    <row r="6761" spans="2:3" x14ac:dyDescent="0.25">
      <c r="B6761" s="250">
        <v>6698</v>
      </c>
      <c r="C6761" s="249">
        <v>130.51566088461948</v>
      </c>
    </row>
    <row r="6762" spans="2:3" x14ac:dyDescent="0.25">
      <c r="B6762" s="250">
        <v>6699</v>
      </c>
      <c r="C6762" s="249">
        <v>127.07542073906627</v>
      </c>
    </row>
    <row r="6763" spans="2:3" x14ac:dyDescent="0.25">
      <c r="B6763" s="250">
        <v>6700</v>
      </c>
      <c r="C6763" s="249">
        <v>106.78411181446377</v>
      </c>
    </row>
    <row r="6764" spans="2:3" x14ac:dyDescent="0.25">
      <c r="B6764" s="250">
        <v>6701</v>
      </c>
      <c r="C6764" s="249">
        <v>147.91941186602253</v>
      </c>
    </row>
    <row r="6765" spans="2:3" x14ac:dyDescent="0.25">
      <c r="B6765" s="250">
        <v>6702</v>
      </c>
      <c r="C6765" s="249">
        <v>120.8708133936</v>
      </c>
    </row>
    <row r="6766" spans="2:3" x14ac:dyDescent="0.25">
      <c r="B6766" s="250">
        <v>6703</v>
      </c>
      <c r="C6766" s="249">
        <v>132.56301079500508</v>
      </c>
    </row>
    <row r="6767" spans="2:3" x14ac:dyDescent="0.25">
      <c r="B6767" s="250">
        <v>6704</v>
      </c>
      <c r="C6767" s="249">
        <v>117.75320446446975</v>
      </c>
    </row>
    <row r="6768" spans="2:3" x14ac:dyDescent="0.25">
      <c r="B6768" s="250">
        <v>6705</v>
      </c>
      <c r="C6768" s="249">
        <v>107.56481100159121</v>
      </c>
    </row>
    <row r="6769" spans="2:3" x14ac:dyDescent="0.25">
      <c r="B6769" s="250">
        <v>6706</v>
      </c>
      <c r="C6769" s="249">
        <v>122.04145736550113</v>
      </c>
    </row>
    <row r="6770" spans="2:3" x14ac:dyDescent="0.25">
      <c r="B6770" s="250">
        <v>6707</v>
      </c>
      <c r="C6770" s="249">
        <v>113.70446819593521</v>
      </c>
    </row>
    <row r="6771" spans="2:3" x14ac:dyDescent="0.25">
      <c r="B6771" s="250">
        <v>6708</v>
      </c>
      <c r="C6771" s="249">
        <v>109.14383408965634</v>
      </c>
    </row>
    <row r="6772" spans="2:3" x14ac:dyDescent="0.25">
      <c r="B6772" s="250">
        <v>6709</v>
      </c>
      <c r="C6772" s="249">
        <v>90.295368549664516</v>
      </c>
    </row>
    <row r="6773" spans="2:3" x14ac:dyDescent="0.25">
      <c r="B6773" s="250">
        <v>6710</v>
      </c>
      <c r="C6773" s="249">
        <v>124.89986196691873</v>
      </c>
    </row>
    <row r="6774" spans="2:3" x14ac:dyDescent="0.25">
      <c r="B6774" s="250">
        <v>6711</v>
      </c>
      <c r="C6774" s="249">
        <v>141.17594965245686</v>
      </c>
    </row>
    <row r="6775" spans="2:3" x14ac:dyDescent="0.25">
      <c r="B6775" s="250">
        <v>6712</v>
      </c>
      <c r="C6775" s="249">
        <v>125.81014422634058</v>
      </c>
    </row>
    <row r="6776" spans="2:3" x14ac:dyDescent="0.25">
      <c r="B6776" s="250">
        <v>6713</v>
      </c>
      <c r="C6776" s="249">
        <v>91.31880565488845</v>
      </c>
    </row>
    <row r="6777" spans="2:3" x14ac:dyDescent="0.25">
      <c r="B6777" s="250">
        <v>6714</v>
      </c>
      <c r="C6777" s="249">
        <v>105.77091351255964</v>
      </c>
    </row>
    <row r="6778" spans="2:3" x14ac:dyDescent="0.25">
      <c r="B6778" s="250">
        <v>6715</v>
      </c>
      <c r="C6778" s="249">
        <v>99.39567808043202</v>
      </c>
    </row>
    <row r="6779" spans="2:3" x14ac:dyDescent="0.25">
      <c r="B6779" s="250">
        <v>6716</v>
      </c>
      <c r="C6779" s="249">
        <v>86.56188865390817</v>
      </c>
    </row>
    <row r="6780" spans="2:3" x14ac:dyDescent="0.25">
      <c r="B6780" s="250">
        <v>6717</v>
      </c>
      <c r="C6780" s="249">
        <v>161.61494791191402</v>
      </c>
    </row>
    <row r="6781" spans="2:3" x14ac:dyDescent="0.25">
      <c r="B6781" s="250">
        <v>6718</v>
      </c>
      <c r="C6781" s="249">
        <v>125.40473865820245</v>
      </c>
    </row>
    <row r="6782" spans="2:3" x14ac:dyDescent="0.25">
      <c r="B6782" s="250">
        <v>6719</v>
      </c>
      <c r="C6782" s="249">
        <v>160.86518576798215</v>
      </c>
    </row>
    <row r="6783" spans="2:3" x14ac:dyDescent="0.25">
      <c r="B6783" s="250">
        <v>6720</v>
      </c>
      <c r="C6783" s="249">
        <v>92.341545106186956</v>
      </c>
    </row>
    <row r="6784" spans="2:3" x14ac:dyDescent="0.25">
      <c r="B6784" s="250">
        <v>6721</v>
      </c>
      <c r="C6784" s="249">
        <v>145.00219449593629</v>
      </c>
    </row>
    <row r="6785" spans="2:3" x14ac:dyDescent="0.25">
      <c r="B6785" s="250">
        <v>6722</v>
      </c>
      <c r="C6785" s="249">
        <v>110.91009451822492</v>
      </c>
    </row>
    <row r="6786" spans="2:3" x14ac:dyDescent="0.25">
      <c r="B6786" s="250">
        <v>6723</v>
      </c>
      <c r="C6786" s="249">
        <v>198.6706057352105</v>
      </c>
    </row>
    <row r="6787" spans="2:3" x14ac:dyDescent="0.25">
      <c r="B6787" s="250">
        <v>6724</v>
      </c>
      <c r="C6787" s="249">
        <v>137.94598413071992</v>
      </c>
    </row>
    <row r="6788" spans="2:3" x14ac:dyDescent="0.25">
      <c r="B6788" s="250">
        <v>6725</v>
      </c>
      <c r="C6788" s="249">
        <v>121.05428811361634</v>
      </c>
    </row>
    <row r="6789" spans="2:3" x14ac:dyDescent="0.25">
      <c r="B6789" s="250">
        <v>6726</v>
      </c>
      <c r="C6789" s="249">
        <v>149.35958098552959</v>
      </c>
    </row>
    <row r="6790" spans="2:3" x14ac:dyDescent="0.25">
      <c r="B6790" s="250">
        <v>6727</v>
      </c>
      <c r="C6790" s="249">
        <v>133.25988081937916</v>
      </c>
    </row>
    <row r="6791" spans="2:3" x14ac:dyDescent="0.25">
      <c r="B6791" s="250">
        <v>6728</v>
      </c>
      <c r="C6791" s="249">
        <v>129.33544943190455</v>
      </c>
    </row>
    <row r="6792" spans="2:3" x14ac:dyDescent="0.25">
      <c r="B6792" s="250">
        <v>6729</v>
      </c>
      <c r="C6792" s="249">
        <v>142.20863512772871</v>
      </c>
    </row>
    <row r="6793" spans="2:3" x14ac:dyDescent="0.25">
      <c r="B6793" s="250">
        <v>6730</v>
      </c>
      <c r="C6793" s="249">
        <v>118.39697154431275</v>
      </c>
    </row>
    <row r="6794" spans="2:3" x14ac:dyDescent="0.25">
      <c r="B6794" s="250">
        <v>6731</v>
      </c>
      <c r="C6794" s="249">
        <v>150.95783502936683</v>
      </c>
    </row>
    <row r="6795" spans="2:3" x14ac:dyDescent="0.25">
      <c r="B6795" s="250">
        <v>6732</v>
      </c>
      <c r="C6795" s="249">
        <v>121.83319019836215</v>
      </c>
    </row>
    <row r="6796" spans="2:3" x14ac:dyDescent="0.25">
      <c r="B6796" s="250">
        <v>6733</v>
      </c>
      <c r="C6796" s="249">
        <v>98.106872295817539</v>
      </c>
    </row>
    <row r="6797" spans="2:3" x14ac:dyDescent="0.25">
      <c r="B6797" s="250">
        <v>6734</v>
      </c>
      <c r="C6797" s="249">
        <v>76.631295604491299</v>
      </c>
    </row>
    <row r="6798" spans="2:3" x14ac:dyDescent="0.25">
      <c r="B6798" s="250">
        <v>6735</v>
      </c>
      <c r="C6798" s="249">
        <v>124.96814541688211</v>
      </c>
    </row>
    <row r="6799" spans="2:3" x14ac:dyDescent="0.25">
      <c r="B6799" s="250">
        <v>6736</v>
      </c>
      <c r="C6799" s="249">
        <v>93.9373032801563</v>
      </c>
    </row>
    <row r="6800" spans="2:3" x14ac:dyDescent="0.25">
      <c r="B6800" s="250">
        <v>6737</v>
      </c>
      <c r="C6800" s="249">
        <v>154.99186577361962</v>
      </c>
    </row>
    <row r="6801" spans="2:3" x14ac:dyDescent="0.25">
      <c r="B6801" s="250">
        <v>6738</v>
      </c>
      <c r="C6801" s="249">
        <v>108.98197515888459</v>
      </c>
    </row>
    <row r="6802" spans="2:3" x14ac:dyDescent="0.25">
      <c r="B6802" s="250">
        <v>6739</v>
      </c>
      <c r="C6802" s="249">
        <v>113.91374684529148</v>
      </c>
    </row>
    <row r="6803" spans="2:3" x14ac:dyDescent="0.25">
      <c r="B6803" s="250">
        <v>6740</v>
      </c>
      <c r="C6803" s="249">
        <v>96.63449108035266</v>
      </c>
    </row>
    <row r="6804" spans="2:3" x14ac:dyDescent="0.25">
      <c r="B6804" s="250">
        <v>6741</v>
      </c>
      <c r="C6804" s="249">
        <v>136.54914899189546</v>
      </c>
    </row>
    <row r="6805" spans="2:3" x14ac:dyDescent="0.25">
      <c r="B6805" s="250">
        <v>6742</v>
      </c>
      <c r="C6805" s="249">
        <v>135.6489815225068</v>
      </c>
    </row>
    <row r="6806" spans="2:3" x14ac:dyDescent="0.25">
      <c r="B6806" s="250">
        <v>6743</v>
      </c>
      <c r="C6806" s="249">
        <v>128.84794827254822</v>
      </c>
    </row>
    <row r="6807" spans="2:3" x14ac:dyDescent="0.25">
      <c r="B6807" s="250">
        <v>6744</v>
      </c>
      <c r="C6807" s="249">
        <v>166.7678000467551</v>
      </c>
    </row>
    <row r="6808" spans="2:3" x14ac:dyDescent="0.25">
      <c r="B6808" s="250">
        <v>6745</v>
      </c>
      <c r="C6808" s="249">
        <v>105.98342930329672</v>
      </c>
    </row>
    <row r="6809" spans="2:3" x14ac:dyDescent="0.25">
      <c r="B6809" s="250">
        <v>6746</v>
      </c>
      <c r="C6809" s="249">
        <v>128.65917468235156</v>
      </c>
    </row>
    <row r="6810" spans="2:3" x14ac:dyDescent="0.25">
      <c r="B6810" s="250">
        <v>6747</v>
      </c>
      <c r="C6810" s="249">
        <v>153.57208830057291</v>
      </c>
    </row>
    <row r="6811" spans="2:3" x14ac:dyDescent="0.25">
      <c r="B6811" s="250">
        <v>6748</v>
      </c>
      <c r="C6811" s="249">
        <v>130.95855949998719</v>
      </c>
    </row>
    <row r="6812" spans="2:3" x14ac:dyDescent="0.25">
      <c r="B6812" s="250">
        <v>6749</v>
      </c>
      <c r="C6812" s="249">
        <v>107.48051610604635</v>
      </c>
    </row>
    <row r="6813" spans="2:3" x14ac:dyDescent="0.25">
      <c r="B6813" s="250">
        <v>6750</v>
      </c>
      <c r="C6813" s="249">
        <v>90.348738957615581</v>
      </c>
    </row>
    <row r="6814" spans="2:3" x14ac:dyDescent="0.25">
      <c r="B6814" s="250">
        <v>6751</v>
      </c>
      <c r="C6814" s="249">
        <v>113.87615518645045</v>
      </c>
    </row>
    <row r="6815" spans="2:3" x14ac:dyDescent="0.25">
      <c r="B6815" s="250">
        <v>6752</v>
      </c>
      <c r="C6815" s="249">
        <v>87.698176900055415</v>
      </c>
    </row>
    <row r="6816" spans="2:3" x14ac:dyDescent="0.25">
      <c r="B6816" s="250">
        <v>6753</v>
      </c>
      <c r="C6816" s="249">
        <v>143.4350093356675</v>
      </c>
    </row>
    <row r="6817" spans="2:3" x14ac:dyDescent="0.25">
      <c r="B6817" s="250">
        <v>6754</v>
      </c>
      <c r="C6817" s="249">
        <v>123.61434995246761</v>
      </c>
    </row>
    <row r="6818" spans="2:3" x14ac:dyDescent="0.25">
      <c r="B6818" s="250">
        <v>6755</v>
      </c>
      <c r="C6818" s="249">
        <v>98.73113670243859</v>
      </c>
    </row>
    <row r="6819" spans="2:3" x14ac:dyDescent="0.25">
      <c r="B6819" s="250">
        <v>6756</v>
      </c>
      <c r="C6819" s="249">
        <v>141.40037775002082</v>
      </c>
    </row>
    <row r="6820" spans="2:3" x14ac:dyDescent="0.25">
      <c r="B6820" s="250">
        <v>6757</v>
      </c>
      <c r="C6820" s="249">
        <v>127.06075844475448</v>
      </c>
    </row>
    <row r="6821" spans="2:3" x14ac:dyDescent="0.25">
      <c r="B6821" s="250">
        <v>6758</v>
      </c>
      <c r="C6821" s="249">
        <v>143.7493315875129</v>
      </c>
    </row>
    <row r="6822" spans="2:3" x14ac:dyDescent="0.25">
      <c r="B6822" s="250">
        <v>6759</v>
      </c>
      <c r="C6822" s="249">
        <v>134.88217095297779</v>
      </c>
    </row>
    <row r="6823" spans="2:3" x14ac:dyDescent="0.25">
      <c r="B6823" s="250">
        <v>6760</v>
      </c>
      <c r="C6823" s="249">
        <v>146.54759879052423</v>
      </c>
    </row>
    <row r="6824" spans="2:3" x14ac:dyDescent="0.25">
      <c r="B6824" s="250">
        <v>6761</v>
      </c>
      <c r="C6824" s="249">
        <v>85.946183029670067</v>
      </c>
    </row>
    <row r="6825" spans="2:3" x14ac:dyDescent="0.25">
      <c r="B6825" s="250">
        <v>6762</v>
      </c>
      <c r="C6825" s="249">
        <v>126.1338452719701</v>
      </c>
    </row>
    <row r="6826" spans="2:3" x14ac:dyDescent="0.25">
      <c r="B6826" s="250">
        <v>6763</v>
      </c>
      <c r="C6826" s="249">
        <v>63.946362587489219</v>
      </c>
    </row>
    <row r="6827" spans="2:3" x14ac:dyDescent="0.25">
      <c r="B6827" s="250">
        <v>6764</v>
      </c>
      <c r="C6827" s="249">
        <v>83.238026891663708</v>
      </c>
    </row>
    <row r="6828" spans="2:3" x14ac:dyDescent="0.25">
      <c r="B6828" s="250">
        <v>6765</v>
      </c>
      <c r="C6828" s="249">
        <v>152.24379859464565</v>
      </c>
    </row>
    <row r="6829" spans="2:3" x14ac:dyDescent="0.25">
      <c r="B6829" s="250">
        <v>6766</v>
      </c>
      <c r="C6829" s="249">
        <v>99.108411632630038</v>
      </c>
    </row>
    <row r="6830" spans="2:3" x14ac:dyDescent="0.25">
      <c r="B6830" s="250">
        <v>6767</v>
      </c>
      <c r="C6830" s="249">
        <v>167.20434230456627</v>
      </c>
    </row>
    <row r="6831" spans="2:3" x14ac:dyDescent="0.25">
      <c r="B6831" s="250">
        <v>6768</v>
      </c>
      <c r="C6831" s="249">
        <v>136.91279751975921</v>
      </c>
    </row>
    <row r="6832" spans="2:3" x14ac:dyDescent="0.25">
      <c r="B6832" s="250">
        <v>6769</v>
      </c>
      <c r="C6832" s="249">
        <v>128.81059863386272</v>
      </c>
    </row>
    <row r="6833" spans="2:3" x14ac:dyDescent="0.25">
      <c r="B6833" s="250">
        <v>6770</v>
      </c>
      <c r="C6833" s="249">
        <v>151.86796765827751</v>
      </c>
    </row>
    <row r="6834" spans="2:3" x14ac:dyDescent="0.25">
      <c r="B6834" s="250">
        <v>6771</v>
      </c>
      <c r="C6834" s="249">
        <v>146.96920179294312</v>
      </c>
    </row>
    <row r="6835" spans="2:3" x14ac:dyDescent="0.25">
      <c r="B6835" s="250">
        <v>6772</v>
      </c>
      <c r="C6835" s="249">
        <v>66.317303105526079</v>
      </c>
    </row>
    <row r="6836" spans="2:3" x14ac:dyDescent="0.25">
      <c r="B6836" s="250">
        <v>6773</v>
      </c>
      <c r="C6836" s="249">
        <v>129.73264669172517</v>
      </c>
    </row>
    <row r="6837" spans="2:3" x14ac:dyDescent="0.25">
      <c r="B6837" s="250">
        <v>6774</v>
      </c>
      <c r="C6837" s="249">
        <v>159.17026277646332</v>
      </c>
    </row>
    <row r="6838" spans="2:3" x14ac:dyDescent="0.25">
      <c r="B6838" s="250">
        <v>6775</v>
      </c>
      <c r="C6838" s="249">
        <v>97.518776138394486</v>
      </c>
    </row>
    <row r="6839" spans="2:3" x14ac:dyDescent="0.25">
      <c r="B6839" s="250">
        <v>6776</v>
      </c>
      <c r="C6839" s="249">
        <v>129.74738361295181</v>
      </c>
    </row>
    <row r="6840" spans="2:3" x14ac:dyDescent="0.25">
      <c r="B6840" s="250">
        <v>6777</v>
      </c>
      <c r="C6840" s="249">
        <v>113.86245761652476</v>
      </c>
    </row>
    <row r="6841" spans="2:3" x14ac:dyDescent="0.25">
      <c r="B6841" s="250">
        <v>6778</v>
      </c>
      <c r="C6841" s="249">
        <v>119.12374487120304</v>
      </c>
    </row>
    <row r="6842" spans="2:3" x14ac:dyDescent="0.25">
      <c r="B6842" s="250">
        <v>6779</v>
      </c>
      <c r="C6842" s="249">
        <v>133.51904780331847</v>
      </c>
    </row>
    <row r="6843" spans="2:3" x14ac:dyDescent="0.25">
      <c r="B6843" s="250">
        <v>6780</v>
      </c>
      <c r="C6843" s="249">
        <v>131.85151173028225</v>
      </c>
    </row>
    <row r="6844" spans="2:3" x14ac:dyDescent="0.25">
      <c r="B6844" s="250">
        <v>6781</v>
      </c>
      <c r="C6844" s="249">
        <v>154.33451533456059</v>
      </c>
    </row>
    <row r="6845" spans="2:3" x14ac:dyDescent="0.25">
      <c r="B6845" s="250">
        <v>6782</v>
      </c>
      <c r="C6845" s="249">
        <v>127.15201883517784</v>
      </c>
    </row>
    <row r="6846" spans="2:3" x14ac:dyDescent="0.25">
      <c r="B6846" s="250">
        <v>6783</v>
      </c>
      <c r="C6846" s="249">
        <v>131.9627714309577</v>
      </c>
    </row>
    <row r="6847" spans="2:3" x14ac:dyDescent="0.25">
      <c r="B6847" s="250">
        <v>6784</v>
      </c>
      <c r="C6847" s="249">
        <v>105.11359791097041</v>
      </c>
    </row>
    <row r="6848" spans="2:3" x14ac:dyDescent="0.25">
      <c r="B6848" s="250">
        <v>6785</v>
      </c>
      <c r="C6848" s="249">
        <v>135.5068237142531</v>
      </c>
    </row>
    <row r="6849" spans="2:3" x14ac:dyDescent="0.25">
      <c r="B6849" s="250">
        <v>6786</v>
      </c>
      <c r="C6849" s="249">
        <v>90.659291151869468</v>
      </c>
    </row>
    <row r="6850" spans="2:3" x14ac:dyDescent="0.25">
      <c r="B6850" s="250">
        <v>6787</v>
      </c>
      <c r="C6850" s="249">
        <v>112.51998671311499</v>
      </c>
    </row>
    <row r="6851" spans="2:3" x14ac:dyDescent="0.25">
      <c r="B6851" s="250">
        <v>6788</v>
      </c>
      <c r="C6851" s="249">
        <v>122.7728782180631</v>
      </c>
    </row>
    <row r="6852" spans="2:3" x14ac:dyDescent="0.25">
      <c r="B6852" s="250">
        <v>6789</v>
      </c>
      <c r="C6852" s="249">
        <v>161.30725975193346</v>
      </c>
    </row>
    <row r="6853" spans="2:3" x14ac:dyDescent="0.25">
      <c r="B6853" s="250">
        <v>6790</v>
      </c>
      <c r="C6853" s="249">
        <v>141.99127325282427</v>
      </c>
    </row>
    <row r="6854" spans="2:3" x14ac:dyDescent="0.25">
      <c r="B6854" s="250">
        <v>6791</v>
      </c>
      <c r="C6854" s="249">
        <v>134.17416447034398</v>
      </c>
    </row>
    <row r="6855" spans="2:3" x14ac:dyDescent="0.25">
      <c r="B6855" s="250">
        <v>6792</v>
      </c>
      <c r="C6855" s="249">
        <v>141.3556507826107</v>
      </c>
    </row>
    <row r="6856" spans="2:3" x14ac:dyDescent="0.25">
      <c r="B6856" s="250">
        <v>6793</v>
      </c>
      <c r="C6856" s="249">
        <v>111.88954425136863</v>
      </c>
    </row>
    <row r="6857" spans="2:3" x14ac:dyDescent="0.25">
      <c r="B6857" s="250">
        <v>6794</v>
      </c>
      <c r="C6857" s="249">
        <v>140.25324679896073</v>
      </c>
    </row>
    <row r="6858" spans="2:3" x14ac:dyDescent="0.25">
      <c r="B6858" s="250">
        <v>6795</v>
      </c>
      <c r="C6858" s="249">
        <v>117.37195685169647</v>
      </c>
    </row>
    <row r="6859" spans="2:3" x14ac:dyDescent="0.25">
      <c r="B6859" s="250">
        <v>6796</v>
      </c>
      <c r="C6859" s="249">
        <v>119.46700231114319</v>
      </c>
    </row>
    <row r="6860" spans="2:3" x14ac:dyDescent="0.25">
      <c r="B6860" s="250">
        <v>6797</v>
      </c>
      <c r="C6860" s="249">
        <v>72.842025767175471</v>
      </c>
    </row>
    <row r="6861" spans="2:3" x14ac:dyDescent="0.25">
      <c r="B6861" s="250">
        <v>6798</v>
      </c>
      <c r="C6861" s="249">
        <v>114.68337648750369</v>
      </c>
    </row>
    <row r="6862" spans="2:3" x14ac:dyDescent="0.25">
      <c r="B6862" s="250">
        <v>6799</v>
      </c>
      <c r="C6862" s="249">
        <v>143.1876418512652</v>
      </c>
    </row>
    <row r="6863" spans="2:3" x14ac:dyDescent="0.25">
      <c r="B6863" s="250">
        <v>6800</v>
      </c>
      <c r="C6863" s="249">
        <v>90.418294044008761</v>
      </c>
    </row>
    <row r="6864" spans="2:3" x14ac:dyDescent="0.25">
      <c r="B6864" s="250">
        <v>6801</v>
      </c>
      <c r="C6864" s="249">
        <v>124.00572858898902</v>
      </c>
    </row>
    <row r="6865" spans="2:3" x14ac:dyDescent="0.25">
      <c r="B6865" s="250">
        <v>6802</v>
      </c>
      <c r="C6865" s="249">
        <v>129.45950774984732</v>
      </c>
    </row>
    <row r="6866" spans="2:3" x14ac:dyDescent="0.25">
      <c r="B6866" s="250">
        <v>6803</v>
      </c>
      <c r="C6866" s="249">
        <v>118.40993278487801</v>
      </c>
    </row>
    <row r="6867" spans="2:3" x14ac:dyDescent="0.25">
      <c r="B6867" s="250">
        <v>6804</v>
      </c>
      <c r="C6867" s="249">
        <v>171.6180351891793</v>
      </c>
    </row>
    <row r="6868" spans="2:3" x14ac:dyDescent="0.25">
      <c r="B6868" s="250">
        <v>6805</v>
      </c>
      <c r="C6868" s="249">
        <v>90.2312152632513</v>
      </c>
    </row>
    <row r="6869" spans="2:3" x14ac:dyDescent="0.25">
      <c r="B6869" s="250">
        <v>6806</v>
      </c>
      <c r="C6869" s="249">
        <v>114.89256995162479</v>
      </c>
    </row>
    <row r="6870" spans="2:3" x14ac:dyDescent="0.25">
      <c r="B6870" s="250">
        <v>6807</v>
      </c>
      <c r="C6870" s="249">
        <v>151.13069050198914</v>
      </c>
    </row>
    <row r="6871" spans="2:3" x14ac:dyDescent="0.25">
      <c r="B6871" s="250">
        <v>6808</v>
      </c>
      <c r="C6871" s="249">
        <v>140.69314679546676</v>
      </c>
    </row>
    <row r="6872" spans="2:3" x14ac:dyDescent="0.25">
      <c r="B6872" s="250">
        <v>6809</v>
      </c>
      <c r="C6872" s="249">
        <v>116.52579000329115</v>
      </c>
    </row>
    <row r="6873" spans="2:3" x14ac:dyDescent="0.25">
      <c r="B6873" s="250">
        <v>6810</v>
      </c>
      <c r="C6873" s="249">
        <v>143.88362036881875</v>
      </c>
    </row>
    <row r="6874" spans="2:3" x14ac:dyDescent="0.25">
      <c r="B6874" s="250">
        <v>6811</v>
      </c>
      <c r="C6874" s="249">
        <v>64.094957718052854</v>
      </c>
    </row>
    <row r="6875" spans="2:3" x14ac:dyDescent="0.25">
      <c r="B6875" s="250">
        <v>6812</v>
      </c>
      <c r="C6875" s="249">
        <v>126.20455464191488</v>
      </c>
    </row>
    <row r="6876" spans="2:3" x14ac:dyDescent="0.25">
      <c r="B6876" s="250">
        <v>6813</v>
      </c>
      <c r="C6876" s="249">
        <v>121.53183606688395</v>
      </c>
    </row>
    <row r="6877" spans="2:3" x14ac:dyDescent="0.25">
      <c r="B6877" s="250">
        <v>6814</v>
      </c>
      <c r="C6877" s="249">
        <v>134.99628357058262</v>
      </c>
    </row>
    <row r="6878" spans="2:3" x14ac:dyDescent="0.25">
      <c r="B6878" s="250">
        <v>6815</v>
      </c>
      <c r="C6878" s="249">
        <v>103.64718979428996</v>
      </c>
    </row>
    <row r="6879" spans="2:3" x14ac:dyDescent="0.25">
      <c r="B6879" s="250">
        <v>6816</v>
      </c>
      <c r="C6879" s="249">
        <v>88.16523859938637</v>
      </c>
    </row>
    <row r="6880" spans="2:3" x14ac:dyDescent="0.25">
      <c r="B6880" s="250">
        <v>6817</v>
      </c>
      <c r="C6880" s="249">
        <v>162.02169451097114</v>
      </c>
    </row>
    <row r="6881" spans="2:3" x14ac:dyDescent="0.25">
      <c r="B6881" s="250">
        <v>6818</v>
      </c>
      <c r="C6881" s="249">
        <v>135.16734466499324</v>
      </c>
    </row>
    <row r="6882" spans="2:3" x14ac:dyDescent="0.25">
      <c r="B6882" s="250">
        <v>6819</v>
      </c>
      <c r="C6882" s="249">
        <v>122.04560073403273</v>
      </c>
    </row>
    <row r="6883" spans="2:3" x14ac:dyDescent="0.25">
      <c r="B6883" s="250">
        <v>6820</v>
      </c>
      <c r="C6883" s="249">
        <v>124.9292026290767</v>
      </c>
    </row>
    <row r="6884" spans="2:3" x14ac:dyDescent="0.25">
      <c r="B6884" s="250">
        <v>6821</v>
      </c>
      <c r="C6884" s="249">
        <v>143.948329376457</v>
      </c>
    </row>
    <row r="6885" spans="2:3" x14ac:dyDescent="0.25">
      <c r="B6885" s="250">
        <v>6822</v>
      </c>
      <c r="C6885" s="249">
        <v>137.94503867979677</v>
      </c>
    </row>
    <row r="6886" spans="2:3" x14ac:dyDescent="0.25">
      <c r="B6886" s="250">
        <v>6823</v>
      </c>
      <c r="C6886" s="249">
        <v>121.249052795114</v>
      </c>
    </row>
    <row r="6887" spans="2:3" x14ac:dyDescent="0.25">
      <c r="B6887" s="250">
        <v>6824</v>
      </c>
      <c r="C6887" s="249">
        <v>93.705400470000626</v>
      </c>
    </row>
    <row r="6888" spans="2:3" x14ac:dyDescent="0.25">
      <c r="B6888" s="250">
        <v>6825</v>
      </c>
      <c r="C6888" s="249">
        <v>130.20894944570338</v>
      </c>
    </row>
    <row r="6889" spans="2:3" x14ac:dyDescent="0.25">
      <c r="B6889" s="250">
        <v>6826</v>
      </c>
      <c r="C6889" s="249">
        <v>109.64706001944826</v>
      </c>
    </row>
    <row r="6890" spans="2:3" x14ac:dyDescent="0.25">
      <c r="B6890" s="250">
        <v>6827</v>
      </c>
      <c r="C6890" s="249">
        <v>139.96024475977705</v>
      </c>
    </row>
    <row r="6891" spans="2:3" x14ac:dyDescent="0.25">
      <c r="B6891" s="250">
        <v>6828</v>
      </c>
      <c r="C6891" s="249">
        <v>102.35250493216427</v>
      </c>
    </row>
    <row r="6892" spans="2:3" x14ac:dyDescent="0.25">
      <c r="B6892" s="250">
        <v>6829</v>
      </c>
      <c r="C6892" s="249">
        <v>106.28202882459807</v>
      </c>
    </row>
    <row r="6893" spans="2:3" x14ac:dyDescent="0.25">
      <c r="B6893" s="250">
        <v>6830</v>
      </c>
      <c r="C6893" s="249">
        <v>118.92398577604726</v>
      </c>
    </row>
    <row r="6894" spans="2:3" x14ac:dyDescent="0.25">
      <c r="B6894" s="250">
        <v>6831</v>
      </c>
      <c r="C6894" s="249">
        <v>98.350614381195697</v>
      </c>
    </row>
    <row r="6895" spans="2:3" x14ac:dyDescent="0.25">
      <c r="B6895" s="250">
        <v>6832</v>
      </c>
      <c r="C6895" s="249">
        <v>77.705592998457305</v>
      </c>
    </row>
    <row r="6896" spans="2:3" x14ac:dyDescent="0.25">
      <c r="B6896" s="250">
        <v>6833</v>
      </c>
      <c r="C6896" s="249">
        <v>145.45631384124118</v>
      </c>
    </row>
    <row r="6897" spans="2:3" x14ac:dyDescent="0.25">
      <c r="B6897" s="250">
        <v>6834</v>
      </c>
      <c r="C6897" s="249">
        <v>128.76498721001761</v>
      </c>
    </row>
    <row r="6898" spans="2:3" x14ac:dyDescent="0.25">
      <c r="B6898" s="250">
        <v>6835</v>
      </c>
      <c r="C6898" s="249">
        <v>115.40235443236833</v>
      </c>
    </row>
    <row r="6899" spans="2:3" x14ac:dyDescent="0.25">
      <c r="B6899" s="250">
        <v>6836</v>
      </c>
      <c r="C6899" s="249">
        <v>124.71666807369617</v>
      </c>
    </row>
    <row r="6900" spans="2:3" x14ac:dyDescent="0.25">
      <c r="B6900" s="250">
        <v>6837</v>
      </c>
      <c r="C6900" s="249">
        <v>130.30051599579144</v>
      </c>
    </row>
    <row r="6901" spans="2:3" x14ac:dyDescent="0.25">
      <c r="B6901" s="250">
        <v>6838</v>
      </c>
      <c r="C6901" s="249">
        <v>130.20486190080695</v>
      </c>
    </row>
    <row r="6902" spans="2:3" x14ac:dyDescent="0.25">
      <c r="B6902" s="250">
        <v>6839</v>
      </c>
      <c r="C6902" s="249">
        <v>132.38318745250575</v>
      </c>
    </row>
    <row r="6903" spans="2:3" x14ac:dyDescent="0.25">
      <c r="B6903" s="250">
        <v>6840</v>
      </c>
      <c r="C6903" s="249">
        <v>131.85396713376511</v>
      </c>
    </row>
    <row r="6904" spans="2:3" x14ac:dyDescent="0.25">
      <c r="B6904" s="250">
        <v>6841</v>
      </c>
      <c r="C6904" s="249">
        <v>109.78289857221874</v>
      </c>
    </row>
    <row r="6905" spans="2:3" x14ac:dyDescent="0.25">
      <c r="B6905" s="250">
        <v>6842</v>
      </c>
      <c r="C6905" s="249">
        <v>120.79034384760556</v>
      </c>
    </row>
    <row r="6906" spans="2:3" x14ac:dyDescent="0.25">
      <c r="B6906" s="250">
        <v>6843</v>
      </c>
      <c r="C6906" s="249">
        <v>82.79270480130144</v>
      </c>
    </row>
    <row r="6907" spans="2:3" x14ac:dyDescent="0.25">
      <c r="B6907" s="250">
        <v>6844</v>
      </c>
      <c r="C6907" s="249">
        <v>112.58630497060369</v>
      </c>
    </row>
    <row r="6908" spans="2:3" x14ac:dyDescent="0.25">
      <c r="B6908" s="250">
        <v>6845</v>
      </c>
      <c r="C6908" s="249">
        <v>123.68476393265956</v>
      </c>
    </row>
    <row r="6909" spans="2:3" x14ac:dyDescent="0.25">
      <c r="B6909" s="250">
        <v>6846</v>
      </c>
      <c r="C6909" s="249">
        <v>143.75287831033546</v>
      </c>
    </row>
    <row r="6910" spans="2:3" x14ac:dyDescent="0.25">
      <c r="B6910" s="250">
        <v>6847</v>
      </c>
      <c r="C6910" s="249">
        <v>119.71186017954005</v>
      </c>
    </row>
    <row r="6911" spans="2:3" x14ac:dyDescent="0.25">
      <c r="B6911" s="250">
        <v>6848</v>
      </c>
      <c r="C6911" s="249">
        <v>135.52086440148867</v>
      </c>
    </row>
    <row r="6912" spans="2:3" x14ac:dyDescent="0.25">
      <c r="B6912" s="250">
        <v>6849</v>
      </c>
      <c r="C6912" s="249">
        <v>132.97358950404683</v>
      </c>
    </row>
    <row r="6913" spans="2:3" x14ac:dyDescent="0.25">
      <c r="B6913" s="250">
        <v>6850</v>
      </c>
      <c r="C6913" s="249">
        <v>101.41940127605039</v>
      </c>
    </row>
    <row r="6914" spans="2:3" x14ac:dyDescent="0.25">
      <c r="B6914" s="250">
        <v>6851</v>
      </c>
      <c r="C6914" s="249">
        <v>114.59084620980505</v>
      </c>
    </row>
    <row r="6915" spans="2:3" x14ac:dyDescent="0.25">
      <c r="B6915" s="250">
        <v>6852</v>
      </c>
      <c r="C6915" s="249">
        <v>170.04455557501387</v>
      </c>
    </row>
    <row r="6916" spans="2:3" x14ac:dyDescent="0.25">
      <c r="B6916" s="250">
        <v>6853</v>
      </c>
      <c r="C6916" s="249">
        <v>83.913850011017885</v>
      </c>
    </row>
    <row r="6917" spans="2:3" x14ac:dyDescent="0.25">
      <c r="B6917" s="250">
        <v>6854</v>
      </c>
      <c r="C6917" s="249">
        <v>156.91253879134183</v>
      </c>
    </row>
    <row r="6918" spans="2:3" x14ac:dyDescent="0.25">
      <c r="B6918" s="250">
        <v>6855</v>
      </c>
      <c r="C6918" s="249">
        <v>136.00864703298961</v>
      </c>
    </row>
    <row r="6919" spans="2:3" x14ac:dyDescent="0.25">
      <c r="B6919" s="250">
        <v>6856</v>
      </c>
      <c r="C6919" s="249">
        <v>153.35231513613775</v>
      </c>
    </row>
    <row r="6920" spans="2:3" x14ac:dyDescent="0.25">
      <c r="B6920" s="250">
        <v>6857</v>
      </c>
      <c r="C6920" s="249">
        <v>124.13318369745961</v>
      </c>
    </row>
    <row r="6921" spans="2:3" x14ac:dyDescent="0.25">
      <c r="B6921" s="250">
        <v>6858</v>
      </c>
      <c r="C6921" s="249">
        <v>97.786848974364545</v>
      </c>
    </row>
    <row r="6922" spans="2:3" x14ac:dyDescent="0.25">
      <c r="B6922" s="250">
        <v>6859</v>
      </c>
      <c r="C6922" s="249">
        <v>110.94915389355512</v>
      </c>
    </row>
    <row r="6923" spans="2:3" x14ac:dyDescent="0.25">
      <c r="B6923" s="250">
        <v>6860</v>
      </c>
      <c r="C6923" s="249">
        <v>118.20959811368991</v>
      </c>
    </row>
    <row r="6924" spans="2:3" x14ac:dyDescent="0.25">
      <c r="B6924" s="250">
        <v>6861</v>
      </c>
      <c r="C6924" s="249">
        <v>137.42148029661789</v>
      </c>
    </row>
    <row r="6925" spans="2:3" x14ac:dyDescent="0.25">
      <c r="B6925" s="250">
        <v>6862</v>
      </c>
      <c r="C6925" s="249">
        <v>133.26116333766211</v>
      </c>
    </row>
    <row r="6926" spans="2:3" x14ac:dyDescent="0.25">
      <c r="B6926" s="250">
        <v>6863</v>
      </c>
      <c r="C6926" s="249">
        <v>137.06532357261119</v>
      </c>
    </row>
    <row r="6927" spans="2:3" x14ac:dyDescent="0.25">
      <c r="B6927" s="250">
        <v>6864</v>
      </c>
      <c r="C6927" s="249">
        <v>148.82921339121759</v>
      </c>
    </row>
    <row r="6928" spans="2:3" x14ac:dyDescent="0.25">
      <c r="B6928" s="250">
        <v>6865</v>
      </c>
      <c r="C6928" s="249">
        <v>104.44509243904689</v>
      </c>
    </row>
    <row r="6929" spans="2:3" x14ac:dyDescent="0.25">
      <c r="B6929" s="250">
        <v>6866</v>
      </c>
      <c r="C6929" s="249">
        <v>88.185775775066375</v>
      </c>
    </row>
    <row r="6930" spans="2:3" x14ac:dyDescent="0.25">
      <c r="B6930" s="250">
        <v>6867</v>
      </c>
      <c r="C6930" s="249">
        <v>76.413864141146277</v>
      </c>
    </row>
    <row r="6931" spans="2:3" x14ac:dyDescent="0.25">
      <c r="B6931" s="250">
        <v>6868</v>
      </c>
      <c r="C6931" s="249">
        <v>102.04506504953238</v>
      </c>
    </row>
    <row r="6932" spans="2:3" x14ac:dyDescent="0.25">
      <c r="B6932" s="250">
        <v>6869</v>
      </c>
      <c r="C6932" s="249">
        <v>110.03507050130838</v>
      </c>
    </row>
    <row r="6933" spans="2:3" x14ac:dyDescent="0.25">
      <c r="B6933" s="250">
        <v>6870</v>
      </c>
      <c r="C6933" s="249">
        <v>193.20598674666422</v>
      </c>
    </row>
    <row r="6934" spans="2:3" x14ac:dyDescent="0.25">
      <c r="B6934" s="250">
        <v>6871</v>
      </c>
      <c r="C6934" s="249">
        <v>87.833797591444323</v>
      </c>
    </row>
    <row r="6935" spans="2:3" x14ac:dyDescent="0.25">
      <c r="B6935" s="250">
        <v>6872</v>
      </c>
      <c r="C6935" s="249">
        <v>113.57014794080804</v>
      </c>
    </row>
    <row r="6936" spans="2:3" x14ac:dyDescent="0.25">
      <c r="B6936" s="250">
        <v>6873</v>
      </c>
      <c r="C6936" s="249">
        <v>166.92669635094788</v>
      </c>
    </row>
    <row r="6937" spans="2:3" x14ac:dyDescent="0.25">
      <c r="B6937" s="250">
        <v>6874</v>
      </c>
      <c r="C6937" s="249">
        <v>82.395762690692919</v>
      </c>
    </row>
    <row r="6938" spans="2:3" x14ac:dyDescent="0.25">
      <c r="B6938" s="250">
        <v>6875</v>
      </c>
      <c r="C6938" s="249">
        <v>98.015192803493306</v>
      </c>
    </row>
    <row r="6939" spans="2:3" x14ac:dyDescent="0.25">
      <c r="B6939" s="250">
        <v>6876</v>
      </c>
      <c r="C6939" s="249">
        <v>128.2048265999131</v>
      </c>
    </row>
    <row r="6940" spans="2:3" x14ac:dyDescent="0.25">
      <c r="B6940" s="250">
        <v>6877</v>
      </c>
      <c r="C6940" s="249">
        <v>118.87260525571413</v>
      </c>
    </row>
    <row r="6941" spans="2:3" x14ac:dyDescent="0.25">
      <c r="B6941" s="250">
        <v>6878</v>
      </c>
      <c r="C6941" s="249">
        <v>123.53349373178992</v>
      </c>
    </row>
    <row r="6942" spans="2:3" x14ac:dyDescent="0.25">
      <c r="B6942" s="250">
        <v>6879</v>
      </c>
      <c r="C6942" s="249">
        <v>121.53654600390524</v>
      </c>
    </row>
    <row r="6943" spans="2:3" x14ac:dyDescent="0.25">
      <c r="B6943" s="250">
        <v>6880</v>
      </c>
      <c r="C6943" s="249">
        <v>95.103489032619208</v>
      </c>
    </row>
    <row r="6944" spans="2:3" x14ac:dyDescent="0.25">
      <c r="B6944" s="250">
        <v>6881</v>
      </c>
      <c r="C6944" s="249">
        <v>142.36864929425599</v>
      </c>
    </row>
    <row r="6945" spans="2:3" x14ac:dyDescent="0.25">
      <c r="B6945" s="250">
        <v>6882</v>
      </c>
      <c r="C6945" s="249">
        <v>110.47893038450563</v>
      </c>
    </row>
    <row r="6946" spans="2:3" x14ac:dyDescent="0.25">
      <c r="B6946" s="250">
        <v>6883</v>
      </c>
      <c r="C6946" s="249">
        <v>69.215376024462202</v>
      </c>
    </row>
    <row r="6947" spans="2:3" x14ac:dyDescent="0.25">
      <c r="B6947" s="250">
        <v>6884</v>
      </c>
      <c r="C6947" s="249">
        <v>121.08251455668449</v>
      </c>
    </row>
    <row r="6948" spans="2:3" x14ac:dyDescent="0.25">
      <c r="B6948" s="250">
        <v>6885</v>
      </c>
      <c r="C6948" s="249">
        <v>89.017912425241661</v>
      </c>
    </row>
    <row r="6949" spans="2:3" x14ac:dyDescent="0.25">
      <c r="B6949" s="250">
        <v>6886</v>
      </c>
      <c r="C6949" s="249">
        <v>122.07548417998127</v>
      </c>
    </row>
    <row r="6950" spans="2:3" x14ac:dyDescent="0.25">
      <c r="B6950" s="250">
        <v>6887</v>
      </c>
      <c r="C6950" s="249">
        <v>125.8217653012735</v>
      </c>
    </row>
    <row r="6951" spans="2:3" x14ac:dyDescent="0.25">
      <c r="B6951" s="250">
        <v>6888</v>
      </c>
      <c r="C6951" s="249">
        <v>145.33525986411266</v>
      </c>
    </row>
    <row r="6952" spans="2:3" x14ac:dyDescent="0.25">
      <c r="B6952" s="250">
        <v>6889</v>
      </c>
      <c r="C6952" s="249">
        <v>124.41435232724268</v>
      </c>
    </row>
    <row r="6953" spans="2:3" x14ac:dyDescent="0.25">
      <c r="B6953" s="250">
        <v>6890</v>
      </c>
      <c r="C6953" s="249">
        <v>146.18974097380189</v>
      </c>
    </row>
    <row r="6954" spans="2:3" x14ac:dyDescent="0.25">
      <c r="B6954" s="250">
        <v>6891</v>
      </c>
      <c r="C6954" s="249">
        <v>109.2210546853531</v>
      </c>
    </row>
    <row r="6955" spans="2:3" x14ac:dyDescent="0.25">
      <c r="B6955" s="250">
        <v>6892</v>
      </c>
      <c r="C6955" s="249">
        <v>109.79053579101272</v>
      </c>
    </row>
    <row r="6956" spans="2:3" x14ac:dyDescent="0.25">
      <c r="B6956" s="250">
        <v>6893</v>
      </c>
      <c r="C6956" s="249">
        <v>81.302279290608723</v>
      </c>
    </row>
    <row r="6957" spans="2:3" x14ac:dyDescent="0.25">
      <c r="B6957" s="250">
        <v>6894</v>
      </c>
      <c r="C6957" s="249">
        <v>120.54102497318469</v>
      </c>
    </row>
    <row r="6958" spans="2:3" x14ac:dyDescent="0.25">
      <c r="B6958" s="250">
        <v>6895</v>
      </c>
      <c r="C6958" s="249">
        <v>119.36775018471036</v>
      </c>
    </row>
    <row r="6959" spans="2:3" x14ac:dyDescent="0.25">
      <c r="B6959" s="250">
        <v>6896</v>
      </c>
      <c r="C6959" s="249">
        <v>84.690333255413663</v>
      </c>
    </row>
    <row r="6960" spans="2:3" x14ac:dyDescent="0.25">
      <c r="B6960" s="250">
        <v>6897</v>
      </c>
      <c r="C6960" s="249">
        <v>108.4262429697343</v>
      </c>
    </row>
    <row r="6961" spans="2:3" x14ac:dyDescent="0.25">
      <c r="B6961" s="250">
        <v>6898</v>
      </c>
      <c r="C6961" s="249">
        <v>144.3065223245074</v>
      </c>
    </row>
    <row r="6962" spans="2:3" x14ac:dyDescent="0.25">
      <c r="B6962" s="250">
        <v>6899</v>
      </c>
      <c r="C6962" s="249">
        <v>90.87758435911104</v>
      </c>
    </row>
    <row r="6963" spans="2:3" x14ac:dyDescent="0.25">
      <c r="B6963" s="250">
        <v>6900</v>
      </c>
      <c r="C6963" s="249">
        <v>148.13760390018462</v>
      </c>
    </row>
    <row r="6964" spans="2:3" x14ac:dyDescent="0.25">
      <c r="B6964" s="250">
        <v>6901</v>
      </c>
      <c r="C6964" s="249">
        <v>122.91617973123351</v>
      </c>
    </row>
    <row r="6965" spans="2:3" x14ac:dyDescent="0.25">
      <c r="B6965" s="250">
        <v>6902</v>
      </c>
      <c r="C6965" s="249">
        <v>130.9446102356157</v>
      </c>
    </row>
    <row r="6966" spans="2:3" x14ac:dyDescent="0.25">
      <c r="B6966" s="250">
        <v>6903</v>
      </c>
      <c r="C6966" s="249">
        <v>138.58353476152496</v>
      </c>
    </row>
    <row r="6967" spans="2:3" x14ac:dyDescent="0.25">
      <c r="B6967" s="250">
        <v>6904</v>
      </c>
      <c r="C6967" s="249">
        <v>147.48811116178535</v>
      </c>
    </row>
    <row r="6968" spans="2:3" x14ac:dyDescent="0.25">
      <c r="B6968" s="250">
        <v>6905</v>
      </c>
      <c r="C6968" s="249">
        <v>142.98229027877372</v>
      </c>
    </row>
    <row r="6969" spans="2:3" x14ac:dyDescent="0.25">
      <c r="B6969" s="250">
        <v>6906</v>
      </c>
      <c r="C6969" s="249">
        <v>85.353109085898055</v>
      </c>
    </row>
    <row r="6970" spans="2:3" x14ac:dyDescent="0.25">
      <c r="B6970" s="250">
        <v>6907</v>
      </c>
      <c r="C6970" s="249">
        <v>148.97417560292737</v>
      </c>
    </row>
    <row r="6971" spans="2:3" x14ac:dyDescent="0.25">
      <c r="B6971" s="250">
        <v>6908</v>
      </c>
      <c r="C6971" s="249">
        <v>118.16090547545406</v>
      </c>
    </row>
    <row r="6972" spans="2:3" x14ac:dyDescent="0.25">
      <c r="B6972" s="250">
        <v>6909</v>
      </c>
      <c r="C6972" s="249">
        <v>108.88529042617299</v>
      </c>
    </row>
    <row r="6973" spans="2:3" x14ac:dyDescent="0.25">
      <c r="B6973" s="250">
        <v>6910</v>
      </c>
      <c r="C6973" s="249">
        <v>120.57895388061493</v>
      </c>
    </row>
    <row r="6974" spans="2:3" x14ac:dyDescent="0.25">
      <c r="B6974" s="250">
        <v>6911</v>
      </c>
      <c r="C6974" s="249">
        <v>160.54689632199333</v>
      </c>
    </row>
    <row r="6975" spans="2:3" x14ac:dyDescent="0.25">
      <c r="B6975" s="250">
        <v>6912</v>
      </c>
      <c r="C6975" s="249">
        <v>68.744648752728182</v>
      </c>
    </row>
    <row r="6976" spans="2:3" x14ac:dyDescent="0.25">
      <c r="B6976" s="250">
        <v>6913</v>
      </c>
      <c r="C6976" s="249">
        <v>150.2219256392691</v>
      </c>
    </row>
    <row r="6977" spans="2:3" x14ac:dyDescent="0.25">
      <c r="B6977" s="250">
        <v>6914</v>
      </c>
      <c r="C6977" s="249">
        <v>145.40703769763388</v>
      </c>
    </row>
    <row r="6978" spans="2:3" x14ac:dyDescent="0.25">
      <c r="B6978" s="250">
        <v>6915</v>
      </c>
      <c r="C6978" s="249">
        <v>132.20617867326857</v>
      </c>
    </row>
    <row r="6979" spans="2:3" x14ac:dyDescent="0.25">
      <c r="B6979" s="250">
        <v>6916</v>
      </c>
      <c r="C6979" s="249">
        <v>98.038088307433682</v>
      </c>
    </row>
    <row r="6980" spans="2:3" x14ac:dyDescent="0.25">
      <c r="B6980" s="250">
        <v>6917</v>
      </c>
      <c r="C6980" s="249">
        <v>145.79028815587856</v>
      </c>
    </row>
    <row r="6981" spans="2:3" x14ac:dyDescent="0.25">
      <c r="B6981" s="250">
        <v>6918</v>
      </c>
      <c r="C6981" s="249">
        <v>72.954418275866715</v>
      </c>
    </row>
    <row r="6982" spans="2:3" x14ac:dyDescent="0.25">
      <c r="B6982" s="250">
        <v>6919</v>
      </c>
      <c r="C6982" s="249">
        <v>80.890810726585499</v>
      </c>
    </row>
    <row r="6983" spans="2:3" x14ac:dyDescent="0.25">
      <c r="B6983" s="250">
        <v>6920</v>
      </c>
      <c r="C6983" s="249">
        <v>128.38679434621008</v>
      </c>
    </row>
    <row r="6984" spans="2:3" x14ac:dyDescent="0.25">
      <c r="B6984" s="250">
        <v>6921</v>
      </c>
      <c r="C6984" s="249">
        <v>173.62918789320884</v>
      </c>
    </row>
    <row r="6985" spans="2:3" x14ac:dyDescent="0.25">
      <c r="B6985" s="250">
        <v>6922</v>
      </c>
      <c r="C6985" s="249">
        <v>130.18409968756032</v>
      </c>
    </row>
    <row r="6986" spans="2:3" x14ac:dyDescent="0.25">
      <c r="B6986" s="250">
        <v>6923</v>
      </c>
      <c r="C6986" s="249">
        <v>143.68308937370074</v>
      </c>
    </row>
    <row r="6987" spans="2:3" x14ac:dyDescent="0.25">
      <c r="B6987" s="250">
        <v>6924</v>
      </c>
      <c r="C6987" s="249">
        <v>110.7918647362594</v>
      </c>
    </row>
    <row r="6988" spans="2:3" x14ac:dyDescent="0.25">
      <c r="B6988" s="250">
        <v>6925</v>
      </c>
      <c r="C6988" s="249">
        <v>151.89142127017462</v>
      </c>
    </row>
    <row r="6989" spans="2:3" x14ac:dyDescent="0.25">
      <c r="B6989" s="250">
        <v>6926</v>
      </c>
      <c r="C6989" s="249">
        <v>105.46410288731866</v>
      </c>
    </row>
    <row r="6990" spans="2:3" x14ac:dyDescent="0.25">
      <c r="B6990" s="250">
        <v>6927</v>
      </c>
      <c r="C6990" s="249">
        <v>128.25664855969652</v>
      </c>
    </row>
    <row r="6991" spans="2:3" x14ac:dyDescent="0.25">
      <c r="B6991" s="250">
        <v>6928</v>
      </c>
      <c r="C6991" s="249">
        <v>75.826850286945557</v>
      </c>
    </row>
    <row r="6992" spans="2:3" x14ac:dyDescent="0.25">
      <c r="B6992" s="250">
        <v>6929</v>
      </c>
      <c r="C6992" s="249">
        <v>98.866620516479372</v>
      </c>
    </row>
    <row r="6993" spans="2:3" x14ac:dyDescent="0.25">
      <c r="B6993" s="250">
        <v>6930</v>
      </c>
      <c r="C6993" s="249">
        <v>132.77770426225558</v>
      </c>
    </row>
    <row r="6994" spans="2:3" x14ac:dyDescent="0.25">
      <c r="B6994" s="250">
        <v>6931</v>
      </c>
      <c r="C6994" s="249">
        <v>119.4492929221686</v>
      </c>
    </row>
    <row r="6995" spans="2:3" x14ac:dyDescent="0.25">
      <c r="B6995" s="250">
        <v>6932</v>
      </c>
      <c r="C6995" s="249">
        <v>115.48577955849134</v>
      </c>
    </row>
    <row r="6996" spans="2:3" x14ac:dyDescent="0.25">
      <c r="B6996" s="250">
        <v>6933</v>
      </c>
      <c r="C6996" s="249">
        <v>115.94065432500987</v>
      </c>
    </row>
    <row r="6997" spans="2:3" x14ac:dyDescent="0.25">
      <c r="B6997" s="250">
        <v>6934</v>
      </c>
      <c r="C6997" s="249">
        <v>89.379864475306263</v>
      </c>
    </row>
    <row r="6998" spans="2:3" x14ac:dyDescent="0.25">
      <c r="B6998" s="250">
        <v>6935</v>
      </c>
      <c r="C6998" s="249">
        <v>116.95886060033439</v>
      </c>
    </row>
    <row r="6999" spans="2:3" x14ac:dyDescent="0.25">
      <c r="B6999" s="250">
        <v>6936</v>
      </c>
      <c r="C6999" s="249">
        <v>149.71817935240895</v>
      </c>
    </row>
    <row r="7000" spans="2:3" x14ac:dyDescent="0.25">
      <c r="B7000" s="250">
        <v>6937</v>
      </c>
      <c r="C7000" s="249">
        <v>101.7240145014411</v>
      </c>
    </row>
    <row r="7001" spans="2:3" x14ac:dyDescent="0.25">
      <c r="B7001" s="250">
        <v>6938</v>
      </c>
      <c r="C7001" s="249">
        <v>89.680498191728148</v>
      </c>
    </row>
    <row r="7002" spans="2:3" x14ac:dyDescent="0.25">
      <c r="B7002" s="250">
        <v>6939</v>
      </c>
      <c r="C7002" s="249">
        <v>103.69976287741883</v>
      </c>
    </row>
    <row r="7003" spans="2:3" x14ac:dyDescent="0.25">
      <c r="B7003" s="250">
        <v>6940</v>
      </c>
      <c r="C7003" s="249">
        <v>83.026414307133948</v>
      </c>
    </row>
    <row r="7004" spans="2:3" x14ac:dyDescent="0.25">
      <c r="B7004" s="250">
        <v>6941</v>
      </c>
      <c r="C7004" s="249">
        <v>140.73055177125295</v>
      </c>
    </row>
    <row r="7005" spans="2:3" x14ac:dyDescent="0.25">
      <c r="B7005" s="250">
        <v>6942</v>
      </c>
      <c r="C7005" s="249">
        <v>107.06661813126834</v>
      </c>
    </row>
    <row r="7006" spans="2:3" x14ac:dyDescent="0.25">
      <c r="B7006" s="250">
        <v>6943</v>
      </c>
      <c r="C7006" s="249">
        <v>150.55868026771776</v>
      </c>
    </row>
    <row r="7007" spans="2:3" x14ac:dyDescent="0.25">
      <c r="B7007" s="250">
        <v>6944</v>
      </c>
      <c r="C7007" s="249">
        <v>142.77720296005444</v>
      </c>
    </row>
    <row r="7008" spans="2:3" x14ac:dyDescent="0.25">
      <c r="B7008" s="250">
        <v>6945</v>
      </c>
      <c r="C7008" s="249">
        <v>133.27387270518551</v>
      </c>
    </row>
    <row r="7009" spans="2:3" x14ac:dyDescent="0.25">
      <c r="B7009" s="250">
        <v>6946</v>
      </c>
      <c r="C7009" s="249">
        <v>127.24764985476907</v>
      </c>
    </row>
    <row r="7010" spans="2:3" x14ac:dyDescent="0.25">
      <c r="B7010" s="250">
        <v>6947</v>
      </c>
      <c r="C7010" s="249">
        <v>104.36825302193881</v>
      </c>
    </row>
    <row r="7011" spans="2:3" x14ac:dyDescent="0.25">
      <c r="B7011" s="250">
        <v>6948</v>
      </c>
      <c r="C7011" s="249">
        <v>135.56009729155241</v>
      </c>
    </row>
    <row r="7012" spans="2:3" x14ac:dyDescent="0.25">
      <c r="B7012" s="250">
        <v>6949</v>
      </c>
      <c r="C7012" s="249">
        <v>88.359409366316797</v>
      </c>
    </row>
    <row r="7013" spans="2:3" x14ac:dyDescent="0.25">
      <c r="B7013" s="250">
        <v>6950</v>
      </c>
      <c r="C7013" s="249">
        <v>85.621224854181378</v>
      </c>
    </row>
    <row r="7014" spans="2:3" x14ac:dyDescent="0.25">
      <c r="B7014" s="250">
        <v>6951</v>
      </c>
      <c r="C7014" s="249">
        <v>129.47562860387018</v>
      </c>
    </row>
    <row r="7015" spans="2:3" x14ac:dyDescent="0.25">
      <c r="B7015" s="250">
        <v>6952</v>
      </c>
      <c r="C7015" s="249">
        <v>107.43134979548471</v>
      </c>
    </row>
    <row r="7016" spans="2:3" x14ac:dyDescent="0.25">
      <c r="B7016" s="250">
        <v>6953</v>
      </c>
      <c r="C7016" s="249">
        <v>82.048283233101486</v>
      </c>
    </row>
    <row r="7017" spans="2:3" x14ac:dyDescent="0.25">
      <c r="B7017" s="250">
        <v>6954</v>
      </c>
      <c r="C7017" s="249">
        <v>138.3554393873284</v>
      </c>
    </row>
    <row r="7018" spans="2:3" x14ac:dyDescent="0.25">
      <c r="B7018" s="250">
        <v>6955</v>
      </c>
      <c r="C7018" s="249">
        <v>100.35016046643061</v>
      </c>
    </row>
    <row r="7019" spans="2:3" x14ac:dyDescent="0.25">
      <c r="B7019" s="250">
        <v>6956</v>
      </c>
      <c r="C7019" s="249">
        <v>140.88584791919817</v>
      </c>
    </row>
    <row r="7020" spans="2:3" x14ac:dyDescent="0.25">
      <c r="B7020" s="250">
        <v>6957</v>
      </c>
      <c r="C7020" s="249">
        <v>71.195464567466445</v>
      </c>
    </row>
    <row r="7021" spans="2:3" x14ac:dyDescent="0.25">
      <c r="B7021" s="250">
        <v>6958</v>
      </c>
      <c r="C7021" s="249">
        <v>68.659799720661681</v>
      </c>
    </row>
    <row r="7022" spans="2:3" x14ac:dyDescent="0.25">
      <c r="B7022" s="250">
        <v>6959</v>
      </c>
      <c r="C7022" s="249">
        <v>98.242103447216763</v>
      </c>
    </row>
    <row r="7023" spans="2:3" x14ac:dyDescent="0.25">
      <c r="B7023" s="250">
        <v>6960</v>
      </c>
      <c r="C7023" s="249">
        <v>146.40125281790887</v>
      </c>
    </row>
    <row r="7024" spans="2:3" x14ac:dyDescent="0.25">
      <c r="B7024" s="250">
        <v>6961</v>
      </c>
      <c r="C7024" s="249">
        <v>102.06658841569883</v>
      </c>
    </row>
    <row r="7025" spans="2:3" x14ac:dyDescent="0.25">
      <c r="B7025" s="250">
        <v>6962</v>
      </c>
      <c r="C7025" s="249">
        <v>115.26693763775062</v>
      </c>
    </row>
    <row r="7026" spans="2:3" x14ac:dyDescent="0.25">
      <c r="B7026" s="250">
        <v>6963</v>
      </c>
      <c r="C7026" s="249">
        <v>136.8854840286613</v>
      </c>
    </row>
    <row r="7027" spans="2:3" x14ac:dyDescent="0.25">
      <c r="B7027" s="250">
        <v>6964</v>
      </c>
      <c r="C7027" s="249">
        <v>126.70889820562981</v>
      </c>
    </row>
    <row r="7028" spans="2:3" x14ac:dyDescent="0.25">
      <c r="B7028" s="250">
        <v>6965</v>
      </c>
      <c r="C7028" s="249">
        <v>130.17625005670672</v>
      </c>
    </row>
    <row r="7029" spans="2:3" x14ac:dyDescent="0.25">
      <c r="B7029" s="250">
        <v>6966</v>
      </c>
      <c r="C7029" s="249">
        <v>166.99941635825775</v>
      </c>
    </row>
    <row r="7030" spans="2:3" x14ac:dyDescent="0.25">
      <c r="B7030" s="250">
        <v>6967</v>
      </c>
      <c r="C7030" s="249">
        <v>103.11737601545977</v>
      </c>
    </row>
    <row r="7031" spans="2:3" x14ac:dyDescent="0.25">
      <c r="B7031" s="250">
        <v>6968</v>
      </c>
      <c r="C7031" s="249">
        <v>157.32107288642891</v>
      </c>
    </row>
    <row r="7032" spans="2:3" x14ac:dyDescent="0.25">
      <c r="B7032" s="250">
        <v>6969</v>
      </c>
      <c r="C7032" s="249">
        <v>160.13201707287743</v>
      </c>
    </row>
    <row r="7033" spans="2:3" x14ac:dyDescent="0.25">
      <c r="B7033" s="250">
        <v>6970</v>
      </c>
      <c r="C7033" s="249">
        <v>160.41945272367903</v>
      </c>
    </row>
    <row r="7034" spans="2:3" x14ac:dyDescent="0.25">
      <c r="B7034" s="250">
        <v>6971</v>
      </c>
      <c r="C7034" s="249">
        <v>85.73034461783152</v>
      </c>
    </row>
    <row r="7035" spans="2:3" x14ac:dyDescent="0.25">
      <c r="B7035" s="250">
        <v>6972</v>
      </c>
      <c r="C7035" s="249">
        <v>129.52516145235342</v>
      </c>
    </row>
    <row r="7036" spans="2:3" x14ac:dyDescent="0.25">
      <c r="B7036" s="250">
        <v>6973</v>
      </c>
      <c r="C7036" s="249">
        <v>134.62633477212862</v>
      </c>
    </row>
    <row r="7037" spans="2:3" x14ac:dyDescent="0.25">
      <c r="B7037" s="250">
        <v>6974</v>
      </c>
      <c r="C7037" s="249">
        <v>124.75574093329777</v>
      </c>
    </row>
    <row r="7038" spans="2:3" x14ac:dyDescent="0.25">
      <c r="B7038" s="250">
        <v>6975</v>
      </c>
      <c r="C7038" s="249">
        <v>112.15114477451999</v>
      </c>
    </row>
    <row r="7039" spans="2:3" x14ac:dyDescent="0.25">
      <c r="B7039" s="250">
        <v>6976</v>
      </c>
      <c r="C7039" s="249">
        <v>116.75852525378085</v>
      </c>
    </row>
    <row r="7040" spans="2:3" x14ac:dyDescent="0.25">
      <c r="B7040" s="250">
        <v>6977</v>
      </c>
      <c r="C7040" s="249">
        <v>121.84643282646603</v>
      </c>
    </row>
    <row r="7041" spans="2:3" x14ac:dyDescent="0.25">
      <c r="B7041" s="250">
        <v>6978</v>
      </c>
      <c r="C7041" s="249">
        <v>106.0747968156594</v>
      </c>
    </row>
    <row r="7042" spans="2:3" x14ac:dyDescent="0.25">
      <c r="B7042" s="250">
        <v>6979</v>
      </c>
      <c r="C7042" s="249">
        <v>142.41355002336368</v>
      </c>
    </row>
    <row r="7043" spans="2:3" x14ac:dyDescent="0.25">
      <c r="B7043" s="250">
        <v>6980</v>
      </c>
      <c r="C7043" s="249">
        <v>129.99743972903127</v>
      </c>
    </row>
    <row r="7044" spans="2:3" x14ac:dyDescent="0.25">
      <c r="B7044" s="250">
        <v>6981</v>
      </c>
      <c r="C7044" s="249">
        <v>95.657449112550424</v>
      </c>
    </row>
    <row r="7045" spans="2:3" x14ac:dyDescent="0.25">
      <c r="B7045" s="250">
        <v>6982</v>
      </c>
      <c r="C7045" s="249">
        <v>141.06059952076183</v>
      </c>
    </row>
    <row r="7046" spans="2:3" x14ac:dyDescent="0.25">
      <c r="B7046" s="250">
        <v>6983</v>
      </c>
      <c r="C7046" s="249">
        <v>122.15996182863549</v>
      </c>
    </row>
    <row r="7047" spans="2:3" x14ac:dyDescent="0.25">
      <c r="B7047" s="250">
        <v>6984</v>
      </c>
      <c r="C7047" s="249">
        <v>184.43911592163539</v>
      </c>
    </row>
    <row r="7048" spans="2:3" x14ac:dyDescent="0.25">
      <c r="B7048" s="250">
        <v>6985</v>
      </c>
      <c r="C7048" s="249">
        <v>112.85030653522298</v>
      </c>
    </row>
    <row r="7049" spans="2:3" x14ac:dyDescent="0.25">
      <c r="B7049" s="250">
        <v>6986</v>
      </c>
      <c r="C7049" s="249">
        <v>98.64725644513635</v>
      </c>
    </row>
    <row r="7050" spans="2:3" x14ac:dyDescent="0.25">
      <c r="B7050" s="250">
        <v>6987</v>
      </c>
      <c r="C7050" s="249">
        <v>80.512408264628618</v>
      </c>
    </row>
    <row r="7051" spans="2:3" x14ac:dyDescent="0.25">
      <c r="B7051" s="250">
        <v>6988</v>
      </c>
      <c r="C7051" s="249">
        <v>84.108724580556654</v>
      </c>
    </row>
    <row r="7052" spans="2:3" x14ac:dyDescent="0.25">
      <c r="B7052" s="250">
        <v>6989</v>
      </c>
      <c r="C7052" s="249">
        <v>94.853558748341271</v>
      </c>
    </row>
    <row r="7053" spans="2:3" x14ac:dyDescent="0.25">
      <c r="B7053" s="250">
        <v>6990</v>
      </c>
      <c r="C7053" s="249">
        <v>90.944159369844414</v>
      </c>
    </row>
    <row r="7054" spans="2:3" x14ac:dyDescent="0.25">
      <c r="B7054" s="250">
        <v>6991</v>
      </c>
      <c r="C7054" s="249">
        <v>133.23861507684813</v>
      </c>
    </row>
    <row r="7055" spans="2:3" x14ac:dyDescent="0.25">
      <c r="B7055" s="250">
        <v>6992</v>
      </c>
      <c r="C7055" s="249">
        <v>155.44599912641701</v>
      </c>
    </row>
    <row r="7056" spans="2:3" x14ac:dyDescent="0.25">
      <c r="B7056" s="250">
        <v>6993</v>
      </c>
      <c r="C7056" s="249">
        <v>120.02369171822373</v>
      </c>
    </row>
    <row r="7057" spans="2:3" x14ac:dyDescent="0.25">
      <c r="B7057" s="250">
        <v>6994</v>
      </c>
      <c r="C7057" s="249">
        <v>157.53273557090972</v>
      </c>
    </row>
    <row r="7058" spans="2:3" x14ac:dyDescent="0.25">
      <c r="B7058" s="250">
        <v>6995</v>
      </c>
      <c r="C7058" s="249">
        <v>122.40430210652409</v>
      </c>
    </row>
    <row r="7059" spans="2:3" x14ac:dyDescent="0.25">
      <c r="B7059" s="250">
        <v>6996</v>
      </c>
      <c r="C7059" s="249">
        <v>89.453085129186007</v>
      </c>
    </row>
    <row r="7060" spans="2:3" x14ac:dyDescent="0.25">
      <c r="B7060" s="250">
        <v>6997</v>
      </c>
      <c r="C7060" s="249">
        <v>167.33452585005185</v>
      </c>
    </row>
    <row r="7061" spans="2:3" x14ac:dyDescent="0.25">
      <c r="B7061" s="250">
        <v>6998</v>
      </c>
      <c r="C7061" s="249">
        <v>123.72365672787497</v>
      </c>
    </row>
    <row r="7062" spans="2:3" x14ac:dyDescent="0.25">
      <c r="B7062" s="250">
        <v>6999</v>
      </c>
      <c r="C7062" s="249">
        <v>143.4483652121645</v>
      </c>
    </row>
    <row r="7063" spans="2:3" x14ac:dyDescent="0.25">
      <c r="B7063" s="250">
        <v>7000</v>
      </c>
      <c r="C7063" s="249">
        <v>113.63177741910002</v>
      </c>
    </row>
    <row r="7064" spans="2:3" x14ac:dyDescent="0.25">
      <c r="B7064" s="250">
        <v>7001</v>
      </c>
      <c r="C7064" s="249">
        <v>110.2154841562941</v>
      </c>
    </row>
    <row r="7065" spans="2:3" x14ac:dyDescent="0.25">
      <c r="B7065" s="250">
        <v>7002</v>
      </c>
      <c r="C7065" s="249">
        <v>93.532384249293941</v>
      </c>
    </row>
    <row r="7066" spans="2:3" x14ac:dyDescent="0.25">
      <c r="B7066" s="250">
        <v>7003</v>
      </c>
      <c r="C7066" s="249">
        <v>88.23759057869718</v>
      </c>
    </row>
    <row r="7067" spans="2:3" x14ac:dyDescent="0.25">
      <c r="B7067" s="250">
        <v>7004</v>
      </c>
      <c r="C7067" s="249">
        <v>129.14202390035629</v>
      </c>
    </row>
    <row r="7068" spans="2:3" x14ac:dyDescent="0.25">
      <c r="B7068" s="250">
        <v>7005</v>
      </c>
      <c r="C7068" s="249">
        <v>150.30476357948012</v>
      </c>
    </row>
    <row r="7069" spans="2:3" x14ac:dyDescent="0.25">
      <c r="B7069" s="250">
        <v>7006</v>
      </c>
      <c r="C7069" s="249">
        <v>111.36141055932028</v>
      </c>
    </row>
    <row r="7070" spans="2:3" x14ac:dyDescent="0.25">
      <c r="B7070" s="250">
        <v>7007</v>
      </c>
      <c r="C7070" s="249">
        <v>142.17325308767363</v>
      </c>
    </row>
    <row r="7071" spans="2:3" x14ac:dyDescent="0.25">
      <c r="B7071" s="250">
        <v>7008</v>
      </c>
      <c r="C7071" s="249">
        <v>103.86216482469598</v>
      </c>
    </row>
    <row r="7072" spans="2:3" x14ac:dyDescent="0.25">
      <c r="B7072" s="250">
        <v>7009</v>
      </c>
      <c r="C7072" s="249">
        <v>112.30960455303637</v>
      </c>
    </row>
    <row r="7073" spans="2:3" x14ac:dyDescent="0.25">
      <c r="B7073" s="250">
        <v>7010</v>
      </c>
      <c r="C7073" s="249">
        <v>104.71555355446671</v>
      </c>
    </row>
    <row r="7074" spans="2:3" x14ac:dyDescent="0.25">
      <c r="B7074" s="250">
        <v>7011</v>
      </c>
      <c r="C7074" s="249">
        <v>127.54361363059159</v>
      </c>
    </row>
    <row r="7075" spans="2:3" x14ac:dyDescent="0.25">
      <c r="B7075" s="250">
        <v>7012</v>
      </c>
      <c r="C7075" s="249">
        <v>80.499611441156588</v>
      </c>
    </row>
    <row r="7076" spans="2:3" x14ac:dyDescent="0.25">
      <c r="B7076" s="250">
        <v>7013</v>
      </c>
      <c r="C7076" s="249">
        <v>121.92990192407575</v>
      </c>
    </row>
    <row r="7077" spans="2:3" x14ac:dyDescent="0.25">
      <c r="B7077" s="250">
        <v>7014</v>
      </c>
      <c r="C7077" s="249">
        <v>111.01142295955508</v>
      </c>
    </row>
    <row r="7078" spans="2:3" x14ac:dyDescent="0.25">
      <c r="B7078" s="250">
        <v>7015</v>
      </c>
      <c r="C7078" s="249">
        <v>120.841345322132</v>
      </c>
    </row>
    <row r="7079" spans="2:3" x14ac:dyDescent="0.25">
      <c r="B7079" s="250">
        <v>7016</v>
      </c>
      <c r="C7079" s="249">
        <v>136.99382539013317</v>
      </c>
    </row>
    <row r="7080" spans="2:3" x14ac:dyDescent="0.25">
      <c r="B7080" s="250">
        <v>7017</v>
      </c>
      <c r="C7080" s="249">
        <v>99.097409409948284</v>
      </c>
    </row>
    <row r="7081" spans="2:3" x14ac:dyDescent="0.25">
      <c r="B7081" s="250">
        <v>7018</v>
      </c>
      <c r="C7081" s="249">
        <v>118.14828050477782</v>
      </c>
    </row>
    <row r="7082" spans="2:3" x14ac:dyDescent="0.25">
      <c r="B7082" s="250">
        <v>7019</v>
      </c>
      <c r="C7082" s="249">
        <v>117.58781692812354</v>
      </c>
    </row>
    <row r="7083" spans="2:3" x14ac:dyDescent="0.25">
      <c r="B7083" s="250">
        <v>7020</v>
      </c>
      <c r="C7083" s="249">
        <v>121.25658147654191</v>
      </c>
    </row>
    <row r="7084" spans="2:3" x14ac:dyDescent="0.25">
      <c r="B7084" s="250">
        <v>7021</v>
      </c>
      <c r="C7084" s="249">
        <v>124.41114147652169</v>
      </c>
    </row>
    <row r="7085" spans="2:3" x14ac:dyDescent="0.25">
      <c r="B7085" s="250">
        <v>7022</v>
      </c>
      <c r="C7085" s="249">
        <v>149.22493693889129</v>
      </c>
    </row>
    <row r="7086" spans="2:3" x14ac:dyDescent="0.25">
      <c r="B7086" s="250">
        <v>7023</v>
      </c>
      <c r="C7086" s="249">
        <v>156.76005350282148</v>
      </c>
    </row>
    <row r="7087" spans="2:3" x14ac:dyDescent="0.25">
      <c r="B7087" s="250">
        <v>7024</v>
      </c>
      <c r="C7087" s="249">
        <v>101.91869247970396</v>
      </c>
    </row>
    <row r="7088" spans="2:3" x14ac:dyDescent="0.25">
      <c r="B7088" s="250">
        <v>7025</v>
      </c>
      <c r="C7088" s="249">
        <v>151.60628038657188</v>
      </c>
    </row>
    <row r="7089" spans="2:3" x14ac:dyDescent="0.25">
      <c r="B7089" s="250">
        <v>7026</v>
      </c>
      <c r="C7089" s="249">
        <v>131.88593615765834</v>
      </c>
    </row>
    <row r="7090" spans="2:3" x14ac:dyDescent="0.25">
      <c r="B7090" s="250">
        <v>7027</v>
      </c>
      <c r="C7090" s="249">
        <v>104.94080791627835</v>
      </c>
    </row>
    <row r="7091" spans="2:3" x14ac:dyDescent="0.25">
      <c r="B7091" s="250">
        <v>7028</v>
      </c>
      <c r="C7091" s="249">
        <v>91.277669447567149</v>
      </c>
    </row>
    <row r="7092" spans="2:3" x14ac:dyDescent="0.25">
      <c r="B7092" s="250">
        <v>7029</v>
      </c>
      <c r="C7092" s="249">
        <v>120.44106396166315</v>
      </c>
    </row>
    <row r="7093" spans="2:3" x14ac:dyDescent="0.25">
      <c r="B7093" s="250">
        <v>7030</v>
      </c>
      <c r="C7093" s="249">
        <v>166.21372884192317</v>
      </c>
    </row>
    <row r="7094" spans="2:3" x14ac:dyDescent="0.25">
      <c r="B7094" s="250">
        <v>7031</v>
      </c>
      <c r="C7094" s="249">
        <v>110.15612409327299</v>
      </c>
    </row>
    <row r="7095" spans="2:3" x14ac:dyDescent="0.25">
      <c r="B7095" s="250">
        <v>7032</v>
      </c>
      <c r="C7095" s="249">
        <v>137.0777221764578</v>
      </c>
    </row>
    <row r="7096" spans="2:3" x14ac:dyDescent="0.25">
      <c r="B7096" s="250">
        <v>7033</v>
      </c>
      <c r="C7096" s="249">
        <v>132.04556532530572</v>
      </c>
    </row>
    <row r="7097" spans="2:3" x14ac:dyDescent="0.25">
      <c r="B7097" s="250">
        <v>7034</v>
      </c>
      <c r="C7097" s="249">
        <v>109.45145735757438</v>
      </c>
    </row>
    <row r="7098" spans="2:3" x14ac:dyDescent="0.25">
      <c r="B7098" s="250">
        <v>7035</v>
      </c>
      <c r="C7098" s="249">
        <v>130.30676580326659</v>
      </c>
    </row>
    <row r="7099" spans="2:3" x14ac:dyDescent="0.25">
      <c r="B7099" s="250">
        <v>7036</v>
      </c>
      <c r="C7099" s="249">
        <v>164.82135274254276</v>
      </c>
    </row>
    <row r="7100" spans="2:3" x14ac:dyDescent="0.25">
      <c r="B7100" s="250">
        <v>7037</v>
      </c>
      <c r="C7100" s="249">
        <v>97.007485669534248</v>
      </c>
    </row>
    <row r="7101" spans="2:3" x14ac:dyDescent="0.25">
      <c r="B7101" s="250">
        <v>7038</v>
      </c>
      <c r="C7101" s="249">
        <v>152.99321648901281</v>
      </c>
    </row>
    <row r="7102" spans="2:3" x14ac:dyDescent="0.25">
      <c r="B7102" s="250">
        <v>7039</v>
      </c>
      <c r="C7102" s="249">
        <v>79.586532618285275</v>
      </c>
    </row>
    <row r="7103" spans="2:3" x14ac:dyDescent="0.25">
      <c r="B7103" s="250">
        <v>7040</v>
      </c>
      <c r="C7103" s="249">
        <v>64.023834610861385</v>
      </c>
    </row>
    <row r="7104" spans="2:3" x14ac:dyDescent="0.25">
      <c r="B7104" s="250">
        <v>7041</v>
      </c>
      <c r="C7104" s="249">
        <v>127.13705672355475</v>
      </c>
    </row>
    <row r="7105" spans="2:3" x14ac:dyDescent="0.25">
      <c r="B7105" s="250">
        <v>7042</v>
      </c>
      <c r="C7105" s="249">
        <v>124.1024732316169</v>
      </c>
    </row>
    <row r="7106" spans="2:3" x14ac:dyDescent="0.25">
      <c r="B7106" s="250">
        <v>7043</v>
      </c>
      <c r="C7106" s="249">
        <v>136.12929034369137</v>
      </c>
    </row>
    <row r="7107" spans="2:3" x14ac:dyDescent="0.25">
      <c r="B7107" s="250">
        <v>7044</v>
      </c>
      <c r="C7107" s="249">
        <v>89.253826418002475</v>
      </c>
    </row>
    <row r="7108" spans="2:3" x14ac:dyDescent="0.25">
      <c r="B7108" s="250">
        <v>7045</v>
      </c>
      <c r="C7108" s="249">
        <v>130.36458499127227</v>
      </c>
    </row>
    <row r="7109" spans="2:3" x14ac:dyDescent="0.25">
      <c r="B7109" s="250">
        <v>7046</v>
      </c>
      <c r="C7109" s="249">
        <v>148.11706707871664</v>
      </c>
    </row>
    <row r="7110" spans="2:3" x14ac:dyDescent="0.25">
      <c r="B7110" s="250">
        <v>7047</v>
      </c>
      <c r="C7110" s="249">
        <v>123.16741104276888</v>
      </c>
    </row>
    <row r="7111" spans="2:3" x14ac:dyDescent="0.25">
      <c r="B7111" s="250">
        <v>7048</v>
      </c>
      <c r="C7111" s="249">
        <v>120.57898154533804</v>
      </c>
    </row>
    <row r="7112" spans="2:3" x14ac:dyDescent="0.25">
      <c r="B7112" s="250">
        <v>7049</v>
      </c>
      <c r="C7112" s="249">
        <v>135.07189693286932</v>
      </c>
    </row>
    <row r="7113" spans="2:3" x14ac:dyDescent="0.25">
      <c r="B7113" s="250">
        <v>7050</v>
      </c>
      <c r="C7113" s="249">
        <v>141.13688044975459</v>
      </c>
    </row>
    <row r="7114" spans="2:3" x14ac:dyDescent="0.25">
      <c r="B7114" s="250">
        <v>7051</v>
      </c>
      <c r="C7114" s="249">
        <v>144.7139076608162</v>
      </c>
    </row>
    <row r="7115" spans="2:3" x14ac:dyDescent="0.25">
      <c r="B7115" s="250">
        <v>7052</v>
      </c>
      <c r="C7115" s="249">
        <v>130.06317504805756</v>
      </c>
    </row>
    <row r="7116" spans="2:3" x14ac:dyDescent="0.25">
      <c r="B7116" s="250">
        <v>7053</v>
      </c>
      <c r="C7116" s="249">
        <v>121.82648527439528</v>
      </c>
    </row>
    <row r="7117" spans="2:3" x14ac:dyDescent="0.25">
      <c r="B7117" s="250">
        <v>7054</v>
      </c>
      <c r="C7117" s="249">
        <v>135.49192017016614</v>
      </c>
    </row>
    <row r="7118" spans="2:3" x14ac:dyDescent="0.25">
      <c r="B7118" s="250">
        <v>7055</v>
      </c>
      <c r="C7118" s="249">
        <v>142.69793698538999</v>
      </c>
    </row>
    <row r="7119" spans="2:3" x14ac:dyDescent="0.25">
      <c r="B7119" s="250">
        <v>7056</v>
      </c>
      <c r="C7119" s="249">
        <v>139.55291779202719</v>
      </c>
    </row>
    <row r="7120" spans="2:3" x14ac:dyDescent="0.25">
      <c r="B7120" s="250">
        <v>7057</v>
      </c>
      <c r="C7120" s="249">
        <v>136.63813267275481</v>
      </c>
    </row>
    <row r="7121" spans="2:3" x14ac:dyDescent="0.25">
      <c r="B7121" s="250">
        <v>7058</v>
      </c>
      <c r="C7121" s="249">
        <v>107.60832040014856</v>
      </c>
    </row>
    <row r="7122" spans="2:3" x14ac:dyDescent="0.25">
      <c r="B7122" s="250">
        <v>7059</v>
      </c>
      <c r="C7122" s="249">
        <v>120.84291457393478</v>
      </c>
    </row>
    <row r="7123" spans="2:3" x14ac:dyDescent="0.25">
      <c r="B7123" s="250">
        <v>7060</v>
      </c>
      <c r="C7123" s="249">
        <v>87.883108295032585</v>
      </c>
    </row>
    <row r="7124" spans="2:3" x14ac:dyDescent="0.25">
      <c r="B7124" s="250">
        <v>7061</v>
      </c>
      <c r="C7124" s="249">
        <v>119.87421912220672</v>
      </c>
    </row>
    <row r="7125" spans="2:3" x14ac:dyDescent="0.25">
      <c r="B7125" s="250">
        <v>7062</v>
      </c>
      <c r="C7125" s="249">
        <v>99.310099324486856</v>
      </c>
    </row>
    <row r="7126" spans="2:3" x14ac:dyDescent="0.25">
      <c r="B7126" s="250">
        <v>7063</v>
      </c>
      <c r="C7126" s="249">
        <v>97.952227523561859</v>
      </c>
    </row>
    <row r="7127" spans="2:3" x14ac:dyDescent="0.25">
      <c r="B7127" s="250">
        <v>7064</v>
      </c>
      <c r="C7127" s="249">
        <v>118.54462004869946</v>
      </c>
    </row>
    <row r="7128" spans="2:3" x14ac:dyDescent="0.25">
      <c r="B7128" s="250">
        <v>7065</v>
      </c>
      <c r="C7128" s="249">
        <v>138.69887907157252</v>
      </c>
    </row>
    <row r="7129" spans="2:3" x14ac:dyDescent="0.25">
      <c r="B7129" s="250">
        <v>7066</v>
      </c>
      <c r="C7129" s="249">
        <v>104.06352897122474</v>
      </c>
    </row>
    <row r="7130" spans="2:3" x14ac:dyDescent="0.25">
      <c r="B7130" s="250">
        <v>7067</v>
      </c>
      <c r="C7130" s="249">
        <v>92.237993104360228</v>
      </c>
    </row>
    <row r="7131" spans="2:3" x14ac:dyDescent="0.25">
      <c r="B7131" s="250">
        <v>7068</v>
      </c>
      <c r="C7131" s="249">
        <v>152.81389160729935</v>
      </c>
    </row>
    <row r="7132" spans="2:3" x14ac:dyDescent="0.25">
      <c r="B7132" s="250">
        <v>7069</v>
      </c>
      <c r="C7132" s="249">
        <v>117.42463079120635</v>
      </c>
    </row>
    <row r="7133" spans="2:3" x14ac:dyDescent="0.25">
      <c r="B7133" s="250">
        <v>7070</v>
      </c>
      <c r="C7133" s="249">
        <v>144.21601963412434</v>
      </c>
    </row>
    <row r="7134" spans="2:3" x14ac:dyDescent="0.25">
      <c r="B7134" s="250">
        <v>7071</v>
      </c>
      <c r="C7134" s="249">
        <v>130.69058079261961</v>
      </c>
    </row>
    <row r="7135" spans="2:3" x14ac:dyDescent="0.25">
      <c r="B7135" s="250">
        <v>7072</v>
      </c>
      <c r="C7135" s="249">
        <v>104.07423253475172</v>
      </c>
    </row>
    <row r="7136" spans="2:3" x14ac:dyDescent="0.25">
      <c r="B7136" s="250">
        <v>7073</v>
      </c>
      <c r="C7136" s="249">
        <v>140.075165488409</v>
      </c>
    </row>
    <row r="7137" spans="2:3" x14ac:dyDescent="0.25">
      <c r="B7137" s="250">
        <v>7074</v>
      </c>
      <c r="C7137" s="249">
        <v>105.62230956563488</v>
      </c>
    </row>
    <row r="7138" spans="2:3" x14ac:dyDescent="0.25">
      <c r="B7138" s="250">
        <v>7075</v>
      </c>
      <c r="C7138" s="249">
        <v>142.86060940177649</v>
      </c>
    </row>
    <row r="7139" spans="2:3" x14ac:dyDescent="0.25">
      <c r="B7139" s="250">
        <v>7076</v>
      </c>
      <c r="C7139" s="249">
        <v>126.47332837744926</v>
      </c>
    </row>
    <row r="7140" spans="2:3" x14ac:dyDescent="0.25">
      <c r="B7140" s="250">
        <v>7077</v>
      </c>
      <c r="C7140" s="249">
        <v>139.55492159595681</v>
      </c>
    </row>
    <row r="7141" spans="2:3" x14ac:dyDescent="0.25">
      <c r="B7141" s="250">
        <v>7078</v>
      </c>
      <c r="C7141" s="249">
        <v>126.47180302359256</v>
      </c>
    </row>
    <row r="7142" spans="2:3" x14ac:dyDescent="0.25">
      <c r="B7142" s="250">
        <v>7079</v>
      </c>
      <c r="C7142" s="249">
        <v>141.30021192663085</v>
      </c>
    </row>
    <row r="7143" spans="2:3" x14ac:dyDescent="0.25">
      <c r="B7143" s="250">
        <v>7080</v>
      </c>
      <c r="C7143" s="249">
        <v>90.581287017462614</v>
      </c>
    </row>
    <row r="7144" spans="2:3" x14ac:dyDescent="0.25">
      <c r="B7144" s="250">
        <v>7081</v>
      </c>
      <c r="C7144" s="249">
        <v>134.29917261772482</v>
      </c>
    </row>
    <row r="7145" spans="2:3" x14ac:dyDescent="0.25">
      <c r="B7145" s="250">
        <v>7082</v>
      </c>
      <c r="C7145" s="249">
        <v>94.417116687121194</v>
      </c>
    </row>
    <row r="7146" spans="2:3" x14ac:dyDescent="0.25">
      <c r="B7146" s="250">
        <v>7083</v>
      </c>
      <c r="C7146" s="249">
        <v>134.92617578104941</v>
      </c>
    </row>
    <row r="7147" spans="2:3" x14ac:dyDescent="0.25">
      <c r="B7147" s="250">
        <v>7084</v>
      </c>
      <c r="C7147" s="249">
        <v>133.88635429130139</v>
      </c>
    </row>
    <row r="7148" spans="2:3" x14ac:dyDescent="0.25">
      <c r="B7148" s="250">
        <v>7085</v>
      </c>
      <c r="C7148" s="249">
        <v>115.14877998130501</v>
      </c>
    </row>
    <row r="7149" spans="2:3" x14ac:dyDescent="0.25">
      <c r="B7149" s="250">
        <v>7086</v>
      </c>
      <c r="C7149" s="249">
        <v>106.23722506908861</v>
      </c>
    </row>
    <row r="7150" spans="2:3" x14ac:dyDescent="0.25">
      <c r="B7150" s="250">
        <v>7087</v>
      </c>
      <c r="C7150" s="249">
        <v>154.4773587572935</v>
      </c>
    </row>
    <row r="7151" spans="2:3" x14ac:dyDescent="0.25">
      <c r="B7151" s="250">
        <v>7088</v>
      </c>
      <c r="C7151" s="249">
        <v>107.41915297008727</v>
      </c>
    </row>
    <row r="7152" spans="2:3" x14ac:dyDescent="0.25">
      <c r="B7152" s="250">
        <v>7089</v>
      </c>
      <c r="C7152" s="249">
        <v>126.18124278081227</v>
      </c>
    </row>
    <row r="7153" spans="2:3" x14ac:dyDescent="0.25">
      <c r="B7153" s="250">
        <v>7090</v>
      </c>
      <c r="C7153" s="249">
        <v>144.73230970922896</v>
      </c>
    </row>
    <row r="7154" spans="2:3" x14ac:dyDescent="0.25">
      <c r="B7154" s="250">
        <v>7091</v>
      </c>
      <c r="C7154" s="249">
        <v>134.10334007878632</v>
      </c>
    </row>
    <row r="7155" spans="2:3" x14ac:dyDescent="0.25">
      <c r="B7155" s="250">
        <v>7092</v>
      </c>
      <c r="C7155" s="249">
        <v>117.35663692266166</v>
      </c>
    </row>
    <row r="7156" spans="2:3" x14ac:dyDescent="0.25">
      <c r="B7156" s="250">
        <v>7093</v>
      </c>
      <c r="C7156" s="249">
        <v>101.95352354569053</v>
      </c>
    </row>
    <row r="7157" spans="2:3" x14ac:dyDescent="0.25">
      <c r="B7157" s="250">
        <v>7094</v>
      </c>
      <c r="C7157" s="249">
        <v>117.37137735689261</v>
      </c>
    </row>
    <row r="7158" spans="2:3" x14ac:dyDescent="0.25">
      <c r="B7158" s="250">
        <v>7095</v>
      </c>
      <c r="C7158" s="249">
        <v>103.66622773870779</v>
      </c>
    </row>
    <row r="7159" spans="2:3" x14ac:dyDescent="0.25">
      <c r="B7159" s="250">
        <v>7096</v>
      </c>
      <c r="C7159" s="249">
        <v>101.91121502661957</v>
      </c>
    </row>
    <row r="7160" spans="2:3" x14ac:dyDescent="0.25">
      <c r="B7160" s="250">
        <v>7097</v>
      </c>
      <c r="C7160" s="249">
        <v>153.46054228756287</v>
      </c>
    </row>
    <row r="7161" spans="2:3" x14ac:dyDescent="0.25">
      <c r="B7161" s="250">
        <v>7098</v>
      </c>
      <c r="C7161" s="249">
        <v>93.455129302645219</v>
      </c>
    </row>
    <row r="7162" spans="2:3" x14ac:dyDescent="0.25">
      <c r="B7162" s="250">
        <v>7099</v>
      </c>
      <c r="C7162" s="249">
        <v>112.72010701430747</v>
      </c>
    </row>
    <row r="7163" spans="2:3" x14ac:dyDescent="0.25">
      <c r="B7163" s="250">
        <v>7100</v>
      </c>
      <c r="C7163" s="249">
        <v>115.54194821608031</v>
      </c>
    </row>
    <row r="7164" spans="2:3" x14ac:dyDescent="0.25">
      <c r="B7164" s="250">
        <v>7101</v>
      </c>
      <c r="C7164" s="249">
        <v>109.34823143691921</v>
      </c>
    </row>
    <row r="7165" spans="2:3" x14ac:dyDescent="0.25">
      <c r="B7165" s="250">
        <v>7102</v>
      </c>
      <c r="C7165" s="249">
        <v>134.80793566658727</v>
      </c>
    </row>
    <row r="7166" spans="2:3" x14ac:dyDescent="0.25">
      <c r="B7166" s="250">
        <v>7103</v>
      </c>
      <c r="C7166" s="249">
        <v>107.51417496243826</v>
      </c>
    </row>
    <row r="7167" spans="2:3" x14ac:dyDescent="0.25">
      <c r="B7167" s="250">
        <v>7104</v>
      </c>
      <c r="C7167" s="249">
        <v>130.88321632954091</v>
      </c>
    </row>
    <row r="7168" spans="2:3" x14ac:dyDescent="0.25">
      <c r="B7168" s="250">
        <v>7105</v>
      </c>
      <c r="C7168" s="249">
        <v>126.09971381846951</v>
      </c>
    </row>
    <row r="7169" spans="2:3" x14ac:dyDescent="0.25">
      <c r="B7169" s="250">
        <v>7106</v>
      </c>
      <c r="C7169" s="249">
        <v>144.81511018744317</v>
      </c>
    </row>
    <row r="7170" spans="2:3" x14ac:dyDescent="0.25">
      <c r="B7170" s="250">
        <v>7107</v>
      </c>
      <c r="C7170" s="249">
        <v>139.75011861819533</v>
      </c>
    </row>
    <row r="7171" spans="2:3" x14ac:dyDescent="0.25">
      <c r="B7171" s="250">
        <v>7108</v>
      </c>
      <c r="C7171" s="249">
        <v>121.01446303317876</v>
      </c>
    </row>
    <row r="7172" spans="2:3" x14ac:dyDescent="0.25">
      <c r="B7172" s="250">
        <v>7109</v>
      </c>
      <c r="C7172" s="249">
        <v>142.93971973642067</v>
      </c>
    </row>
    <row r="7173" spans="2:3" x14ac:dyDescent="0.25">
      <c r="B7173" s="250">
        <v>7110</v>
      </c>
      <c r="C7173" s="249">
        <v>131.57129071529283</v>
      </c>
    </row>
    <row r="7174" spans="2:3" x14ac:dyDescent="0.25">
      <c r="B7174" s="250">
        <v>7111</v>
      </c>
      <c r="C7174" s="249">
        <v>130.25574761071249</v>
      </c>
    </row>
    <row r="7175" spans="2:3" x14ac:dyDescent="0.25">
      <c r="B7175" s="250">
        <v>7112</v>
      </c>
      <c r="C7175" s="249">
        <v>148.82585479548393</v>
      </c>
    </row>
    <row r="7176" spans="2:3" x14ac:dyDescent="0.25">
      <c r="B7176" s="250">
        <v>7113</v>
      </c>
      <c r="C7176" s="249">
        <v>143.91144748860705</v>
      </c>
    </row>
    <row r="7177" spans="2:3" x14ac:dyDescent="0.25">
      <c r="B7177" s="250">
        <v>7114</v>
      </c>
      <c r="C7177" s="249">
        <v>120.81128543012805</v>
      </c>
    </row>
    <row r="7178" spans="2:3" x14ac:dyDescent="0.25">
      <c r="B7178" s="250">
        <v>7115</v>
      </c>
      <c r="C7178" s="249">
        <v>131.71633882754449</v>
      </c>
    </row>
    <row r="7179" spans="2:3" x14ac:dyDescent="0.25">
      <c r="B7179" s="250">
        <v>7116</v>
      </c>
      <c r="C7179" s="249">
        <v>132.75101051759287</v>
      </c>
    </row>
    <row r="7180" spans="2:3" x14ac:dyDescent="0.25">
      <c r="B7180" s="250">
        <v>7117</v>
      </c>
      <c r="C7180" s="249">
        <v>115.23099065771662</v>
      </c>
    </row>
    <row r="7181" spans="2:3" x14ac:dyDescent="0.25">
      <c r="B7181" s="250">
        <v>7118</v>
      </c>
      <c r="C7181" s="249">
        <v>116.79231386368402</v>
      </c>
    </row>
    <row r="7182" spans="2:3" x14ac:dyDescent="0.25">
      <c r="B7182" s="250">
        <v>7119</v>
      </c>
      <c r="C7182" s="249">
        <v>120.05181247779892</v>
      </c>
    </row>
    <row r="7183" spans="2:3" x14ac:dyDescent="0.25">
      <c r="B7183" s="250">
        <v>7120</v>
      </c>
      <c r="C7183" s="249">
        <v>90.689085594487352</v>
      </c>
    </row>
    <row r="7184" spans="2:3" x14ac:dyDescent="0.25">
      <c r="B7184" s="250">
        <v>7121</v>
      </c>
      <c r="C7184" s="249">
        <v>109.18428058645347</v>
      </c>
    </row>
    <row r="7185" spans="2:3" x14ac:dyDescent="0.25">
      <c r="B7185" s="250">
        <v>7122</v>
      </c>
      <c r="C7185" s="249">
        <v>144.67697856393278</v>
      </c>
    </row>
    <row r="7186" spans="2:3" x14ac:dyDescent="0.25">
      <c r="B7186" s="250">
        <v>7123</v>
      </c>
      <c r="C7186" s="249">
        <v>74.121635065603002</v>
      </c>
    </row>
    <row r="7187" spans="2:3" x14ac:dyDescent="0.25">
      <c r="B7187" s="250">
        <v>7124</v>
      </c>
      <c r="C7187" s="249">
        <v>116.95620949200146</v>
      </c>
    </row>
    <row r="7188" spans="2:3" x14ac:dyDescent="0.25">
      <c r="B7188" s="250">
        <v>7125</v>
      </c>
      <c r="C7188" s="249">
        <v>158.62644277199911</v>
      </c>
    </row>
    <row r="7189" spans="2:3" x14ac:dyDescent="0.25">
      <c r="B7189" s="250">
        <v>7126</v>
      </c>
      <c r="C7189" s="249">
        <v>120.42663628158914</v>
      </c>
    </row>
    <row r="7190" spans="2:3" x14ac:dyDescent="0.25">
      <c r="B7190" s="250">
        <v>7127</v>
      </c>
      <c r="C7190" s="249">
        <v>121.87359143308784</v>
      </c>
    </row>
    <row r="7191" spans="2:3" x14ac:dyDescent="0.25">
      <c r="B7191" s="250">
        <v>7128</v>
      </c>
      <c r="C7191" s="249">
        <v>149.43510084607186</v>
      </c>
    </row>
    <row r="7192" spans="2:3" x14ac:dyDescent="0.25">
      <c r="B7192" s="250">
        <v>7129</v>
      </c>
      <c r="C7192" s="249">
        <v>116.37943406931423</v>
      </c>
    </row>
    <row r="7193" spans="2:3" x14ac:dyDescent="0.25">
      <c r="B7193" s="250">
        <v>7130</v>
      </c>
      <c r="C7193" s="249">
        <v>97.80865502549463</v>
      </c>
    </row>
    <row r="7194" spans="2:3" x14ac:dyDescent="0.25">
      <c r="B7194" s="250">
        <v>7131</v>
      </c>
      <c r="C7194" s="249">
        <v>100.21644874064236</v>
      </c>
    </row>
    <row r="7195" spans="2:3" x14ac:dyDescent="0.25">
      <c r="B7195" s="250">
        <v>7132</v>
      </c>
      <c r="C7195" s="249">
        <v>146.2590149444755</v>
      </c>
    </row>
    <row r="7196" spans="2:3" x14ac:dyDescent="0.25">
      <c r="B7196" s="250">
        <v>7133</v>
      </c>
      <c r="C7196" s="249">
        <v>107.70774505978437</v>
      </c>
    </row>
    <row r="7197" spans="2:3" x14ac:dyDescent="0.25">
      <c r="B7197" s="250">
        <v>7134</v>
      </c>
      <c r="C7197" s="249">
        <v>109.75776657583866</v>
      </c>
    </row>
    <row r="7198" spans="2:3" x14ac:dyDescent="0.25">
      <c r="B7198" s="250">
        <v>7135</v>
      </c>
      <c r="C7198" s="249">
        <v>151.55101764827691</v>
      </c>
    </row>
    <row r="7199" spans="2:3" x14ac:dyDescent="0.25">
      <c r="B7199" s="250">
        <v>7136</v>
      </c>
      <c r="C7199" s="249">
        <v>102.38213585854999</v>
      </c>
    </row>
    <row r="7200" spans="2:3" x14ac:dyDescent="0.25">
      <c r="B7200" s="250">
        <v>7137</v>
      </c>
      <c r="C7200" s="249">
        <v>143.62003718243147</v>
      </c>
    </row>
    <row r="7201" spans="2:3" x14ac:dyDescent="0.25">
      <c r="B7201" s="250">
        <v>7138</v>
      </c>
      <c r="C7201" s="249">
        <v>101.78560626579889</v>
      </c>
    </row>
    <row r="7202" spans="2:3" x14ac:dyDescent="0.25">
      <c r="B7202" s="250">
        <v>7139</v>
      </c>
      <c r="C7202" s="249">
        <v>151.63395029022664</v>
      </c>
    </row>
    <row r="7203" spans="2:3" x14ac:dyDescent="0.25">
      <c r="B7203" s="250">
        <v>7140</v>
      </c>
      <c r="C7203" s="249">
        <v>122.91981853287332</v>
      </c>
    </row>
    <row r="7204" spans="2:3" x14ac:dyDescent="0.25">
      <c r="B7204" s="250">
        <v>7141</v>
      </c>
      <c r="C7204" s="249">
        <v>138.52871442075602</v>
      </c>
    </row>
    <row r="7205" spans="2:3" x14ac:dyDescent="0.25">
      <c r="B7205" s="250">
        <v>7142</v>
      </c>
      <c r="C7205" s="249">
        <v>111.51100870579022</v>
      </c>
    </row>
    <row r="7206" spans="2:3" x14ac:dyDescent="0.25">
      <c r="B7206" s="250">
        <v>7143</v>
      </c>
      <c r="C7206" s="249">
        <v>112.42518570089902</v>
      </c>
    </row>
    <row r="7207" spans="2:3" x14ac:dyDescent="0.25">
      <c r="B7207" s="250">
        <v>7144</v>
      </c>
      <c r="C7207" s="249">
        <v>76.114951171294663</v>
      </c>
    </row>
    <row r="7208" spans="2:3" x14ac:dyDescent="0.25">
      <c r="B7208" s="250">
        <v>7145</v>
      </c>
      <c r="C7208" s="249">
        <v>164.13398248318993</v>
      </c>
    </row>
    <row r="7209" spans="2:3" x14ac:dyDescent="0.25">
      <c r="B7209" s="250">
        <v>7146</v>
      </c>
      <c r="C7209" s="249">
        <v>108.1876448548666</v>
      </c>
    </row>
    <row r="7210" spans="2:3" x14ac:dyDescent="0.25">
      <c r="B7210" s="250">
        <v>7147</v>
      </c>
      <c r="C7210" s="249">
        <v>139.49223469076048</v>
      </c>
    </row>
    <row r="7211" spans="2:3" x14ac:dyDescent="0.25">
      <c r="B7211" s="250">
        <v>7148</v>
      </c>
      <c r="C7211" s="249">
        <v>116.66012716508702</v>
      </c>
    </row>
    <row r="7212" spans="2:3" x14ac:dyDescent="0.25">
      <c r="B7212" s="250">
        <v>7149</v>
      </c>
      <c r="C7212" s="249">
        <v>119.86325737993442</v>
      </c>
    </row>
    <row r="7213" spans="2:3" x14ac:dyDescent="0.25">
      <c r="B7213" s="250">
        <v>7150</v>
      </c>
      <c r="C7213" s="249">
        <v>145.85504508626312</v>
      </c>
    </row>
    <row r="7214" spans="2:3" x14ac:dyDescent="0.25">
      <c r="B7214" s="250">
        <v>7151</v>
      </c>
      <c r="C7214" s="249">
        <v>148.64213841371139</v>
      </c>
    </row>
    <row r="7215" spans="2:3" x14ac:dyDescent="0.25">
      <c r="B7215" s="250">
        <v>7152</v>
      </c>
      <c r="C7215" s="249">
        <v>134.28140955883535</v>
      </c>
    </row>
    <row r="7216" spans="2:3" x14ac:dyDescent="0.25">
      <c r="B7216" s="250">
        <v>7153</v>
      </c>
      <c r="C7216" s="249">
        <v>161.91252359789704</v>
      </c>
    </row>
    <row r="7217" spans="2:3" x14ac:dyDescent="0.25">
      <c r="B7217" s="250">
        <v>7154</v>
      </c>
      <c r="C7217" s="249">
        <v>123.322579062703</v>
      </c>
    </row>
    <row r="7218" spans="2:3" x14ac:dyDescent="0.25">
      <c r="B7218" s="250">
        <v>7155</v>
      </c>
      <c r="C7218" s="249">
        <v>71.661705086513962</v>
      </c>
    </row>
    <row r="7219" spans="2:3" x14ac:dyDescent="0.25">
      <c r="B7219" s="250">
        <v>7156</v>
      </c>
      <c r="C7219" s="249">
        <v>81.57124069258559</v>
      </c>
    </row>
    <row r="7220" spans="2:3" x14ac:dyDescent="0.25">
      <c r="B7220" s="250">
        <v>7157</v>
      </c>
      <c r="C7220" s="249">
        <v>92.383208547403257</v>
      </c>
    </row>
    <row r="7221" spans="2:3" x14ac:dyDescent="0.25">
      <c r="B7221" s="250">
        <v>7158</v>
      </c>
      <c r="C7221" s="249">
        <v>118.8366181390341</v>
      </c>
    </row>
    <row r="7222" spans="2:3" x14ac:dyDescent="0.25">
      <c r="B7222" s="250">
        <v>7159</v>
      </c>
      <c r="C7222" s="249">
        <v>168.63525024450573</v>
      </c>
    </row>
    <row r="7223" spans="2:3" x14ac:dyDescent="0.25">
      <c r="B7223" s="250">
        <v>7160</v>
      </c>
      <c r="C7223" s="249">
        <v>99.355811460895595</v>
      </c>
    </row>
    <row r="7224" spans="2:3" x14ac:dyDescent="0.25">
      <c r="B7224" s="250">
        <v>7161</v>
      </c>
      <c r="C7224" s="249">
        <v>138.756858575384</v>
      </c>
    </row>
    <row r="7225" spans="2:3" x14ac:dyDescent="0.25">
      <c r="B7225" s="250">
        <v>7162</v>
      </c>
      <c r="C7225" s="249">
        <v>159.36578248513885</v>
      </c>
    </row>
    <row r="7226" spans="2:3" x14ac:dyDescent="0.25">
      <c r="B7226" s="250">
        <v>7163</v>
      </c>
      <c r="C7226" s="249">
        <v>135.5040833673217</v>
      </c>
    </row>
    <row r="7227" spans="2:3" x14ac:dyDescent="0.25">
      <c r="B7227" s="250">
        <v>7164</v>
      </c>
      <c r="C7227" s="249">
        <v>143.86520398132694</v>
      </c>
    </row>
    <row r="7228" spans="2:3" x14ac:dyDescent="0.25">
      <c r="B7228" s="250">
        <v>7165</v>
      </c>
      <c r="C7228" s="249">
        <v>103.82991468584893</v>
      </c>
    </row>
    <row r="7229" spans="2:3" x14ac:dyDescent="0.25">
      <c r="B7229" s="250">
        <v>7166</v>
      </c>
      <c r="C7229" s="249">
        <v>124.97551166968535</v>
      </c>
    </row>
    <row r="7230" spans="2:3" x14ac:dyDescent="0.25">
      <c r="B7230" s="250">
        <v>7167</v>
      </c>
      <c r="C7230" s="249">
        <v>133.45123598558894</v>
      </c>
    </row>
    <row r="7231" spans="2:3" x14ac:dyDescent="0.25">
      <c r="B7231" s="250">
        <v>7168</v>
      </c>
      <c r="C7231" s="249">
        <v>135.04629789789897</v>
      </c>
    </row>
    <row r="7232" spans="2:3" x14ac:dyDescent="0.25">
      <c r="B7232" s="250">
        <v>7169</v>
      </c>
      <c r="C7232" s="249">
        <v>160.53050062627273</v>
      </c>
    </row>
    <row r="7233" spans="2:3" x14ac:dyDescent="0.25">
      <c r="B7233" s="250">
        <v>7170</v>
      </c>
      <c r="C7233" s="249">
        <v>122.06879417783584</v>
      </c>
    </row>
    <row r="7234" spans="2:3" x14ac:dyDescent="0.25">
      <c r="B7234" s="250">
        <v>7171</v>
      </c>
      <c r="C7234" s="249">
        <v>87.9708962087646</v>
      </c>
    </row>
    <row r="7235" spans="2:3" x14ac:dyDescent="0.25">
      <c r="B7235" s="250">
        <v>7172</v>
      </c>
      <c r="C7235" s="249">
        <v>106.47249824752207</v>
      </c>
    </row>
    <row r="7236" spans="2:3" x14ac:dyDescent="0.25">
      <c r="B7236" s="250">
        <v>7173</v>
      </c>
      <c r="C7236" s="249">
        <v>133.16292229363339</v>
      </c>
    </row>
    <row r="7237" spans="2:3" x14ac:dyDescent="0.25">
      <c r="B7237" s="250">
        <v>7174</v>
      </c>
      <c r="C7237" s="249">
        <v>140.18331185818488</v>
      </c>
    </row>
    <row r="7238" spans="2:3" x14ac:dyDescent="0.25">
      <c r="B7238" s="250">
        <v>7175</v>
      </c>
      <c r="C7238" s="249">
        <v>131.78492549175067</v>
      </c>
    </row>
    <row r="7239" spans="2:3" x14ac:dyDescent="0.25">
      <c r="B7239" s="250">
        <v>7176</v>
      </c>
      <c r="C7239" s="249">
        <v>116.90240979777784</v>
      </c>
    </row>
    <row r="7240" spans="2:3" x14ac:dyDescent="0.25">
      <c r="B7240" s="250">
        <v>7177</v>
      </c>
      <c r="C7240" s="249">
        <v>80.986510889273703</v>
      </c>
    </row>
    <row r="7241" spans="2:3" x14ac:dyDescent="0.25">
      <c r="B7241" s="250">
        <v>7178</v>
      </c>
      <c r="C7241" s="249">
        <v>171.60835770503098</v>
      </c>
    </row>
    <row r="7242" spans="2:3" x14ac:dyDescent="0.25">
      <c r="B7242" s="250">
        <v>7179</v>
      </c>
      <c r="C7242" s="249">
        <v>126.9607736589826</v>
      </c>
    </row>
    <row r="7243" spans="2:3" x14ac:dyDescent="0.25">
      <c r="B7243" s="250">
        <v>7180</v>
      </c>
      <c r="C7243" s="249">
        <v>163.49071312703484</v>
      </c>
    </row>
    <row r="7244" spans="2:3" x14ac:dyDescent="0.25">
      <c r="B7244" s="250">
        <v>7181</v>
      </c>
      <c r="C7244" s="249">
        <v>136.52889791631094</v>
      </c>
    </row>
    <row r="7245" spans="2:3" x14ac:dyDescent="0.25">
      <c r="B7245" s="250">
        <v>7182</v>
      </c>
      <c r="C7245" s="249">
        <v>166.11216373405574</v>
      </c>
    </row>
    <row r="7246" spans="2:3" x14ac:dyDescent="0.25">
      <c r="B7246" s="250">
        <v>7183</v>
      </c>
      <c r="C7246" s="249">
        <v>44.076148879190328</v>
      </c>
    </row>
    <row r="7247" spans="2:3" x14ac:dyDescent="0.25">
      <c r="B7247" s="250">
        <v>7184</v>
      </c>
      <c r="C7247" s="249">
        <v>136.18489291125593</v>
      </c>
    </row>
    <row r="7248" spans="2:3" x14ac:dyDescent="0.25">
      <c r="B7248" s="250">
        <v>7185</v>
      </c>
      <c r="C7248" s="249">
        <v>112.15717459385381</v>
      </c>
    </row>
    <row r="7249" spans="2:3" x14ac:dyDescent="0.25">
      <c r="B7249" s="250">
        <v>7186</v>
      </c>
      <c r="C7249" s="249">
        <v>101.76392372985109</v>
      </c>
    </row>
    <row r="7250" spans="2:3" x14ac:dyDescent="0.25">
      <c r="B7250" s="250">
        <v>7187</v>
      </c>
      <c r="C7250" s="249">
        <v>112.22962712119654</v>
      </c>
    </row>
    <row r="7251" spans="2:3" x14ac:dyDescent="0.25">
      <c r="B7251" s="250">
        <v>7188</v>
      </c>
      <c r="C7251" s="249">
        <v>101.76516257139747</v>
      </c>
    </row>
    <row r="7252" spans="2:3" x14ac:dyDescent="0.25">
      <c r="B7252" s="250">
        <v>7189</v>
      </c>
      <c r="C7252" s="249">
        <v>136.58350611226183</v>
      </c>
    </row>
    <row r="7253" spans="2:3" x14ac:dyDescent="0.25">
      <c r="B7253" s="250">
        <v>7190</v>
      </c>
      <c r="C7253" s="249">
        <v>98.138178272656376</v>
      </c>
    </row>
    <row r="7254" spans="2:3" x14ac:dyDescent="0.25">
      <c r="B7254" s="250">
        <v>7191</v>
      </c>
      <c r="C7254" s="249">
        <v>159.55988927879301</v>
      </c>
    </row>
    <row r="7255" spans="2:3" x14ac:dyDescent="0.25">
      <c r="B7255" s="250">
        <v>7192</v>
      </c>
      <c r="C7255" s="249">
        <v>129.29026471725612</v>
      </c>
    </row>
    <row r="7256" spans="2:3" x14ac:dyDescent="0.25">
      <c r="B7256" s="250">
        <v>7193</v>
      </c>
      <c r="C7256" s="249">
        <v>120.55845587967221</v>
      </c>
    </row>
    <row r="7257" spans="2:3" x14ac:dyDescent="0.25">
      <c r="B7257" s="250">
        <v>7194</v>
      </c>
      <c r="C7257" s="249">
        <v>160.37648019158661</v>
      </c>
    </row>
    <row r="7258" spans="2:3" x14ac:dyDescent="0.25">
      <c r="B7258" s="250">
        <v>7195</v>
      </c>
      <c r="C7258" s="249">
        <v>144.1104869117348</v>
      </c>
    </row>
    <row r="7259" spans="2:3" x14ac:dyDescent="0.25">
      <c r="B7259" s="250">
        <v>7196</v>
      </c>
      <c r="C7259" s="249">
        <v>110.54100487495535</v>
      </c>
    </row>
    <row r="7260" spans="2:3" x14ac:dyDescent="0.25">
      <c r="B7260" s="250">
        <v>7197</v>
      </c>
      <c r="C7260" s="249">
        <v>100.34446976644637</v>
      </c>
    </row>
    <row r="7261" spans="2:3" x14ac:dyDescent="0.25">
      <c r="B7261" s="250">
        <v>7198</v>
      </c>
      <c r="C7261" s="249">
        <v>115.77897887767517</v>
      </c>
    </row>
    <row r="7262" spans="2:3" x14ac:dyDescent="0.25">
      <c r="B7262" s="250">
        <v>7199</v>
      </c>
      <c r="C7262" s="249">
        <v>44.702439572123737</v>
      </c>
    </row>
    <row r="7263" spans="2:3" x14ac:dyDescent="0.25">
      <c r="B7263" s="250">
        <v>7200</v>
      </c>
      <c r="C7263" s="249">
        <v>119.56155828700167</v>
      </c>
    </row>
    <row r="7264" spans="2:3" x14ac:dyDescent="0.25">
      <c r="B7264" s="250">
        <v>7201</v>
      </c>
      <c r="C7264" s="249">
        <v>136.57901303500168</v>
      </c>
    </row>
    <row r="7265" spans="2:3" x14ac:dyDescent="0.25">
      <c r="B7265" s="250">
        <v>7202</v>
      </c>
      <c r="C7265" s="249">
        <v>99.530122906756915</v>
      </c>
    </row>
    <row r="7266" spans="2:3" x14ac:dyDescent="0.25">
      <c r="B7266" s="250">
        <v>7203</v>
      </c>
      <c r="C7266" s="249">
        <v>95.5761271825981</v>
      </c>
    </row>
    <row r="7267" spans="2:3" x14ac:dyDescent="0.25">
      <c r="B7267" s="250">
        <v>7204</v>
      </c>
      <c r="C7267" s="249">
        <v>97.28829187601184</v>
      </c>
    </row>
    <row r="7268" spans="2:3" x14ac:dyDescent="0.25">
      <c r="B7268" s="250">
        <v>7205</v>
      </c>
      <c r="C7268" s="249">
        <v>114.91660429577212</v>
      </c>
    </row>
    <row r="7269" spans="2:3" x14ac:dyDescent="0.25">
      <c r="B7269" s="250">
        <v>7206</v>
      </c>
      <c r="C7269" s="249">
        <v>70.708003543152429</v>
      </c>
    </row>
    <row r="7270" spans="2:3" x14ac:dyDescent="0.25">
      <c r="B7270" s="250">
        <v>7207</v>
      </c>
      <c r="C7270" s="249">
        <v>106.74698760027157</v>
      </c>
    </row>
    <row r="7271" spans="2:3" x14ac:dyDescent="0.25">
      <c r="B7271" s="250">
        <v>7208</v>
      </c>
      <c r="C7271" s="249">
        <v>96.102590154563529</v>
      </c>
    </row>
    <row r="7272" spans="2:3" x14ac:dyDescent="0.25">
      <c r="B7272" s="250">
        <v>7209</v>
      </c>
      <c r="C7272" s="249">
        <v>125.3435022611562</v>
      </c>
    </row>
    <row r="7273" spans="2:3" x14ac:dyDescent="0.25">
      <c r="B7273" s="250">
        <v>7210</v>
      </c>
      <c r="C7273" s="249">
        <v>131.16996889529324</v>
      </c>
    </row>
    <row r="7274" spans="2:3" x14ac:dyDescent="0.25">
      <c r="B7274" s="250">
        <v>7211</v>
      </c>
      <c r="C7274" s="249">
        <v>149.15746184753868</v>
      </c>
    </row>
    <row r="7275" spans="2:3" x14ac:dyDescent="0.25">
      <c r="B7275" s="250">
        <v>7212</v>
      </c>
      <c r="C7275" s="249">
        <v>137.83458993690164</v>
      </c>
    </row>
    <row r="7276" spans="2:3" x14ac:dyDescent="0.25">
      <c r="B7276" s="250">
        <v>7213</v>
      </c>
      <c r="C7276" s="249">
        <v>102.35823064892095</v>
      </c>
    </row>
    <row r="7277" spans="2:3" x14ac:dyDescent="0.25">
      <c r="B7277" s="250">
        <v>7214</v>
      </c>
      <c r="C7277" s="249">
        <v>116.46177302362878</v>
      </c>
    </row>
    <row r="7278" spans="2:3" x14ac:dyDescent="0.25">
      <c r="B7278" s="250">
        <v>7215</v>
      </c>
      <c r="C7278" s="249">
        <v>96.322507025744471</v>
      </c>
    </row>
    <row r="7279" spans="2:3" x14ac:dyDescent="0.25">
      <c r="B7279" s="250">
        <v>7216</v>
      </c>
      <c r="C7279" s="249">
        <v>125.3498870488521</v>
      </c>
    </row>
    <row r="7280" spans="2:3" x14ac:dyDescent="0.25">
      <c r="B7280" s="250">
        <v>7217</v>
      </c>
      <c r="C7280" s="249">
        <v>115.92459711095496</v>
      </c>
    </row>
    <row r="7281" spans="2:3" x14ac:dyDescent="0.25">
      <c r="B7281" s="250">
        <v>7218</v>
      </c>
      <c r="C7281" s="249">
        <v>140.65730979681004</v>
      </c>
    </row>
    <row r="7282" spans="2:3" x14ac:dyDescent="0.25">
      <c r="B7282" s="250">
        <v>7219</v>
      </c>
      <c r="C7282" s="249">
        <v>97.474001617699059</v>
      </c>
    </row>
    <row r="7283" spans="2:3" x14ac:dyDescent="0.25">
      <c r="B7283" s="250">
        <v>7220</v>
      </c>
      <c r="C7283" s="249">
        <v>132.16923296952839</v>
      </c>
    </row>
    <row r="7284" spans="2:3" x14ac:dyDescent="0.25">
      <c r="B7284" s="250">
        <v>7221</v>
      </c>
      <c r="C7284" s="249">
        <v>137.25653946748199</v>
      </c>
    </row>
    <row r="7285" spans="2:3" x14ac:dyDescent="0.25">
      <c r="B7285" s="250">
        <v>7222</v>
      </c>
      <c r="C7285" s="249">
        <v>121.86240850541614</v>
      </c>
    </row>
    <row r="7286" spans="2:3" x14ac:dyDescent="0.25">
      <c r="B7286" s="250">
        <v>7223</v>
      </c>
      <c r="C7286" s="249">
        <v>133.62646537382642</v>
      </c>
    </row>
    <row r="7287" spans="2:3" x14ac:dyDescent="0.25">
      <c r="B7287" s="250">
        <v>7224</v>
      </c>
      <c r="C7287" s="249">
        <v>128.60283275012719</v>
      </c>
    </row>
    <row r="7288" spans="2:3" x14ac:dyDescent="0.25">
      <c r="B7288" s="250">
        <v>7225</v>
      </c>
      <c r="C7288" s="249">
        <v>97.727679928057611</v>
      </c>
    </row>
    <row r="7289" spans="2:3" x14ac:dyDescent="0.25">
      <c r="B7289" s="250">
        <v>7226</v>
      </c>
      <c r="C7289" s="249">
        <v>125.54578148831328</v>
      </c>
    </row>
    <row r="7290" spans="2:3" x14ac:dyDescent="0.25">
      <c r="B7290" s="250">
        <v>7227</v>
      </c>
      <c r="C7290" s="249">
        <v>140.2478772961361</v>
      </c>
    </row>
    <row r="7291" spans="2:3" x14ac:dyDescent="0.25">
      <c r="B7291" s="250">
        <v>7228</v>
      </c>
      <c r="C7291" s="249">
        <v>130.71386491497981</v>
      </c>
    </row>
    <row r="7292" spans="2:3" x14ac:dyDescent="0.25">
      <c r="B7292" s="250">
        <v>7229</v>
      </c>
      <c r="C7292" s="249">
        <v>100.82346371832371</v>
      </c>
    </row>
    <row r="7293" spans="2:3" x14ac:dyDescent="0.25">
      <c r="B7293" s="250">
        <v>7230</v>
      </c>
      <c r="C7293" s="249">
        <v>108.99540097226821</v>
      </c>
    </row>
    <row r="7294" spans="2:3" x14ac:dyDescent="0.25">
      <c r="B7294" s="250">
        <v>7231</v>
      </c>
      <c r="C7294" s="249">
        <v>124.7315295098377</v>
      </c>
    </row>
    <row r="7295" spans="2:3" x14ac:dyDescent="0.25">
      <c r="B7295" s="250">
        <v>7232</v>
      </c>
      <c r="C7295" s="249">
        <v>149.34925446621241</v>
      </c>
    </row>
    <row r="7296" spans="2:3" x14ac:dyDescent="0.25">
      <c r="B7296" s="250">
        <v>7233</v>
      </c>
      <c r="C7296" s="249">
        <v>141.56261203456916</v>
      </c>
    </row>
    <row r="7297" spans="2:3" x14ac:dyDescent="0.25">
      <c r="B7297" s="250">
        <v>7234</v>
      </c>
      <c r="C7297" s="249">
        <v>113.75938784714349</v>
      </c>
    </row>
    <row r="7298" spans="2:3" x14ac:dyDescent="0.25">
      <c r="B7298" s="250">
        <v>7235</v>
      </c>
      <c r="C7298" s="249">
        <v>96.295281269581508</v>
      </c>
    </row>
    <row r="7299" spans="2:3" x14ac:dyDescent="0.25">
      <c r="B7299" s="250">
        <v>7236</v>
      </c>
      <c r="C7299" s="249">
        <v>115.80340792221924</v>
      </c>
    </row>
    <row r="7300" spans="2:3" x14ac:dyDescent="0.25">
      <c r="B7300" s="250">
        <v>7237</v>
      </c>
      <c r="C7300" s="249">
        <v>26.18692970870471</v>
      </c>
    </row>
    <row r="7301" spans="2:3" x14ac:dyDescent="0.25">
      <c r="B7301" s="250">
        <v>7238</v>
      </c>
      <c r="C7301" s="249">
        <v>101.36864234374283</v>
      </c>
    </row>
    <row r="7302" spans="2:3" x14ac:dyDescent="0.25">
      <c r="B7302" s="250">
        <v>7239</v>
      </c>
      <c r="C7302" s="249">
        <v>117.2266780389226</v>
      </c>
    </row>
    <row r="7303" spans="2:3" x14ac:dyDescent="0.25">
      <c r="B7303" s="250">
        <v>7240</v>
      </c>
      <c r="C7303" s="249">
        <v>145.44025614965554</v>
      </c>
    </row>
    <row r="7304" spans="2:3" x14ac:dyDescent="0.25">
      <c r="B7304" s="250">
        <v>7241</v>
      </c>
      <c r="C7304" s="249">
        <v>75.26083080896251</v>
      </c>
    </row>
    <row r="7305" spans="2:3" x14ac:dyDescent="0.25">
      <c r="B7305" s="250">
        <v>7242</v>
      </c>
      <c r="C7305" s="249">
        <v>99.280232809740511</v>
      </c>
    </row>
    <row r="7306" spans="2:3" x14ac:dyDescent="0.25">
      <c r="B7306" s="250">
        <v>7243</v>
      </c>
      <c r="C7306" s="249">
        <v>156.3357306055762</v>
      </c>
    </row>
    <row r="7307" spans="2:3" x14ac:dyDescent="0.25">
      <c r="B7307" s="250">
        <v>7244</v>
      </c>
      <c r="C7307" s="249">
        <v>134.46555683261312</v>
      </c>
    </row>
    <row r="7308" spans="2:3" x14ac:dyDescent="0.25">
      <c r="B7308" s="250">
        <v>7245</v>
      </c>
      <c r="C7308" s="249">
        <v>148.14224957377493</v>
      </c>
    </row>
    <row r="7309" spans="2:3" x14ac:dyDescent="0.25">
      <c r="B7309" s="250">
        <v>7246</v>
      </c>
      <c r="C7309" s="249">
        <v>104.3050065591742</v>
      </c>
    </row>
    <row r="7310" spans="2:3" x14ac:dyDescent="0.25">
      <c r="B7310" s="250">
        <v>7247</v>
      </c>
      <c r="C7310" s="249">
        <v>110.25177683679733</v>
      </c>
    </row>
    <row r="7311" spans="2:3" x14ac:dyDescent="0.25">
      <c r="B7311" s="250">
        <v>7248</v>
      </c>
      <c r="C7311" s="249">
        <v>110.29456521460273</v>
      </c>
    </row>
    <row r="7312" spans="2:3" x14ac:dyDescent="0.25">
      <c r="B7312" s="250">
        <v>7249</v>
      </c>
      <c r="C7312" s="249">
        <v>116.82375793117477</v>
      </c>
    </row>
    <row r="7313" spans="2:3" x14ac:dyDescent="0.25">
      <c r="B7313" s="250">
        <v>7250</v>
      </c>
      <c r="C7313" s="249">
        <v>100.65111948027112</v>
      </c>
    </row>
    <row r="7314" spans="2:3" x14ac:dyDescent="0.25">
      <c r="B7314" s="250">
        <v>7251</v>
      </c>
      <c r="C7314" s="249">
        <v>110.02538359371113</v>
      </c>
    </row>
    <row r="7315" spans="2:3" x14ac:dyDescent="0.25">
      <c r="B7315" s="250">
        <v>7252</v>
      </c>
      <c r="C7315" s="249">
        <v>91.027486334113334</v>
      </c>
    </row>
    <row r="7316" spans="2:3" x14ac:dyDescent="0.25">
      <c r="B7316" s="250">
        <v>7253</v>
      </c>
      <c r="C7316" s="249">
        <v>131.77820586721612</v>
      </c>
    </row>
    <row r="7317" spans="2:3" x14ac:dyDescent="0.25">
      <c r="B7317" s="250">
        <v>7254</v>
      </c>
      <c r="C7317" s="249">
        <v>120.4367253577628</v>
      </c>
    </row>
    <row r="7318" spans="2:3" x14ac:dyDescent="0.25">
      <c r="B7318" s="250">
        <v>7255</v>
      </c>
      <c r="C7318" s="249">
        <v>85.752504417767</v>
      </c>
    </row>
    <row r="7319" spans="2:3" x14ac:dyDescent="0.25">
      <c r="B7319" s="250">
        <v>7256</v>
      </c>
      <c r="C7319" s="249">
        <v>147.85472169579322</v>
      </c>
    </row>
    <row r="7320" spans="2:3" x14ac:dyDescent="0.25">
      <c r="B7320" s="250">
        <v>7257</v>
      </c>
      <c r="C7320" s="249">
        <v>122.2870010170424</v>
      </c>
    </row>
    <row r="7321" spans="2:3" x14ac:dyDescent="0.25">
      <c r="B7321" s="250">
        <v>7258</v>
      </c>
      <c r="C7321" s="249">
        <v>103.29417495256094</v>
      </c>
    </row>
    <row r="7322" spans="2:3" x14ac:dyDescent="0.25">
      <c r="B7322" s="250">
        <v>7259</v>
      </c>
      <c r="C7322" s="249">
        <v>129.08887407302856</v>
      </c>
    </row>
    <row r="7323" spans="2:3" x14ac:dyDescent="0.25">
      <c r="B7323" s="250">
        <v>7260</v>
      </c>
      <c r="C7323" s="249">
        <v>150.33751003508669</v>
      </c>
    </row>
    <row r="7324" spans="2:3" x14ac:dyDescent="0.25">
      <c r="B7324" s="250">
        <v>7261</v>
      </c>
      <c r="C7324" s="249">
        <v>170.56377128333355</v>
      </c>
    </row>
    <row r="7325" spans="2:3" x14ac:dyDescent="0.25">
      <c r="B7325" s="250">
        <v>7262</v>
      </c>
      <c r="C7325" s="249">
        <v>99.319194465256558</v>
      </c>
    </row>
    <row r="7326" spans="2:3" x14ac:dyDescent="0.25">
      <c r="B7326" s="250">
        <v>7263</v>
      </c>
      <c r="C7326" s="249">
        <v>110.70847809063554</v>
      </c>
    </row>
    <row r="7327" spans="2:3" x14ac:dyDescent="0.25">
      <c r="B7327" s="250">
        <v>7264</v>
      </c>
      <c r="C7327" s="249">
        <v>89.342645445215666</v>
      </c>
    </row>
    <row r="7328" spans="2:3" x14ac:dyDescent="0.25">
      <c r="B7328" s="250">
        <v>7265</v>
      </c>
      <c r="C7328" s="249">
        <v>107.22605795297937</v>
      </c>
    </row>
    <row r="7329" spans="2:3" x14ac:dyDescent="0.25">
      <c r="B7329" s="250">
        <v>7266</v>
      </c>
      <c r="C7329" s="249">
        <v>124.29274482403672</v>
      </c>
    </row>
    <row r="7330" spans="2:3" x14ac:dyDescent="0.25">
      <c r="B7330" s="250">
        <v>7267</v>
      </c>
      <c r="C7330" s="249">
        <v>89.671724028551637</v>
      </c>
    </row>
    <row r="7331" spans="2:3" x14ac:dyDescent="0.25">
      <c r="B7331" s="250">
        <v>7268</v>
      </c>
      <c r="C7331" s="249">
        <v>94.773999765268087</v>
      </c>
    </row>
    <row r="7332" spans="2:3" x14ac:dyDescent="0.25">
      <c r="B7332" s="250">
        <v>7269</v>
      </c>
      <c r="C7332" s="249">
        <v>134.74853856668909</v>
      </c>
    </row>
    <row r="7333" spans="2:3" x14ac:dyDescent="0.25">
      <c r="B7333" s="250">
        <v>7270</v>
      </c>
      <c r="C7333" s="249">
        <v>92.36824154477452</v>
      </c>
    </row>
    <row r="7334" spans="2:3" x14ac:dyDescent="0.25">
      <c r="B7334" s="250">
        <v>7271</v>
      </c>
      <c r="C7334" s="249">
        <v>118.68438450421279</v>
      </c>
    </row>
    <row r="7335" spans="2:3" x14ac:dyDescent="0.25">
      <c r="B7335" s="250">
        <v>7272</v>
      </c>
      <c r="C7335" s="249">
        <v>109.99131832973424</v>
      </c>
    </row>
    <row r="7336" spans="2:3" x14ac:dyDescent="0.25">
      <c r="B7336" s="250">
        <v>7273</v>
      </c>
      <c r="C7336" s="249">
        <v>117.68934205173218</v>
      </c>
    </row>
    <row r="7337" spans="2:3" x14ac:dyDescent="0.25">
      <c r="B7337" s="250">
        <v>7274</v>
      </c>
      <c r="C7337" s="249">
        <v>98.235302163662936</v>
      </c>
    </row>
    <row r="7338" spans="2:3" x14ac:dyDescent="0.25">
      <c r="B7338" s="250">
        <v>7275</v>
      </c>
      <c r="C7338" s="249">
        <v>102.83900163349065</v>
      </c>
    </row>
    <row r="7339" spans="2:3" x14ac:dyDescent="0.25">
      <c r="B7339" s="250">
        <v>7276</v>
      </c>
      <c r="C7339" s="249">
        <v>140.83365901840594</v>
      </c>
    </row>
    <row r="7340" spans="2:3" x14ac:dyDescent="0.25">
      <c r="B7340" s="250">
        <v>7277</v>
      </c>
      <c r="C7340" s="249">
        <v>106.89361320596014</v>
      </c>
    </row>
    <row r="7341" spans="2:3" x14ac:dyDescent="0.25">
      <c r="B7341" s="250">
        <v>7278</v>
      </c>
      <c r="C7341" s="249">
        <v>89.509478630939952</v>
      </c>
    </row>
    <row r="7342" spans="2:3" x14ac:dyDescent="0.25">
      <c r="B7342" s="250">
        <v>7279</v>
      </c>
      <c r="C7342" s="249">
        <v>170.15894248483232</v>
      </c>
    </row>
    <row r="7343" spans="2:3" x14ac:dyDescent="0.25">
      <c r="B7343" s="250">
        <v>7280</v>
      </c>
      <c r="C7343" s="249">
        <v>162.10498545952976</v>
      </c>
    </row>
    <row r="7344" spans="2:3" x14ac:dyDescent="0.25">
      <c r="B7344" s="250">
        <v>7281</v>
      </c>
      <c r="C7344" s="249">
        <v>113.95173157322598</v>
      </c>
    </row>
    <row r="7345" spans="2:3" x14ac:dyDescent="0.25">
      <c r="B7345" s="250">
        <v>7282</v>
      </c>
      <c r="C7345" s="249">
        <v>105.40617845368283</v>
      </c>
    </row>
    <row r="7346" spans="2:3" x14ac:dyDescent="0.25">
      <c r="B7346" s="250">
        <v>7283</v>
      </c>
      <c r="C7346" s="249">
        <v>54.878102375689679</v>
      </c>
    </row>
    <row r="7347" spans="2:3" x14ac:dyDescent="0.25">
      <c r="B7347" s="250">
        <v>7284</v>
      </c>
      <c r="C7347" s="249">
        <v>148.37224775902351</v>
      </c>
    </row>
    <row r="7348" spans="2:3" x14ac:dyDescent="0.25">
      <c r="B7348" s="250">
        <v>7285</v>
      </c>
      <c r="C7348" s="249">
        <v>121.72432261571554</v>
      </c>
    </row>
    <row r="7349" spans="2:3" x14ac:dyDescent="0.25">
      <c r="B7349" s="250">
        <v>7286</v>
      </c>
      <c r="C7349" s="249">
        <v>143.42398553598809</v>
      </c>
    </row>
    <row r="7350" spans="2:3" x14ac:dyDescent="0.25">
      <c r="B7350" s="250">
        <v>7287</v>
      </c>
      <c r="C7350" s="249">
        <v>107.83221140983662</v>
      </c>
    </row>
    <row r="7351" spans="2:3" x14ac:dyDescent="0.25">
      <c r="B7351" s="250">
        <v>7288</v>
      </c>
      <c r="C7351" s="249">
        <v>130.38746167409417</v>
      </c>
    </row>
    <row r="7352" spans="2:3" x14ac:dyDescent="0.25">
      <c r="B7352" s="250">
        <v>7289</v>
      </c>
      <c r="C7352" s="249">
        <v>112.4998030852377</v>
      </c>
    </row>
    <row r="7353" spans="2:3" x14ac:dyDescent="0.25">
      <c r="B7353" s="250">
        <v>7290</v>
      </c>
      <c r="C7353" s="249">
        <v>133.6599880213343</v>
      </c>
    </row>
    <row r="7354" spans="2:3" x14ac:dyDescent="0.25">
      <c r="B7354" s="250">
        <v>7291</v>
      </c>
      <c r="C7354" s="249">
        <v>162.02056187952664</v>
      </c>
    </row>
    <row r="7355" spans="2:3" x14ac:dyDescent="0.25">
      <c r="B7355" s="250">
        <v>7292</v>
      </c>
      <c r="C7355" s="249">
        <v>144.71746484575874</v>
      </c>
    </row>
    <row r="7356" spans="2:3" x14ac:dyDescent="0.25">
      <c r="B7356" s="250">
        <v>7293</v>
      </c>
      <c r="C7356" s="249">
        <v>148.25840184606997</v>
      </c>
    </row>
    <row r="7357" spans="2:3" x14ac:dyDescent="0.25">
      <c r="B7357" s="250">
        <v>7294</v>
      </c>
      <c r="C7357" s="249">
        <v>122.05556824782913</v>
      </c>
    </row>
    <row r="7358" spans="2:3" x14ac:dyDescent="0.25">
      <c r="B7358" s="250">
        <v>7295</v>
      </c>
      <c r="C7358" s="249">
        <v>131.87634437710324</v>
      </c>
    </row>
    <row r="7359" spans="2:3" x14ac:dyDescent="0.25">
      <c r="B7359" s="250">
        <v>7296</v>
      </c>
      <c r="C7359" s="249">
        <v>110.91722581496455</v>
      </c>
    </row>
    <row r="7360" spans="2:3" x14ac:dyDescent="0.25">
      <c r="B7360" s="250">
        <v>7297</v>
      </c>
      <c r="C7360" s="249">
        <v>109.82390072934645</v>
      </c>
    </row>
    <row r="7361" spans="2:3" x14ac:dyDescent="0.25">
      <c r="B7361" s="250">
        <v>7298</v>
      </c>
      <c r="C7361" s="249">
        <v>105.22544573056479</v>
      </c>
    </row>
    <row r="7362" spans="2:3" x14ac:dyDescent="0.25">
      <c r="B7362" s="250">
        <v>7299</v>
      </c>
      <c r="C7362" s="249">
        <v>155.48586307775548</v>
      </c>
    </row>
    <row r="7363" spans="2:3" x14ac:dyDescent="0.25">
      <c r="B7363" s="250">
        <v>7300</v>
      </c>
      <c r="C7363" s="249">
        <v>61.773080967198183</v>
      </c>
    </row>
    <row r="7364" spans="2:3" x14ac:dyDescent="0.25">
      <c r="B7364" s="250">
        <v>7301</v>
      </c>
      <c r="C7364" s="249">
        <v>138.07120457387043</v>
      </c>
    </row>
    <row r="7365" spans="2:3" x14ac:dyDescent="0.25">
      <c r="B7365" s="250">
        <v>7302</v>
      </c>
      <c r="C7365" s="249">
        <v>117.74326964539534</v>
      </c>
    </row>
    <row r="7366" spans="2:3" x14ac:dyDescent="0.25">
      <c r="B7366" s="250">
        <v>7303</v>
      </c>
      <c r="C7366" s="249">
        <v>117.44741209213909</v>
      </c>
    </row>
    <row r="7367" spans="2:3" x14ac:dyDescent="0.25">
      <c r="B7367" s="250">
        <v>7304</v>
      </c>
      <c r="C7367" s="249">
        <v>105.61724432263375</v>
      </c>
    </row>
    <row r="7368" spans="2:3" x14ac:dyDescent="0.25">
      <c r="B7368" s="250">
        <v>7305</v>
      </c>
      <c r="C7368" s="249">
        <v>125.62694162497287</v>
      </c>
    </row>
    <row r="7369" spans="2:3" x14ac:dyDescent="0.25">
      <c r="B7369" s="250">
        <v>7306</v>
      </c>
      <c r="C7369" s="249">
        <v>134.48555996228549</v>
      </c>
    </row>
    <row r="7370" spans="2:3" x14ac:dyDescent="0.25">
      <c r="B7370" s="250">
        <v>7307</v>
      </c>
      <c r="C7370" s="249">
        <v>121.12716872435061</v>
      </c>
    </row>
    <row r="7371" spans="2:3" x14ac:dyDescent="0.25">
      <c r="B7371" s="250">
        <v>7308</v>
      </c>
      <c r="C7371" s="249">
        <v>115.6780905347002</v>
      </c>
    </row>
    <row r="7372" spans="2:3" x14ac:dyDescent="0.25">
      <c r="B7372" s="250">
        <v>7309</v>
      </c>
      <c r="C7372" s="249">
        <v>139.81365218880541</v>
      </c>
    </row>
    <row r="7373" spans="2:3" x14ac:dyDescent="0.25">
      <c r="B7373" s="250">
        <v>7310</v>
      </c>
      <c r="C7373" s="249">
        <v>127.08224606404789</v>
      </c>
    </row>
    <row r="7374" spans="2:3" x14ac:dyDescent="0.25">
      <c r="B7374" s="250">
        <v>7311</v>
      </c>
      <c r="C7374" s="249">
        <v>128.21045295969839</v>
      </c>
    </row>
    <row r="7375" spans="2:3" x14ac:dyDescent="0.25">
      <c r="B7375" s="250">
        <v>7312</v>
      </c>
      <c r="C7375" s="249">
        <v>78.660574195331222</v>
      </c>
    </row>
    <row r="7376" spans="2:3" x14ac:dyDescent="0.25">
      <c r="B7376" s="250">
        <v>7313</v>
      </c>
      <c r="C7376" s="249">
        <v>135.79941390098995</v>
      </c>
    </row>
    <row r="7377" spans="2:3" x14ac:dyDescent="0.25">
      <c r="B7377" s="250">
        <v>7314</v>
      </c>
      <c r="C7377" s="249">
        <v>148.66526897835743</v>
      </c>
    </row>
    <row r="7378" spans="2:3" x14ac:dyDescent="0.25">
      <c r="B7378" s="250">
        <v>7315</v>
      </c>
      <c r="C7378" s="249">
        <v>140.60025188217708</v>
      </c>
    </row>
    <row r="7379" spans="2:3" x14ac:dyDescent="0.25">
      <c r="B7379" s="250">
        <v>7316</v>
      </c>
      <c r="C7379" s="249">
        <v>124.55480255461011</v>
      </c>
    </row>
    <row r="7380" spans="2:3" x14ac:dyDescent="0.25">
      <c r="B7380" s="250">
        <v>7317</v>
      </c>
      <c r="C7380" s="249">
        <v>95.889776639003188</v>
      </c>
    </row>
    <row r="7381" spans="2:3" x14ac:dyDescent="0.25">
      <c r="B7381" s="250">
        <v>7318</v>
      </c>
      <c r="C7381" s="249">
        <v>104.81170882878143</v>
      </c>
    </row>
    <row r="7382" spans="2:3" x14ac:dyDescent="0.25">
      <c r="B7382" s="250">
        <v>7319</v>
      </c>
      <c r="C7382" s="249">
        <v>112.47883938017682</v>
      </c>
    </row>
    <row r="7383" spans="2:3" x14ac:dyDescent="0.25">
      <c r="B7383" s="250">
        <v>7320</v>
      </c>
      <c r="C7383" s="249">
        <v>135.45434880750861</v>
      </c>
    </row>
    <row r="7384" spans="2:3" x14ac:dyDescent="0.25">
      <c r="B7384" s="250">
        <v>7321</v>
      </c>
      <c r="C7384" s="249">
        <v>148.5069181230819</v>
      </c>
    </row>
    <row r="7385" spans="2:3" x14ac:dyDescent="0.25">
      <c r="B7385" s="250">
        <v>7322</v>
      </c>
      <c r="C7385" s="249">
        <v>127.65706495726008</v>
      </c>
    </row>
    <row r="7386" spans="2:3" x14ac:dyDescent="0.25">
      <c r="B7386" s="250">
        <v>7323</v>
      </c>
      <c r="C7386" s="249">
        <v>151.87700481537863</v>
      </c>
    </row>
    <row r="7387" spans="2:3" x14ac:dyDescent="0.25">
      <c r="B7387" s="250">
        <v>7324</v>
      </c>
      <c r="C7387" s="249">
        <v>152.3181543230221</v>
      </c>
    </row>
    <row r="7388" spans="2:3" x14ac:dyDescent="0.25">
      <c r="B7388" s="250">
        <v>7325</v>
      </c>
      <c r="C7388" s="249">
        <v>115.68113653450578</v>
      </c>
    </row>
    <row r="7389" spans="2:3" x14ac:dyDescent="0.25">
      <c r="B7389" s="250">
        <v>7326</v>
      </c>
      <c r="C7389" s="249">
        <v>138.41470301405047</v>
      </c>
    </row>
    <row r="7390" spans="2:3" x14ac:dyDescent="0.25">
      <c r="B7390" s="250">
        <v>7327</v>
      </c>
      <c r="C7390" s="249">
        <v>121.77831849962286</v>
      </c>
    </row>
    <row r="7391" spans="2:3" x14ac:dyDescent="0.25">
      <c r="B7391" s="250">
        <v>7328</v>
      </c>
      <c r="C7391" s="249">
        <v>146.0065457826318</v>
      </c>
    </row>
    <row r="7392" spans="2:3" x14ac:dyDescent="0.25">
      <c r="B7392" s="250">
        <v>7329</v>
      </c>
      <c r="C7392" s="249">
        <v>159.03774110080442</v>
      </c>
    </row>
    <row r="7393" spans="2:3" x14ac:dyDescent="0.25">
      <c r="B7393" s="250">
        <v>7330</v>
      </c>
      <c r="C7393" s="249">
        <v>75.423204228490022</v>
      </c>
    </row>
    <row r="7394" spans="2:3" x14ac:dyDescent="0.25">
      <c r="B7394" s="250">
        <v>7331</v>
      </c>
      <c r="C7394" s="249">
        <v>66.009752308221664</v>
      </c>
    </row>
    <row r="7395" spans="2:3" x14ac:dyDescent="0.25">
      <c r="B7395" s="250">
        <v>7332</v>
      </c>
      <c r="C7395" s="249">
        <v>112.17261161675437</v>
      </c>
    </row>
    <row r="7396" spans="2:3" x14ac:dyDescent="0.25">
      <c r="B7396" s="250">
        <v>7333</v>
      </c>
      <c r="C7396" s="249">
        <v>114.93065428302553</v>
      </c>
    </row>
    <row r="7397" spans="2:3" x14ac:dyDescent="0.25">
      <c r="B7397" s="250">
        <v>7334</v>
      </c>
      <c r="C7397" s="249">
        <v>85.81117452045055</v>
      </c>
    </row>
    <row r="7398" spans="2:3" x14ac:dyDescent="0.25">
      <c r="B7398" s="250">
        <v>7335</v>
      </c>
      <c r="C7398" s="249">
        <v>120.25056703903441</v>
      </c>
    </row>
    <row r="7399" spans="2:3" x14ac:dyDescent="0.25">
      <c r="B7399" s="250">
        <v>7336</v>
      </c>
      <c r="C7399" s="249">
        <v>129.52787118681474</v>
      </c>
    </row>
    <row r="7400" spans="2:3" x14ac:dyDescent="0.25">
      <c r="B7400" s="250">
        <v>7337</v>
      </c>
      <c r="C7400" s="249">
        <v>118.24312649051365</v>
      </c>
    </row>
    <row r="7401" spans="2:3" x14ac:dyDescent="0.25">
      <c r="B7401" s="250">
        <v>7338</v>
      </c>
      <c r="C7401" s="249">
        <v>121.3891592574812</v>
      </c>
    </row>
    <row r="7402" spans="2:3" x14ac:dyDescent="0.25">
      <c r="B7402" s="250">
        <v>7339</v>
      </c>
      <c r="C7402" s="249">
        <v>125.87682036449525</v>
      </c>
    </row>
    <row r="7403" spans="2:3" x14ac:dyDescent="0.25">
      <c r="B7403" s="250">
        <v>7340</v>
      </c>
      <c r="C7403" s="249">
        <v>138.45375253015897</v>
      </c>
    </row>
    <row r="7404" spans="2:3" x14ac:dyDescent="0.25">
      <c r="B7404" s="250">
        <v>7341</v>
      </c>
      <c r="C7404" s="249">
        <v>134.94691385234114</v>
      </c>
    </row>
    <row r="7405" spans="2:3" x14ac:dyDescent="0.25">
      <c r="B7405" s="250">
        <v>7342</v>
      </c>
      <c r="C7405" s="249">
        <v>120.36102592757594</v>
      </c>
    </row>
    <row r="7406" spans="2:3" x14ac:dyDescent="0.25">
      <c r="B7406" s="250">
        <v>7343</v>
      </c>
      <c r="C7406" s="249">
        <v>81.321342085814791</v>
      </c>
    </row>
    <row r="7407" spans="2:3" x14ac:dyDescent="0.25">
      <c r="B7407" s="250">
        <v>7344</v>
      </c>
      <c r="C7407" s="249">
        <v>140.3294468275555</v>
      </c>
    </row>
    <row r="7408" spans="2:3" x14ac:dyDescent="0.25">
      <c r="B7408" s="250">
        <v>7345</v>
      </c>
      <c r="C7408" s="249">
        <v>127.91516602583646</v>
      </c>
    </row>
    <row r="7409" spans="2:3" x14ac:dyDescent="0.25">
      <c r="B7409" s="250">
        <v>7346</v>
      </c>
      <c r="C7409" s="249">
        <v>139.92032270628977</v>
      </c>
    </row>
    <row r="7410" spans="2:3" x14ac:dyDescent="0.25">
      <c r="B7410" s="250">
        <v>7347</v>
      </c>
      <c r="C7410" s="249">
        <v>103.99575349592905</v>
      </c>
    </row>
    <row r="7411" spans="2:3" x14ac:dyDescent="0.25">
      <c r="B7411" s="250">
        <v>7348</v>
      </c>
      <c r="C7411" s="249">
        <v>93.602081995798557</v>
      </c>
    </row>
    <row r="7412" spans="2:3" x14ac:dyDescent="0.25">
      <c r="B7412" s="250">
        <v>7349</v>
      </c>
      <c r="C7412" s="249">
        <v>51.07216816614698</v>
      </c>
    </row>
    <row r="7413" spans="2:3" x14ac:dyDescent="0.25">
      <c r="B7413" s="250">
        <v>7350</v>
      </c>
      <c r="C7413" s="249">
        <v>154.84896292726097</v>
      </c>
    </row>
    <row r="7414" spans="2:3" x14ac:dyDescent="0.25">
      <c r="B7414" s="250">
        <v>7351</v>
      </c>
      <c r="C7414" s="249">
        <v>135.70843825277905</v>
      </c>
    </row>
    <row r="7415" spans="2:3" x14ac:dyDescent="0.25">
      <c r="B7415" s="250">
        <v>7352</v>
      </c>
      <c r="C7415" s="249">
        <v>157.19677773026683</v>
      </c>
    </row>
    <row r="7416" spans="2:3" x14ac:dyDescent="0.25">
      <c r="B7416" s="250">
        <v>7353</v>
      </c>
      <c r="C7416" s="249">
        <v>156.64792624242008</v>
      </c>
    </row>
    <row r="7417" spans="2:3" x14ac:dyDescent="0.25">
      <c r="B7417" s="250">
        <v>7354</v>
      </c>
      <c r="C7417" s="249">
        <v>132.24170899624755</v>
      </c>
    </row>
    <row r="7418" spans="2:3" x14ac:dyDescent="0.25">
      <c r="B7418" s="250">
        <v>7355</v>
      </c>
      <c r="C7418" s="249">
        <v>147.7349016490584</v>
      </c>
    </row>
    <row r="7419" spans="2:3" x14ac:dyDescent="0.25">
      <c r="B7419" s="250">
        <v>7356</v>
      </c>
      <c r="C7419" s="249">
        <v>128.14344671824151</v>
      </c>
    </row>
    <row r="7420" spans="2:3" x14ac:dyDescent="0.25">
      <c r="B7420" s="250">
        <v>7357</v>
      </c>
      <c r="C7420" s="249">
        <v>111.57589889419</v>
      </c>
    </row>
    <row r="7421" spans="2:3" x14ac:dyDescent="0.25">
      <c r="B7421" s="250">
        <v>7358</v>
      </c>
      <c r="C7421" s="249">
        <v>116.64663398536683</v>
      </c>
    </row>
    <row r="7422" spans="2:3" x14ac:dyDescent="0.25">
      <c r="B7422" s="250">
        <v>7359</v>
      </c>
      <c r="C7422" s="249">
        <v>116.76073015300969</v>
      </c>
    </row>
    <row r="7423" spans="2:3" x14ac:dyDescent="0.25">
      <c r="B7423" s="250">
        <v>7360</v>
      </c>
      <c r="C7423" s="249">
        <v>122.06271581803982</v>
      </c>
    </row>
    <row r="7424" spans="2:3" x14ac:dyDescent="0.25">
      <c r="B7424" s="250">
        <v>7361</v>
      </c>
      <c r="C7424" s="249">
        <v>127.27811458345433</v>
      </c>
    </row>
    <row r="7425" spans="2:3" x14ac:dyDescent="0.25">
      <c r="B7425" s="250">
        <v>7362</v>
      </c>
      <c r="C7425" s="249">
        <v>125.81569893828237</v>
      </c>
    </row>
    <row r="7426" spans="2:3" x14ac:dyDescent="0.25">
      <c r="B7426" s="250">
        <v>7363</v>
      </c>
      <c r="C7426" s="249">
        <v>145.90391368756275</v>
      </c>
    </row>
    <row r="7427" spans="2:3" x14ac:dyDescent="0.25">
      <c r="B7427" s="250">
        <v>7364</v>
      </c>
      <c r="C7427" s="249">
        <v>106.70857092113313</v>
      </c>
    </row>
    <row r="7428" spans="2:3" x14ac:dyDescent="0.25">
      <c r="B7428" s="250">
        <v>7365</v>
      </c>
      <c r="C7428" s="249">
        <v>154.49958100264328</v>
      </c>
    </row>
    <row r="7429" spans="2:3" x14ac:dyDescent="0.25">
      <c r="B7429" s="250">
        <v>7366</v>
      </c>
      <c r="C7429" s="249">
        <v>108.98988381950744</v>
      </c>
    </row>
    <row r="7430" spans="2:3" x14ac:dyDescent="0.25">
      <c r="B7430" s="250">
        <v>7367</v>
      </c>
      <c r="C7430" s="249">
        <v>109.36747938398862</v>
      </c>
    </row>
    <row r="7431" spans="2:3" x14ac:dyDescent="0.25">
      <c r="B7431" s="250">
        <v>7368</v>
      </c>
      <c r="C7431" s="249">
        <v>111.1716894421119</v>
      </c>
    </row>
    <row r="7432" spans="2:3" x14ac:dyDescent="0.25">
      <c r="B7432" s="250">
        <v>7369</v>
      </c>
      <c r="C7432" s="249">
        <v>96.886678991236096</v>
      </c>
    </row>
    <row r="7433" spans="2:3" x14ac:dyDescent="0.25">
      <c r="B7433" s="250">
        <v>7370</v>
      </c>
      <c r="C7433" s="249">
        <v>118.00672754829313</v>
      </c>
    </row>
    <row r="7434" spans="2:3" x14ac:dyDescent="0.25">
      <c r="B7434" s="250">
        <v>7371</v>
      </c>
      <c r="C7434" s="249">
        <v>164.87748120043764</v>
      </c>
    </row>
    <row r="7435" spans="2:3" x14ac:dyDescent="0.25">
      <c r="B7435" s="250">
        <v>7372</v>
      </c>
      <c r="C7435" s="249">
        <v>109.3009003411951</v>
      </c>
    </row>
    <row r="7436" spans="2:3" x14ac:dyDescent="0.25">
      <c r="B7436" s="250">
        <v>7373</v>
      </c>
      <c r="C7436" s="249">
        <v>187.89079262112301</v>
      </c>
    </row>
    <row r="7437" spans="2:3" x14ac:dyDescent="0.25">
      <c r="B7437" s="250">
        <v>7374</v>
      </c>
      <c r="C7437" s="249">
        <v>104.47586730552287</v>
      </c>
    </row>
    <row r="7438" spans="2:3" x14ac:dyDescent="0.25">
      <c r="B7438" s="250">
        <v>7375</v>
      </c>
      <c r="C7438" s="249">
        <v>135.34109111251342</v>
      </c>
    </row>
    <row r="7439" spans="2:3" x14ac:dyDescent="0.25">
      <c r="B7439" s="250">
        <v>7376</v>
      </c>
      <c r="C7439" s="249">
        <v>104.84770296491348</v>
      </c>
    </row>
    <row r="7440" spans="2:3" x14ac:dyDescent="0.25">
      <c r="B7440" s="250">
        <v>7377</v>
      </c>
      <c r="C7440" s="249">
        <v>94.845107552987841</v>
      </c>
    </row>
    <row r="7441" spans="2:3" x14ac:dyDescent="0.25">
      <c r="B7441" s="250">
        <v>7378</v>
      </c>
      <c r="C7441" s="249">
        <v>124.25968775203029</v>
      </c>
    </row>
    <row r="7442" spans="2:3" x14ac:dyDescent="0.25">
      <c r="B7442" s="250">
        <v>7379</v>
      </c>
      <c r="C7442" s="249">
        <v>137.22975656275995</v>
      </c>
    </row>
    <row r="7443" spans="2:3" x14ac:dyDescent="0.25">
      <c r="B7443" s="250">
        <v>7380</v>
      </c>
      <c r="C7443" s="249">
        <v>67.509809450990844</v>
      </c>
    </row>
    <row r="7444" spans="2:3" x14ac:dyDescent="0.25">
      <c r="B7444" s="250">
        <v>7381</v>
      </c>
      <c r="C7444" s="249">
        <v>73.201463654457314</v>
      </c>
    </row>
    <row r="7445" spans="2:3" x14ac:dyDescent="0.25">
      <c r="B7445" s="250">
        <v>7382</v>
      </c>
      <c r="C7445" s="249">
        <v>162.05548762286975</v>
      </c>
    </row>
    <row r="7446" spans="2:3" x14ac:dyDescent="0.25">
      <c r="B7446" s="250">
        <v>7383</v>
      </c>
      <c r="C7446" s="249">
        <v>93.09140609423973</v>
      </c>
    </row>
    <row r="7447" spans="2:3" x14ac:dyDescent="0.25">
      <c r="B7447" s="250">
        <v>7384</v>
      </c>
      <c r="C7447" s="249">
        <v>108.48991827815726</v>
      </c>
    </row>
    <row r="7448" spans="2:3" x14ac:dyDescent="0.25">
      <c r="B7448" s="250">
        <v>7385</v>
      </c>
      <c r="C7448" s="249">
        <v>119.72413605824474</v>
      </c>
    </row>
    <row r="7449" spans="2:3" x14ac:dyDescent="0.25">
      <c r="B7449" s="250">
        <v>7386</v>
      </c>
      <c r="C7449" s="249">
        <v>122.6584862624406</v>
      </c>
    </row>
    <row r="7450" spans="2:3" x14ac:dyDescent="0.25">
      <c r="B7450" s="250">
        <v>7387</v>
      </c>
      <c r="C7450" s="249">
        <v>137.99796895653034</v>
      </c>
    </row>
    <row r="7451" spans="2:3" x14ac:dyDescent="0.25">
      <c r="B7451" s="250">
        <v>7388</v>
      </c>
      <c r="C7451" s="249">
        <v>117.47089709222929</v>
      </c>
    </row>
    <row r="7452" spans="2:3" x14ac:dyDescent="0.25">
      <c r="B7452" s="250">
        <v>7389</v>
      </c>
      <c r="C7452" s="249">
        <v>81.474674418483033</v>
      </c>
    </row>
    <row r="7453" spans="2:3" x14ac:dyDescent="0.25">
      <c r="B7453" s="250">
        <v>7390</v>
      </c>
      <c r="C7453" s="249">
        <v>87.546208923404762</v>
      </c>
    </row>
    <row r="7454" spans="2:3" x14ac:dyDescent="0.25">
      <c r="B7454" s="250">
        <v>7391</v>
      </c>
      <c r="C7454" s="249">
        <v>91.488799884120056</v>
      </c>
    </row>
    <row r="7455" spans="2:3" x14ac:dyDescent="0.25">
      <c r="B7455" s="250">
        <v>7392</v>
      </c>
      <c r="C7455" s="249">
        <v>99.635049143959577</v>
      </c>
    </row>
    <row r="7456" spans="2:3" x14ac:dyDescent="0.25">
      <c r="B7456" s="250">
        <v>7393</v>
      </c>
      <c r="C7456" s="249">
        <v>87.072283259547206</v>
      </c>
    </row>
    <row r="7457" spans="2:3" x14ac:dyDescent="0.25">
      <c r="B7457" s="250">
        <v>7394</v>
      </c>
      <c r="C7457" s="249">
        <v>96.424906075655784</v>
      </c>
    </row>
    <row r="7458" spans="2:3" x14ac:dyDescent="0.25">
      <c r="B7458" s="250">
        <v>7395</v>
      </c>
      <c r="C7458" s="249">
        <v>147.05571662513844</v>
      </c>
    </row>
    <row r="7459" spans="2:3" x14ac:dyDescent="0.25">
      <c r="B7459" s="250">
        <v>7396</v>
      </c>
      <c r="C7459" s="249">
        <v>116.32317232110445</v>
      </c>
    </row>
    <row r="7460" spans="2:3" x14ac:dyDescent="0.25">
      <c r="B7460" s="250">
        <v>7397</v>
      </c>
      <c r="C7460" s="249">
        <v>109.9059833228786</v>
      </c>
    </row>
    <row r="7461" spans="2:3" x14ac:dyDescent="0.25">
      <c r="B7461" s="250">
        <v>7398</v>
      </c>
      <c r="C7461" s="249">
        <v>108.6804208002326</v>
      </c>
    </row>
    <row r="7462" spans="2:3" x14ac:dyDescent="0.25">
      <c r="B7462" s="250">
        <v>7399</v>
      </c>
      <c r="C7462" s="249">
        <v>99.990820644470276</v>
      </c>
    </row>
    <row r="7463" spans="2:3" x14ac:dyDescent="0.25">
      <c r="B7463" s="250">
        <v>7400</v>
      </c>
      <c r="C7463" s="249">
        <v>113.93187035512778</v>
      </c>
    </row>
    <row r="7464" spans="2:3" x14ac:dyDescent="0.25">
      <c r="B7464" s="250">
        <v>7401</v>
      </c>
      <c r="C7464" s="249">
        <v>135.0298796308852</v>
      </c>
    </row>
    <row r="7465" spans="2:3" x14ac:dyDescent="0.25">
      <c r="B7465" s="250">
        <v>7402</v>
      </c>
      <c r="C7465" s="249">
        <v>145.84424547755566</v>
      </c>
    </row>
    <row r="7466" spans="2:3" x14ac:dyDescent="0.25">
      <c r="B7466" s="250">
        <v>7403</v>
      </c>
      <c r="C7466" s="249">
        <v>150.85067407507441</v>
      </c>
    </row>
    <row r="7467" spans="2:3" x14ac:dyDescent="0.25">
      <c r="B7467" s="250">
        <v>7404</v>
      </c>
      <c r="C7467" s="249">
        <v>90.43058121004313</v>
      </c>
    </row>
    <row r="7468" spans="2:3" x14ac:dyDescent="0.25">
      <c r="B7468" s="250">
        <v>7405</v>
      </c>
      <c r="C7468" s="249">
        <v>110.62735188230117</v>
      </c>
    </row>
    <row r="7469" spans="2:3" x14ac:dyDescent="0.25">
      <c r="B7469" s="250">
        <v>7406</v>
      </c>
      <c r="C7469" s="249">
        <v>128.86458461792083</v>
      </c>
    </row>
    <row r="7470" spans="2:3" x14ac:dyDescent="0.25">
      <c r="B7470" s="250">
        <v>7407</v>
      </c>
      <c r="C7470" s="249">
        <v>118.45185162601679</v>
      </c>
    </row>
    <row r="7471" spans="2:3" x14ac:dyDescent="0.25">
      <c r="B7471" s="250">
        <v>7408</v>
      </c>
      <c r="C7471" s="249">
        <v>136.81499296969295</v>
      </c>
    </row>
    <row r="7472" spans="2:3" x14ac:dyDescent="0.25">
      <c r="B7472" s="250">
        <v>7409</v>
      </c>
      <c r="C7472" s="249">
        <v>119.1874013539914</v>
      </c>
    </row>
    <row r="7473" spans="2:3" x14ac:dyDescent="0.25">
      <c r="B7473" s="250">
        <v>7410</v>
      </c>
      <c r="C7473" s="249">
        <v>151.15066098032892</v>
      </c>
    </row>
    <row r="7474" spans="2:3" x14ac:dyDescent="0.25">
      <c r="B7474" s="250">
        <v>7411</v>
      </c>
      <c r="C7474" s="249">
        <v>128.99527611920254</v>
      </c>
    </row>
    <row r="7475" spans="2:3" x14ac:dyDescent="0.25">
      <c r="B7475" s="250">
        <v>7412</v>
      </c>
      <c r="C7475" s="249">
        <v>104.95921644320771</v>
      </c>
    </row>
    <row r="7476" spans="2:3" x14ac:dyDescent="0.25">
      <c r="B7476" s="250">
        <v>7413</v>
      </c>
      <c r="C7476" s="249">
        <v>140.48738322932834</v>
      </c>
    </row>
    <row r="7477" spans="2:3" x14ac:dyDescent="0.25">
      <c r="B7477" s="250">
        <v>7414</v>
      </c>
      <c r="C7477" s="249">
        <v>99.091374897826896</v>
      </c>
    </row>
    <row r="7478" spans="2:3" x14ac:dyDescent="0.25">
      <c r="B7478" s="250">
        <v>7415</v>
      </c>
      <c r="C7478" s="249">
        <v>120.48456197640817</v>
      </c>
    </row>
    <row r="7479" spans="2:3" x14ac:dyDescent="0.25">
      <c r="B7479" s="250">
        <v>7416</v>
      </c>
      <c r="C7479" s="249">
        <v>79.215381935008153</v>
      </c>
    </row>
    <row r="7480" spans="2:3" x14ac:dyDescent="0.25">
      <c r="B7480" s="250">
        <v>7417</v>
      </c>
      <c r="C7480" s="249">
        <v>136.82988133821533</v>
      </c>
    </row>
    <row r="7481" spans="2:3" x14ac:dyDescent="0.25">
      <c r="B7481" s="250">
        <v>7418</v>
      </c>
      <c r="C7481" s="249">
        <v>133.90296610926885</v>
      </c>
    </row>
    <row r="7482" spans="2:3" x14ac:dyDescent="0.25">
      <c r="B7482" s="250">
        <v>7419</v>
      </c>
      <c r="C7482" s="249">
        <v>78.770099564551771</v>
      </c>
    </row>
    <row r="7483" spans="2:3" x14ac:dyDescent="0.25">
      <c r="B7483" s="250">
        <v>7420</v>
      </c>
      <c r="C7483" s="249">
        <v>143.92923284881562</v>
      </c>
    </row>
    <row r="7484" spans="2:3" x14ac:dyDescent="0.25">
      <c r="B7484" s="250">
        <v>7421</v>
      </c>
      <c r="C7484" s="249">
        <v>100.9846990899847</v>
      </c>
    </row>
    <row r="7485" spans="2:3" x14ac:dyDescent="0.25">
      <c r="B7485" s="250">
        <v>7422</v>
      </c>
      <c r="C7485" s="249">
        <v>109.10963590936923</v>
      </c>
    </row>
    <row r="7486" spans="2:3" x14ac:dyDescent="0.25">
      <c r="B7486" s="250">
        <v>7423</v>
      </c>
      <c r="C7486" s="249">
        <v>107.2518003065087</v>
      </c>
    </row>
    <row r="7487" spans="2:3" x14ac:dyDescent="0.25">
      <c r="B7487" s="250">
        <v>7424</v>
      </c>
      <c r="C7487" s="249">
        <v>102.08391439968258</v>
      </c>
    </row>
    <row r="7488" spans="2:3" x14ac:dyDescent="0.25">
      <c r="B7488" s="250">
        <v>7425</v>
      </c>
      <c r="C7488" s="249">
        <v>59.877676824251964</v>
      </c>
    </row>
    <row r="7489" spans="2:3" x14ac:dyDescent="0.25">
      <c r="B7489" s="250">
        <v>7426</v>
      </c>
      <c r="C7489" s="249">
        <v>93.184120704600161</v>
      </c>
    </row>
    <row r="7490" spans="2:3" x14ac:dyDescent="0.25">
      <c r="B7490" s="250">
        <v>7427</v>
      </c>
      <c r="C7490" s="249">
        <v>117.97795270900042</v>
      </c>
    </row>
    <row r="7491" spans="2:3" x14ac:dyDescent="0.25">
      <c r="B7491" s="250">
        <v>7428</v>
      </c>
      <c r="C7491" s="249">
        <v>123.9611649196414</v>
      </c>
    </row>
    <row r="7492" spans="2:3" x14ac:dyDescent="0.25">
      <c r="B7492" s="250">
        <v>7429</v>
      </c>
      <c r="C7492" s="249">
        <v>118.52147607765228</v>
      </c>
    </row>
    <row r="7493" spans="2:3" x14ac:dyDescent="0.25">
      <c r="B7493" s="250">
        <v>7430</v>
      </c>
      <c r="C7493" s="249">
        <v>132.38172208578146</v>
      </c>
    </row>
    <row r="7494" spans="2:3" x14ac:dyDescent="0.25">
      <c r="B7494" s="250">
        <v>7431</v>
      </c>
      <c r="C7494" s="249">
        <v>133.14116382197068</v>
      </c>
    </row>
    <row r="7495" spans="2:3" x14ac:dyDescent="0.25">
      <c r="B7495" s="250">
        <v>7432</v>
      </c>
      <c r="C7495" s="249">
        <v>114.29342773104418</v>
      </c>
    </row>
    <row r="7496" spans="2:3" x14ac:dyDescent="0.25">
      <c r="B7496" s="250">
        <v>7433</v>
      </c>
      <c r="C7496" s="249">
        <v>116.29500401495072</v>
      </c>
    </row>
    <row r="7497" spans="2:3" x14ac:dyDescent="0.25">
      <c r="B7497" s="250">
        <v>7434</v>
      </c>
      <c r="C7497" s="249">
        <v>160.72471253206109</v>
      </c>
    </row>
    <row r="7498" spans="2:3" x14ac:dyDescent="0.25">
      <c r="B7498" s="250">
        <v>7435</v>
      </c>
      <c r="C7498" s="249">
        <v>143.05564203728864</v>
      </c>
    </row>
    <row r="7499" spans="2:3" x14ac:dyDescent="0.25">
      <c r="B7499" s="250">
        <v>7436</v>
      </c>
      <c r="C7499" s="249">
        <v>119.72803823492582</v>
      </c>
    </row>
    <row r="7500" spans="2:3" x14ac:dyDescent="0.25">
      <c r="B7500" s="250">
        <v>7437</v>
      </c>
      <c r="C7500" s="249">
        <v>73.288158227742002</v>
      </c>
    </row>
    <row r="7501" spans="2:3" x14ac:dyDescent="0.25">
      <c r="B7501" s="250">
        <v>7438</v>
      </c>
      <c r="C7501" s="249">
        <v>134.68740617858816</v>
      </c>
    </row>
    <row r="7502" spans="2:3" x14ac:dyDescent="0.25">
      <c r="B7502" s="250">
        <v>7439</v>
      </c>
      <c r="C7502" s="249">
        <v>121.8413848135219</v>
      </c>
    </row>
    <row r="7503" spans="2:3" x14ac:dyDescent="0.25">
      <c r="B7503" s="250">
        <v>7440</v>
      </c>
      <c r="C7503" s="249">
        <v>137.93569932948742</v>
      </c>
    </row>
    <row r="7504" spans="2:3" x14ac:dyDescent="0.25">
      <c r="B7504" s="250">
        <v>7441</v>
      </c>
      <c r="C7504" s="249">
        <v>156.59004123647915</v>
      </c>
    </row>
    <row r="7505" spans="2:3" x14ac:dyDescent="0.25">
      <c r="B7505" s="250">
        <v>7442</v>
      </c>
      <c r="C7505" s="249">
        <v>122.16806477599565</v>
      </c>
    </row>
    <row r="7506" spans="2:3" x14ac:dyDescent="0.25">
      <c r="B7506" s="250">
        <v>7443</v>
      </c>
      <c r="C7506" s="249">
        <v>152.79562888394688</v>
      </c>
    </row>
    <row r="7507" spans="2:3" x14ac:dyDescent="0.25">
      <c r="B7507" s="250">
        <v>7444</v>
      </c>
      <c r="C7507" s="249">
        <v>135.51947968327602</v>
      </c>
    </row>
    <row r="7508" spans="2:3" x14ac:dyDescent="0.25">
      <c r="B7508" s="250">
        <v>7445</v>
      </c>
      <c r="C7508" s="249">
        <v>109.01342370128914</v>
      </c>
    </row>
    <row r="7509" spans="2:3" x14ac:dyDescent="0.25">
      <c r="B7509" s="250">
        <v>7446</v>
      </c>
      <c r="C7509" s="249">
        <v>151.6254508547286</v>
      </c>
    </row>
    <row r="7510" spans="2:3" x14ac:dyDescent="0.25">
      <c r="B7510" s="250">
        <v>7447</v>
      </c>
      <c r="C7510" s="249">
        <v>154.32762307459222</v>
      </c>
    </row>
    <row r="7511" spans="2:3" x14ac:dyDescent="0.25">
      <c r="B7511" s="250">
        <v>7448</v>
      </c>
      <c r="C7511" s="249">
        <v>157.97637386709746</v>
      </c>
    </row>
    <row r="7512" spans="2:3" x14ac:dyDescent="0.25">
      <c r="B7512" s="250">
        <v>7449</v>
      </c>
      <c r="C7512" s="249">
        <v>84.636130672215728</v>
      </c>
    </row>
    <row r="7513" spans="2:3" x14ac:dyDescent="0.25">
      <c r="B7513" s="250">
        <v>7450</v>
      </c>
      <c r="C7513" s="249">
        <v>130.77794992602435</v>
      </c>
    </row>
    <row r="7514" spans="2:3" x14ac:dyDescent="0.25">
      <c r="B7514" s="250">
        <v>7451</v>
      </c>
      <c r="C7514" s="249">
        <v>114.71943235395339</v>
      </c>
    </row>
    <row r="7515" spans="2:3" x14ac:dyDescent="0.25">
      <c r="B7515" s="250">
        <v>7452</v>
      </c>
      <c r="C7515" s="249">
        <v>112.86437647017178</v>
      </c>
    </row>
    <row r="7516" spans="2:3" x14ac:dyDescent="0.25">
      <c r="B7516" s="250">
        <v>7453</v>
      </c>
      <c r="C7516" s="249">
        <v>86.750587979669135</v>
      </c>
    </row>
    <row r="7517" spans="2:3" x14ac:dyDescent="0.25">
      <c r="B7517" s="250">
        <v>7454</v>
      </c>
      <c r="C7517" s="249">
        <v>124.86625266237672</v>
      </c>
    </row>
    <row r="7518" spans="2:3" x14ac:dyDescent="0.25">
      <c r="B7518" s="250">
        <v>7455</v>
      </c>
      <c r="C7518" s="249">
        <v>126.85403093430878</v>
      </c>
    </row>
    <row r="7519" spans="2:3" x14ac:dyDescent="0.25">
      <c r="B7519" s="250">
        <v>7456</v>
      </c>
      <c r="C7519" s="249">
        <v>109.09413418700252</v>
      </c>
    </row>
    <row r="7520" spans="2:3" x14ac:dyDescent="0.25">
      <c r="B7520" s="250">
        <v>7457</v>
      </c>
      <c r="C7520" s="249">
        <v>151.55082217081105</v>
      </c>
    </row>
    <row r="7521" spans="2:3" x14ac:dyDescent="0.25">
      <c r="B7521" s="250">
        <v>7458</v>
      </c>
      <c r="C7521" s="249">
        <v>105.06768335190691</v>
      </c>
    </row>
    <row r="7522" spans="2:3" x14ac:dyDescent="0.25">
      <c r="B7522" s="250">
        <v>7459</v>
      </c>
      <c r="C7522" s="249">
        <v>125.35092987720606</v>
      </c>
    </row>
    <row r="7523" spans="2:3" x14ac:dyDescent="0.25">
      <c r="B7523" s="250">
        <v>7460</v>
      </c>
      <c r="C7523" s="249">
        <v>104.62473832822481</v>
      </c>
    </row>
    <row r="7524" spans="2:3" x14ac:dyDescent="0.25">
      <c r="B7524" s="250">
        <v>7461</v>
      </c>
      <c r="C7524" s="249">
        <v>181.56847110268222</v>
      </c>
    </row>
    <row r="7525" spans="2:3" x14ac:dyDescent="0.25">
      <c r="B7525" s="250">
        <v>7462</v>
      </c>
      <c r="C7525" s="249">
        <v>115.53840950297933</v>
      </c>
    </row>
    <row r="7526" spans="2:3" x14ac:dyDescent="0.25">
      <c r="B7526" s="250">
        <v>7463</v>
      </c>
      <c r="C7526" s="249">
        <v>84.721271065901618</v>
      </c>
    </row>
    <row r="7527" spans="2:3" x14ac:dyDescent="0.25">
      <c r="B7527" s="250">
        <v>7464</v>
      </c>
      <c r="C7527" s="249">
        <v>105.07909742725674</v>
      </c>
    </row>
    <row r="7528" spans="2:3" x14ac:dyDescent="0.25">
      <c r="B7528" s="250">
        <v>7465</v>
      </c>
      <c r="C7528" s="249">
        <v>84.6517263504401</v>
      </c>
    </row>
    <row r="7529" spans="2:3" x14ac:dyDescent="0.25">
      <c r="B7529" s="250">
        <v>7466</v>
      </c>
      <c r="C7529" s="249">
        <v>110.4477382714589</v>
      </c>
    </row>
    <row r="7530" spans="2:3" x14ac:dyDescent="0.25">
      <c r="B7530" s="250">
        <v>7467</v>
      </c>
      <c r="C7530" s="249">
        <v>86.767812958879617</v>
      </c>
    </row>
    <row r="7531" spans="2:3" x14ac:dyDescent="0.25">
      <c r="B7531" s="250">
        <v>7468</v>
      </c>
      <c r="C7531" s="249">
        <v>158.04598155713867</v>
      </c>
    </row>
    <row r="7532" spans="2:3" x14ac:dyDescent="0.25">
      <c r="B7532" s="250">
        <v>7469</v>
      </c>
      <c r="C7532" s="249">
        <v>77.605371912815471</v>
      </c>
    </row>
    <row r="7533" spans="2:3" x14ac:dyDescent="0.25">
      <c r="B7533" s="250">
        <v>7470</v>
      </c>
      <c r="C7533" s="249">
        <v>77.623985837591221</v>
      </c>
    </row>
    <row r="7534" spans="2:3" x14ac:dyDescent="0.25">
      <c r="B7534" s="250">
        <v>7471</v>
      </c>
      <c r="C7534" s="249">
        <v>89.594873091489148</v>
      </c>
    </row>
    <row r="7535" spans="2:3" x14ac:dyDescent="0.25">
      <c r="B7535" s="250">
        <v>7472</v>
      </c>
      <c r="C7535" s="249">
        <v>150.45932071884351</v>
      </c>
    </row>
    <row r="7536" spans="2:3" x14ac:dyDescent="0.25">
      <c r="B7536" s="250">
        <v>7473</v>
      </c>
      <c r="C7536" s="249">
        <v>117.90623998046624</v>
      </c>
    </row>
    <row r="7537" spans="2:3" x14ac:dyDescent="0.25">
      <c r="B7537" s="250">
        <v>7474</v>
      </c>
      <c r="C7537" s="249">
        <v>100.50834947240554</v>
      </c>
    </row>
    <row r="7538" spans="2:3" x14ac:dyDescent="0.25">
      <c r="B7538" s="250">
        <v>7475</v>
      </c>
      <c r="C7538" s="249">
        <v>95.324198203751436</v>
      </c>
    </row>
    <row r="7539" spans="2:3" x14ac:dyDescent="0.25">
      <c r="B7539" s="250">
        <v>7476</v>
      </c>
      <c r="C7539" s="249">
        <v>164.3296235533758</v>
      </c>
    </row>
    <row r="7540" spans="2:3" x14ac:dyDescent="0.25">
      <c r="B7540" s="250">
        <v>7477</v>
      </c>
      <c r="C7540" s="249">
        <v>87.075116138326564</v>
      </c>
    </row>
    <row r="7541" spans="2:3" x14ac:dyDescent="0.25">
      <c r="B7541" s="250">
        <v>7478</v>
      </c>
      <c r="C7541" s="249">
        <v>122.11945483941062</v>
      </c>
    </row>
    <row r="7542" spans="2:3" x14ac:dyDescent="0.25">
      <c r="B7542" s="250">
        <v>7479</v>
      </c>
      <c r="C7542" s="249">
        <v>139.76231490613807</v>
      </c>
    </row>
    <row r="7543" spans="2:3" x14ac:dyDescent="0.25">
      <c r="B7543" s="250">
        <v>7480</v>
      </c>
      <c r="C7543" s="249">
        <v>126.81751421731749</v>
      </c>
    </row>
    <row r="7544" spans="2:3" x14ac:dyDescent="0.25">
      <c r="B7544" s="250">
        <v>7481</v>
      </c>
      <c r="C7544" s="249">
        <v>138.14212510109124</v>
      </c>
    </row>
    <row r="7545" spans="2:3" x14ac:dyDescent="0.25">
      <c r="B7545" s="250">
        <v>7482</v>
      </c>
      <c r="C7545" s="249">
        <v>100.29555744200331</v>
      </c>
    </row>
    <row r="7546" spans="2:3" x14ac:dyDescent="0.25">
      <c r="B7546" s="250">
        <v>7483</v>
      </c>
      <c r="C7546" s="249">
        <v>153.73575254180224</v>
      </c>
    </row>
    <row r="7547" spans="2:3" x14ac:dyDescent="0.25">
      <c r="B7547" s="250">
        <v>7484</v>
      </c>
      <c r="C7547" s="249">
        <v>112.96131276228726</v>
      </c>
    </row>
    <row r="7548" spans="2:3" x14ac:dyDescent="0.25">
      <c r="B7548" s="250">
        <v>7485</v>
      </c>
      <c r="C7548" s="249">
        <v>85.305408408390917</v>
      </c>
    </row>
    <row r="7549" spans="2:3" x14ac:dyDescent="0.25">
      <c r="B7549" s="250">
        <v>7486</v>
      </c>
      <c r="C7549" s="249">
        <v>126.76519558186332</v>
      </c>
    </row>
    <row r="7550" spans="2:3" x14ac:dyDescent="0.25">
      <c r="B7550" s="250">
        <v>7487</v>
      </c>
      <c r="C7550" s="249">
        <v>100.74395681255899</v>
      </c>
    </row>
    <row r="7551" spans="2:3" x14ac:dyDescent="0.25">
      <c r="B7551" s="250">
        <v>7488</v>
      </c>
      <c r="C7551" s="249">
        <v>129.72298943604235</v>
      </c>
    </row>
    <row r="7552" spans="2:3" x14ac:dyDescent="0.25">
      <c r="B7552" s="250">
        <v>7489</v>
      </c>
      <c r="C7552" s="249">
        <v>153.55060737808532</v>
      </c>
    </row>
    <row r="7553" spans="2:3" x14ac:dyDescent="0.25">
      <c r="B7553" s="250">
        <v>7490</v>
      </c>
      <c r="C7553" s="249">
        <v>109.27286694481523</v>
      </c>
    </row>
    <row r="7554" spans="2:3" x14ac:dyDescent="0.25">
      <c r="B7554" s="250">
        <v>7491</v>
      </c>
      <c r="C7554" s="249">
        <v>109.66646337912069</v>
      </c>
    </row>
    <row r="7555" spans="2:3" x14ac:dyDescent="0.25">
      <c r="B7555" s="250">
        <v>7492</v>
      </c>
      <c r="C7555" s="249">
        <v>101.24052227763221</v>
      </c>
    </row>
    <row r="7556" spans="2:3" x14ac:dyDescent="0.25">
      <c r="B7556" s="250">
        <v>7493</v>
      </c>
      <c r="C7556" s="249">
        <v>86.675269530086098</v>
      </c>
    </row>
    <row r="7557" spans="2:3" x14ac:dyDescent="0.25">
      <c r="B7557" s="250">
        <v>7494</v>
      </c>
      <c r="C7557" s="249">
        <v>149.89742400830383</v>
      </c>
    </row>
    <row r="7558" spans="2:3" x14ac:dyDescent="0.25">
      <c r="B7558" s="250">
        <v>7495</v>
      </c>
      <c r="C7558" s="249">
        <v>130.15796967808717</v>
      </c>
    </row>
    <row r="7559" spans="2:3" x14ac:dyDescent="0.25">
      <c r="B7559" s="250">
        <v>7496</v>
      </c>
      <c r="C7559" s="249">
        <v>118.01341520904946</v>
      </c>
    </row>
    <row r="7560" spans="2:3" x14ac:dyDescent="0.25">
      <c r="B7560" s="250">
        <v>7497</v>
      </c>
      <c r="C7560" s="249">
        <v>138.3755654288816</v>
      </c>
    </row>
    <row r="7561" spans="2:3" x14ac:dyDescent="0.25">
      <c r="B7561" s="250">
        <v>7498</v>
      </c>
      <c r="C7561" s="249">
        <v>121.58547284489046</v>
      </c>
    </row>
    <row r="7562" spans="2:3" x14ac:dyDescent="0.25">
      <c r="B7562" s="250">
        <v>7499</v>
      </c>
      <c r="C7562" s="249">
        <v>115.86106173848306</v>
      </c>
    </row>
    <row r="7563" spans="2:3" x14ac:dyDescent="0.25">
      <c r="B7563" s="250">
        <v>7500</v>
      </c>
      <c r="C7563" s="249">
        <v>120.53693458732717</v>
      </c>
    </row>
    <row r="7564" spans="2:3" x14ac:dyDescent="0.25">
      <c r="B7564" s="250">
        <v>7501</v>
      </c>
      <c r="C7564" s="249">
        <v>100.0950850294613</v>
      </c>
    </row>
    <row r="7565" spans="2:3" x14ac:dyDescent="0.25">
      <c r="B7565" s="250">
        <v>7502</v>
      </c>
      <c r="C7565" s="249">
        <v>138.09381448491933</v>
      </c>
    </row>
    <row r="7566" spans="2:3" x14ac:dyDescent="0.25">
      <c r="B7566" s="250">
        <v>7503</v>
      </c>
      <c r="C7566" s="249">
        <v>98.679634946487184</v>
      </c>
    </row>
    <row r="7567" spans="2:3" x14ac:dyDescent="0.25">
      <c r="B7567" s="250">
        <v>7504</v>
      </c>
      <c r="C7567" s="249">
        <v>82.379324652462117</v>
      </c>
    </row>
    <row r="7568" spans="2:3" x14ac:dyDescent="0.25">
      <c r="B7568" s="250">
        <v>7505</v>
      </c>
      <c r="C7568" s="249">
        <v>92.677706522604268</v>
      </c>
    </row>
    <row r="7569" spans="2:3" x14ac:dyDescent="0.25">
      <c r="B7569" s="250">
        <v>7506</v>
      </c>
      <c r="C7569" s="249">
        <v>92.268006148868807</v>
      </c>
    </row>
    <row r="7570" spans="2:3" x14ac:dyDescent="0.25">
      <c r="B7570" s="250">
        <v>7507</v>
      </c>
      <c r="C7570" s="249">
        <v>110.61306336914322</v>
      </c>
    </row>
    <row r="7571" spans="2:3" x14ac:dyDescent="0.25">
      <c r="B7571" s="250">
        <v>7508</v>
      </c>
      <c r="C7571" s="249">
        <v>90.903750283422056</v>
      </c>
    </row>
    <row r="7572" spans="2:3" x14ac:dyDescent="0.25">
      <c r="B7572" s="250">
        <v>7509</v>
      </c>
      <c r="C7572" s="249">
        <v>120.95308527378377</v>
      </c>
    </row>
    <row r="7573" spans="2:3" x14ac:dyDescent="0.25">
      <c r="B7573" s="250">
        <v>7510</v>
      </c>
      <c r="C7573" s="249">
        <v>112.95504146518422</v>
      </c>
    </row>
    <row r="7574" spans="2:3" x14ac:dyDescent="0.25">
      <c r="B7574" s="250">
        <v>7511</v>
      </c>
      <c r="C7574" s="249">
        <v>96.576950765788212</v>
      </c>
    </row>
    <row r="7575" spans="2:3" x14ac:dyDescent="0.25">
      <c r="B7575" s="250">
        <v>7512</v>
      </c>
      <c r="C7575" s="249">
        <v>122.24326251324364</v>
      </c>
    </row>
    <row r="7576" spans="2:3" x14ac:dyDescent="0.25">
      <c r="B7576" s="250">
        <v>7513</v>
      </c>
      <c r="C7576" s="249">
        <v>89.996453205804343</v>
      </c>
    </row>
    <row r="7577" spans="2:3" x14ac:dyDescent="0.25">
      <c r="B7577" s="250">
        <v>7514</v>
      </c>
      <c r="C7577" s="249">
        <v>119.85378341387535</v>
      </c>
    </row>
    <row r="7578" spans="2:3" x14ac:dyDescent="0.25">
      <c r="B7578" s="250">
        <v>7515</v>
      </c>
      <c r="C7578" s="249">
        <v>150.45310249986665</v>
      </c>
    </row>
    <row r="7579" spans="2:3" x14ac:dyDescent="0.25">
      <c r="B7579" s="250">
        <v>7516</v>
      </c>
      <c r="C7579" s="249">
        <v>148.01742314812486</v>
      </c>
    </row>
    <row r="7580" spans="2:3" x14ac:dyDescent="0.25">
      <c r="B7580" s="250">
        <v>7517</v>
      </c>
      <c r="C7580" s="249">
        <v>147.3839412296831</v>
      </c>
    </row>
    <row r="7581" spans="2:3" x14ac:dyDescent="0.25">
      <c r="B7581" s="250">
        <v>7518</v>
      </c>
      <c r="C7581" s="249">
        <v>149.4391225154514</v>
      </c>
    </row>
    <row r="7582" spans="2:3" x14ac:dyDescent="0.25">
      <c r="B7582" s="250">
        <v>7519</v>
      </c>
      <c r="C7582" s="249">
        <v>121.70471934241111</v>
      </c>
    </row>
    <row r="7583" spans="2:3" x14ac:dyDescent="0.25">
      <c r="B7583" s="250">
        <v>7520</v>
      </c>
      <c r="C7583" s="249">
        <v>143.31472193558187</v>
      </c>
    </row>
    <row r="7584" spans="2:3" x14ac:dyDescent="0.25">
      <c r="B7584" s="250">
        <v>7521</v>
      </c>
      <c r="C7584" s="249">
        <v>86.267715540095651</v>
      </c>
    </row>
    <row r="7585" spans="2:3" x14ac:dyDescent="0.25">
      <c r="B7585" s="250">
        <v>7522</v>
      </c>
      <c r="C7585" s="249">
        <v>108.1333312174485</v>
      </c>
    </row>
    <row r="7586" spans="2:3" x14ac:dyDescent="0.25">
      <c r="B7586" s="250">
        <v>7523</v>
      </c>
      <c r="C7586" s="249">
        <v>151.14006484145335</v>
      </c>
    </row>
    <row r="7587" spans="2:3" x14ac:dyDescent="0.25">
      <c r="B7587" s="250">
        <v>7524</v>
      </c>
      <c r="C7587" s="249">
        <v>138.31709532044539</v>
      </c>
    </row>
    <row r="7588" spans="2:3" x14ac:dyDescent="0.25">
      <c r="B7588" s="250">
        <v>7525</v>
      </c>
      <c r="C7588" s="249">
        <v>130.63430202299639</v>
      </c>
    </row>
    <row r="7589" spans="2:3" x14ac:dyDescent="0.25">
      <c r="B7589" s="250">
        <v>7526</v>
      </c>
      <c r="C7589" s="249">
        <v>106.74816599574035</v>
      </c>
    </row>
    <row r="7590" spans="2:3" x14ac:dyDescent="0.25">
      <c r="B7590" s="250">
        <v>7527</v>
      </c>
      <c r="C7590" s="249">
        <v>154.32518335833979</v>
      </c>
    </row>
    <row r="7591" spans="2:3" x14ac:dyDescent="0.25">
      <c r="B7591" s="250">
        <v>7528</v>
      </c>
      <c r="C7591" s="249">
        <v>116.85399314749496</v>
      </c>
    </row>
    <row r="7592" spans="2:3" x14ac:dyDescent="0.25">
      <c r="B7592" s="250">
        <v>7529</v>
      </c>
      <c r="C7592" s="249">
        <v>128.15892961184048</v>
      </c>
    </row>
    <row r="7593" spans="2:3" x14ac:dyDescent="0.25">
      <c r="B7593" s="250">
        <v>7530</v>
      </c>
      <c r="C7593" s="249">
        <v>103.70187126980147</v>
      </c>
    </row>
    <row r="7594" spans="2:3" x14ac:dyDescent="0.25">
      <c r="B7594" s="250">
        <v>7531</v>
      </c>
      <c r="C7594" s="249">
        <v>105.3361886076878</v>
      </c>
    </row>
    <row r="7595" spans="2:3" x14ac:dyDescent="0.25">
      <c r="B7595" s="250">
        <v>7532</v>
      </c>
      <c r="C7595" s="249">
        <v>154.04961271949261</v>
      </c>
    </row>
    <row r="7596" spans="2:3" x14ac:dyDescent="0.25">
      <c r="B7596" s="250">
        <v>7533</v>
      </c>
      <c r="C7596" s="249">
        <v>150.3431221544129</v>
      </c>
    </row>
    <row r="7597" spans="2:3" x14ac:dyDescent="0.25">
      <c r="B7597" s="250">
        <v>7534</v>
      </c>
      <c r="C7597" s="249">
        <v>160.71240658878406</v>
      </c>
    </row>
    <row r="7598" spans="2:3" x14ac:dyDescent="0.25">
      <c r="B7598" s="250">
        <v>7535</v>
      </c>
      <c r="C7598" s="249">
        <v>101.00418885250649</v>
      </c>
    </row>
    <row r="7599" spans="2:3" x14ac:dyDescent="0.25">
      <c r="B7599" s="250">
        <v>7536</v>
      </c>
      <c r="C7599" s="249">
        <v>131.84193669893421</v>
      </c>
    </row>
    <row r="7600" spans="2:3" x14ac:dyDescent="0.25">
      <c r="B7600" s="250">
        <v>7537</v>
      </c>
      <c r="C7600" s="249">
        <v>139.3567996444809</v>
      </c>
    </row>
    <row r="7601" spans="2:3" x14ac:dyDescent="0.25">
      <c r="B7601" s="250">
        <v>7538</v>
      </c>
      <c r="C7601" s="249">
        <v>86.704820856742856</v>
      </c>
    </row>
    <row r="7602" spans="2:3" x14ac:dyDescent="0.25">
      <c r="B7602" s="250">
        <v>7539</v>
      </c>
      <c r="C7602" s="249">
        <v>139.6581543316141</v>
      </c>
    </row>
    <row r="7603" spans="2:3" x14ac:dyDescent="0.25">
      <c r="B7603" s="250">
        <v>7540</v>
      </c>
      <c r="C7603" s="249">
        <v>85.316175999295638</v>
      </c>
    </row>
    <row r="7604" spans="2:3" x14ac:dyDescent="0.25">
      <c r="B7604" s="250">
        <v>7541</v>
      </c>
      <c r="C7604" s="249">
        <v>139.09747427332471</v>
      </c>
    </row>
    <row r="7605" spans="2:3" x14ac:dyDescent="0.25">
      <c r="B7605" s="250">
        <v>7542</v>
      </c>
      <c r="C7605" s="249">
        <v>114.95459106890748</v>
      </c>
    </row>
    <row r="7606" spans="2:3" x14ac:dyDescent="0.25">
      <c r="B7606" s="250">
        <v>7543</v>
      </c>
      <c r="C7606" s="249">
        <v>117.42924968419554</v>
      </c>
    </row>
    <row r="7607" spans="2:3" x14ac:dyDescent="0.25">
      <c r="B7607" s="250">
        <v>7544</v>
      </c>
      <c r="C7607" s="249">
        <v>103.20664080002665</v>
      </c>
    </row>
    <row r="7608" spans="2:3" x14ac:dyDescent="0.25">
      <c r="B7608" s="250">
        <v>7545</v>
      </c>
      <c r="C7608" s="249">
        <v>105.99685022479487</v>
      </c>
    </row>
    <row r="7609" spans="2:3" x14ac:dyDescent="0.25">
      <c r="B7609" s="250">
        <v>7546</v>
      </c>
      <c r="C7609" s="249">
        <v>76.705251982664066</v>
      </c>
    </row>
    <row r="7610" spans="2:3" x14ac:dyDescent="0.25">
      <c r="B7610" s="250">
        <v>7547</v>
      </c>
      <c r="C7610" s="249">
        <v>97.960492766540256</v>
      </c>
    </row>
    <row r="7611" spans="2:3" x14ac:dyDescent="0.25">
      <c r="B7611" s="250">
        <v>7548</v>
      </c>
      <c r="C7611" s="249">
        <v>104.80504105908874</v>
      </c>
    </row>
    <row r="7612" spans="2:3" x14ac:dyDescent="0.25">
      <c r="B7612" s="250">
        <v>7549</v>
      </c>
      <c r="C7612" s="249">
        <v>144.73168563304321</v>
      </c>
    </row>
    <row r="7613" spans="2:3" x14ac:dyDescent="0.25">
      <c r="B7613" s="250">
        <v>7550</v>
      </c>
      <c r="C7613" s="249">
        <v>119.46072577877663</v>
      </c>
    </row>
    <row r="7614" spans="2:3" x14ac:dyDescent="0.25">
      <c r="B7614" s="250">
        <v>7551</v>
      </c>
      <c r="C7614" s="249">
        <v>124.12252140321847</v>
      </c>
    </row>
    <row r="7615" spans="2:3" x14ac:dyDescent="0.25">
      <c r="B7615" s="250">
        <v>7552</v>
      </c>
      <c r="C7615" s="249">
        <v>125.96161095547791</v>
      </c>
    </row>
    <row r="7616" spans="2:3" x14ac:dyDescent="0.25">
      <c r="B7616" s="250">
        <v>7553</v>
      </c>
      <c r="C7616" s="249">
        <v>158.46113129570341</v>
      </c>
    </row>
    <row r="7617" spans="2:3" x14ac:dyDescent="0.25">
      <c r="B7617" s="250">
        <v>7554</v>
      </c>
      <c r="C7617" s="249">
        <v>125.16551199268503</v>
      </c>
    </row>
    <row r="7618" spans="2:3" x14ac:dyDescent="0.25">
      <c r="B7618" s="250">
        <v>7555</v>
      </c>
      <c r="C7618" s="249">
        <v>123.12833132515588</v>
      </c>
    </row>
    <row r="7619" spans="2:3" x14ac:dyDescent="0.25">
      <c r="B7619" s="250">
        <v>7556</v>
      </c>
      <c r="C7619" s="249">
        <v>138.72306263487314</v>
      </c>
    </row>
    <row r="7620" spans="2:3" x14ac:dyDescent="0.25">
      <c r="B7620" s="250">
        <v>7557</v>
      </c>
      <c r="C7620" s="249">
        <v>144.16244760455942</v>
      </c>
    </row>
    <row r="7621" spans="2:3" x14ac:dyDescent="0.25">
      <c r="B7621" s="250">
        <v>7558</v>
      </c>
      <c r="C7621" s="249">
        <v>113.02817765406985</v>
      </c>
    </row>
    <row r="7622" spans="2:3" x14ac:dyDescent="0.25">
      <c r="B7622" s="250">
        <v>7559</v>
      </c>
      <c r="C7622" s="249">
        <v>163.77807872207114</v>
      </c>
    </row>
    <row r="7623" spans="2:3" x14ac:dyDescent="0.25">
      <c r="B7623" s="250">
        <v>7560</v>
      </c>
      <c r="C7623" s="249">
        <v>77.377005439626089</v>
      </c>
    </row>
    <row r="7624" spans="2:3" x14ac:dyDescent="0.25">
      <c r="B7624" s="250">
        <v>7561</v>
      </c>
      <c r="C7624" s="249">
        <v>106.96300465546261</v>
      </c>
    </row>
    <row r="7625" spans="2:3" x14ac:dyDescent="0.25">
      <c r="B7625" s="250">
        <v>7562</v>
      </c>
      <c r="C7625" s="249">
        <v>93.44834536758232</v>
      </c>
    </row>
    <row r="7626" spans="2:3" x14ac:dyDescent="0.25">
      <c r="B7626" s="250">
        <v>7563</v>
      </c>
      <c r="C7626" s="249">
        <v>133.41597955533965</v>
      </c>
    </row>
    <row r="7627" spans="2:3" x14ac:dyDescent="0.25">
      <c r="B7627" s="250">
        <v>7564</v>
      </c>
      <c r="C7627" s="249">
        <v>116.45234491645097</v>
      </c>
    </row>
    <row r="7628" spans="2:3" x14ac:dyDescent="0.25">
      <c r="B7628" s="250">
        <v>7565</v>
      </c>
      <c r="C7628" s="249">
        <v>127.09068245184922</v>
      </c>
    </row>
    <row r="7629" spans="2:3" x14ac:dyDescent="0.25">
      <c r="B7629" s="250">
        <v>7566</v>
      </c>
      <c r="C7629" s="249">
        <v>178.59931285173661</v>
      </c>
    </row>
    <row r="7630" spans="2:3" x14ac:dyDescent="0.25">
      <c r="B7630" s="250">
        <v>7567</v>
      </c>
      <c r="C7630" s="249">
        <v>123.28719967324453</v>
      </c>
    </row>
    <row r="7631" spans="2:3" x14ac:dyDescent="0.25">
      <c r="B7631" s="250">
        <v>7568</v>
      </c>
      <c r="C7631" s="249">
        <v>91.642907217165288</v>
      </c>
    </row>
    <row r="7632" spans="2:3" x14ac:dyDescent="0.25">
      <c r="B7632" s="250">
        <v>7569</v>
      </c>
      <c r="C7632" s="249">
        <v>76.407532151006308</v>
      </c>
    </row>
    <row r="7633" spans="2:3" x14ac:dyDescent="0.25">
      <c r="B7633" s="250">
        <v>7570</v>
      </c>
      <c r="C7633" s="249">
        <v>106.25158550395436</v>
      </c>
    </row>
    <row r="7634" spans="2:3" x14ac:dyDescent="0.25">
      <c r="B7634" s="250">
        <v>7571</v>
      </c>
      <c r="C7634" s="249">
        <v>107.37614334185785</v>
      </c>
    </row>
    <row r="7635" spans="2:3" x14ac:dyDescent="0.25">
      <c r="B7635" s="250">
        <v>7572</v>
      </c>
      <c r="C7635" s="249">
        <v>116.0063750350088</v>
      </c>
    </row>
    <row r="7636" spans="2:3" x14ac:dyDescent="0.25">
      <c r="B7636" s="250">
        <v>7573</v>
      </c>
      <c r="C7636" s="249">
        <v>111.70663640247119</v>
      </c>
    </row>
    <row r="7637" spans="2:3" x14ac:dyDescent="0.25">
      <c r="B7637" s="250">
        <v>7574</v>
      </c>
      <c r="C7637" s="249">
        <v>156.832923396735</v>
      </c>
    </row>
    <row r="7638" spans="2:3" x14ac:dyDescent="0.25">
      <c r="B7638" s="250">
        <v>7575</v>
      </c>
      <c r="C7638" s="249">
        <v>123.33011793532029</v>
      </c>
    </row>
    <row r="7639" spans="2:3" x14ac:dyDescent="0.25">
      <c r="B7639" s="250">
        <v>7576</v>
      </c>
      <c r="C7639" s="249">
        <v>106.57287237936761</v>
      </c>
    </row>
    <row r="7640" spans="2:3" x14ac:dyDescent="0.25">
      <c r="B7640" s="250">
        <v>7577</v>
      </c>
      <c r="C7640" s="249">
        <v>116.33652893904646</v>
      </c>
    </row>
    <row r="7641" spans="2:3" x14ac:dyDescent="0.25">
      <c r="B7641" s="250">
        <v>7578</v>
      </c>
      <c r="C7641" s="249">
        <v>117.8311623751212</v>
      </c>
    </row>
    <row r="7642" spans="2:3" x14ac:dyDescent="0.25">
      <c r="B7642" s="250">
        <v>7579</v>
      </c>
      <c r="C7642" s="249">
        <v>100.66848337038603</v>
      </c>
    </row>
    <row r="7643" spans="2:3" x14ac:dyDescent="0.25">
      <c r="B7643" s="250">
        <v>7580</v>
      </c>
      <c r="C7643" s="249">
        <v>133.48727413370693</v>
      </c>
    </row>
    <row r="7644" spans="2:3" x14ac:dyDescent="0.25">
      <c r="B7644" s="250">
        <v>7581</v>
      </c>
      <c r="C7644" s="249">
        <v>108.06438040475263</v>
      </c>
    </row>
    <row r="7645" spans="2:3" x14ac:dyDescent="0.25">
      <c r="B7645" s="250">
        <v>7582</v>
      </c>
      <c r="C7645" s="249">
        <v>144.65289566360462</v>
      </c>
    </row>
    <row r="7646" spans="2:3" x14ac:dyDescent="0.25">
      <c r="B7646" s="250">
        <v>7583</v>
      </c>
      <c r="C7646" s="249">
        <v>124.16693001004747</v>
      </c>
    </row>
    <row r="7647" spans="2:3" x14ac:dyDescent="0.25">
      <c r="B7647" s="250">
        <v>7584</v>
      </c>
      <c r="C7647" s="249">
        <v>96.923114745449993</v>
      </c>
    </row>
    <row r="7648" spans="2:3" x14ac:dyDescent="0.25">
      <c r="B7648" s="250">
        <v>7585</v>
      </c>
      <c r="C7648" s="249">
        <v>98.32950232714883</v>
      </c>
    </row>
    <row r="7649" spans="2:3" x14ac:dyDescent="0.25">
      <c r="B7649" s="250">
        <v>7586</v>
      </c>
      <c r="C7649" s="249">
        <v>134.60198061614096</v>
      </c>
    </row>
    <row r="7650" spans="2:3" x14ac:dyDescent="0.25">
      <c r="B7650" s="250">
        <v>7587</v>
      </c>
      <c r="C7650" s="249">
        <v>130.92084459099792</v>
      </c>
    </row>
    <row r="7651" spans="2:3" x14ac:dyDescent="0.25">
      <c r="B7651" s="250">
        <v>7588</v>
      </c>
      <c r="C7651" s="249">
        <v>122.56787574849747</v>
      </c>
    </row>
    <row r="7652" spans="2:3" x14ac:dyDescent="0.25">
      <c r="B7652" s="250">
        <v>7589</v>
      </c>
      <c r="C7652" s="249">
        <v>106.99563463646692</v>
      </c>
    </row>
    <row r="7653" spans="2:3" x14ac:dyDescent="0.25">
      <c r="B7653" s="250">
        <v>7590</v>
      </c>
      <c r="C7653" s="249">
        <v>95.107446519231189</v>
      </c>
    </row>
    <row r="7654" spans="2:3" x14ac:dyDescent="0.25">
      <c r="B7654" s="250">
        <v>7591</v>
      </c>
      <c r="C7654" s="249">
        <v>167.04752905501971</v>
      </c>
    </row>
    <row r="7655" spans="2:3" x14ac:dyDescent="0.25">
      <c r="B7655" s="250">
        <v>7592</v>
      </c>
      <c r="C7655" s="249">
        <v>118.45569285563212</v>
      </c>
    </row>
    <row r="7656" spans="2:3" x14ac:dyDescent="0.25">
      <c r="B7656" s="250">
        <v>7593</v>
      </c>
      <c r="C7656" s="249">
        <v>121.8560042203594</v>
      </c>
    </row>
    <row r="7657" spans="2:3" x14ac:dyDescent="0.25">
      <c r="B7657" s="250">
        <v>7594</v>
      </c>
      <c r="C7657" s="249">
        <v>82.070155520335319</v>
      </c>
    </row>
    <row r="7658" spans="2:3" x14ac:dyDescent="0.25">
      <c r="B7658" s="250">
        <v>7595</v>
      </c>
      <c r="C7658" s="249">
        <v>137.59798513845112</v>
      </c>
    </row>
    <row r="7659" spans="2:3" x14ac:dyDescent="0.25">
      <c r="B7659" s="250">
        <v>7596</v>
      </c>
      <c r="C7659" s="249">
        <v>112.97584703582193</v>
      </c>
    </row>
    <row r="7660" spans="2:3" x14ac:dyDescent="0.25">
      <c r="B7660" s="250">
        <v>7597</v>
      </c>
      <c r="C7660" s="249">
        <v>170.24821493291094</v>
      </c>
    </row>
    <row r="7661" spans="2:3" x14ac:dyDescent="0.25">
      <c r="B7661" s="250">
        <v>7598</v>
      </c>
      <c r="C7661" s="249">
        <v>84.795473878869245</v>
      </c>
    </row>
    <row r="7662" spans="2:3" x14ac:dyDescent="0.25">
      <c r="B7662" s="250">
        <v>7599</v>
      </c>
      <c r="C7662" s="249">
        <v>131.22125118455386</v>
      </c>
    </row>
    <row r="7663" spans="2:3" x14ac:dyDescent="0.25">
      <c r="B7663" s="250">
        <v>7600</v>
      </c>
      <c r="C7663" s="249">
        <v>138.10237566613307</v>
      </c>
    </row>
    <row r="7664" spans="2:3" x14ac:dyDescent="0.25">
      <c r="B7664" s="250">
        <v>7601</v>
      </c>
      <c r="C7664" s="249">
        <v>93.830512721853324</v>
      </c>
    </row>
    <row r="7665" spans="2:3" x14ac:dyDescent="0.25">
      <c r="B7665" s="250">
        <v>7602</v>
      </c>
      <c r="C7665" s="249">
        <v>109.67789933756598</v>
      </c>
    </row>
    <row r="7666" spans="2:3" x14ac:dyDescent="0.25">
      <c r="B7666" s="250">
        <v>7603</v>
      </c>
      <c r="C7666" s="249">
        <v>79.32667538163922</v>
      </c>
    </row>
    <row r="7667" spans="2:3" x14ac:dyDescent="0.25">
      <c r="B7667" s="250">
        <v>7604</v>
      </c>
      <c r="C7667" s="249">
        <v>125.52309978907158</v>
      </c>
    </row>
    <row r="7668" spans="2:3" x14ac:dyDescent="0.25">
      <c r="B7668" s="250">
        <v>7605</v>
      </c>
      <c r="C7668" s="249">
        <v>150.17293782848182</v>
      </c>
    </row>
    <row r="7669" spans="2:3" x14ac:dyDescent="0.25">
      <c r="B7669" s="250">
        <v>7606</v>
      </c>
      <c r="C7669" s="249">
        <v>114.40900330233085</v>
      </c>
    </row>
    <row r="7670" spans="2:3" x14ac:dyDescent="0.25">
      <c r="B7670" s="250">
        <v>7607</v>
      </c>
      <c r="C7670" s="249">
        <v>96.469599107238366</v>
      </c>
    </row>
    <row r="7671" spans="2:3" x14ac:dyDescent="0.25">
      <c r="B7671" s="250">
        <v>7608</v>
      </c>
      <c r="C7671" s="249">
        <v>106.16053359127461</v>
      </c>
    </row>
    <row r="7672" spans="2:3" x14ac:dyDescent="0.25">
      <c r="B7672" s="250">
        <v>7609</v>
      </c>
      <c r="C7672" s="249">
        <v>129.16993551822353</v>
      </c>
    </row>
    <row r="7673" spans="2:3" x14ac:dyDescent="0.25">
      <c r="B7673" s="250">
        <v>7610</v>
      </c>
      <c r="C7673" s="249">
        <v>144.14156048615135</v>
      </c>
    </row>
    <row r="7674" spans="2:3" x14ac:dyDescent="0.25">
      <c r="B7674" s="250">
        <v>7611</v>
      </c>
      <c r="C7674" s="249">
        <v>94.113903213589595</v>
      </c>
    </row>
    <row r="7675" spans="2:3" x14ac:dyDescent="0.25">
      <c r="B7675" s="250">
        <v>7612</v>
      </c>
      <c r="C7675" s="249">
        <v>86.857083727177155</v>
      </c>
    </row>
    <row r="7676" spans="2:3" x14ac:dyDescent="0.25">
      <c r="B7676" s="250">
        <v>7613</v>
      </c>
      <c r="C7676" s="249">
        <v>108.09962570191564</v>
      </c>
    </row>
    <row r="7677" spans="2:3" x14ac:dyDescent="0.25">
      <c r="B7677" s="250">
        <v>7614</v>
      </c>
      <c r="C7677" s="249">
        <v>81.495874216309019</v>
      </c>
    </row>
    <row r="7678" spans="2:3" x14ac:dyDescent="0.25">
      <c r="B7678" s="250">
        <v>7615</v>
      </c>
      <c r="C7678" s="249">
        <v>125.87075416530566</v>
      </c>
    </row>
    <row r="7679" spans="2:3" x14ac:dyDescent="0.25">
      <c r="B7679" s="250">
        <v>7616</v>
      </c>
      <c r="C7679" s="249">
        <v>156.27774059074633</v>
      </c>
    </row>
    <row r="7680" spans="2:3" x14ac:dyDescent="0.25">
      <c r="B7680" s="250">
        <v>7617</v>
      </c>
      <c r="C7680" s="249">
        <v>131.34829856974193</v>
      </c>
    </row>
    <row r="7681" spans="2:3" x14ac:dyDescent="0.25">
      <c r="B7681" s="250">
        <v>7618</v>
      </c>
      <c r="C7681" s="249">
        <v>137.51676110974773</v>
      </c>
    </row>
    <row r="7682" spans="2:3" x14ac:dyDescent="0.25">
      <c r="B7682" s="250">
        <v>7619</v>
      </c>
      <c r="C7682" s="249">
        <v>83.124259534231086</v>
      </c>
    </row>
    <row r="7683" spans="2:3" x14ac:dyDescent="0.25">
      <c r="B7683" s="250">
        <v>7620</v>
      </c>
      <c r="C7683" s="249">
        <v>146.39078366259497</v>
      </c>
    </row>
    <row r="7684" spans="2:3" x14ac:dyDescent="0.25">
      <c r="B7684" s="250">
        <v>7621</v>
      </c>
      <c r="C7684" s="249">
        <v>93.676001549377617</v>
      </c>
    </row>
    <row r="7685" spans="2:3" x14ac:dyDescent="0.25">
      <c r="B7685" s="250">
        <v>7622</v>
      </c>
      <c r="C7685" s="249">
        <v>127.30347148340998</v>
      </c>
    </row>
    <row r="7686" spans="2:3" x14ac:dyDescent="0.25">
      <c r="B7686" s="250">
        <v>7623</v>
      </c>
      <c r="C7686" s="249">
        <v>111.62225501574532</v>
      </c>
    </row>
    <row r="7687" spans="2:3" x14ac:dyDescent="0.25">
      <c r="B7687" s="250">
        <v>7624</v>
      </c>
      <c r="C7687" s="249">
        <v>122.0178281762758</v>
      </c>
    </row>
    <row r="7688" spans="2:3" x14ac:dyDescent="0.25">
      <c r="B7688" s="250">
        <v>7625</v>
      </c>
      <c r="C7688" s="249">
        <v>122.32542207291598</v>
      </c>
    </row>
    <row r="7689" spans="2:3" x14ac:dyDescent="0.25">
      <c r="B7689" s="250">
        <v>7626</v>
      </c>
      <c r="C7689" s="249">
        <v>87.57023578570174</v>
      </c>
    </row>
    <row r="7690" spans="2:3" x14ac:dyDescent="0.25">
      <c r="B7690" s="250">
        <v>7627</v>
      </c>
      <c r="C7690" s="249">
        <v>130.67386921775352</v>
      </c>
    </row>
    <row r="7691" spans="2:3" x14ac:dyDescent="0.25">
      <c r="B7691" s="250">
        <v>7628</v>
      </c>
      <c r="C7691" s="249">
        <v>125.43272565835883</v>
      </c>
    </row>
    <row r="7692" spans="2:3" x14ac:dyDescent="0.25">
      <c r="B7692" s="250">
        <v>7629</v>
      </c>
      <c r="C7692" s="249">
        <v>80.272144252033911</v>
      </c>
    </row>
    <row r="7693" spans="2:3" x14ac:dyDescent="0.25">
      <c r="B7693" s="250">
        <v>7630</v>
      </c>
      <c r="C7693" s="249">
        <v>90.138082999629461</v>
      </c>
    </row>
    <row r="7694" spans="2:3" x14ac:dyDescent="0.25">
      <c r="B7694" s="250">
        <v>7631</v>
      </c>
      <c r="C7694" s="249">
        <v>97.597975684515333</v>
      </c>
    </row>
    <row r="7695" spans="2:3" x14ac:dyDescent="0.25">
      <c r="B7695" s="250">
        <v>7632</v>
      </c>
      <c r="C7695" s="249">
        <v>75.105174948798592</v>
      </c>
    </row>
    <row r="7696" spans="2:3" x14ac:dyDescent="0.25">
      <c r="B7696" s="250">
        <v>7633</v>
      </c>
      <c r="C7696" s="249">
        <v>114.9309013661</v>
      </c>
    </row>
    <row r="7697" spans="2:3" x14ac:dyDescent="0.25">
      <c r="B7697" s="250">
        <v>7634</v>
      </c>
      <c r="C7697" s="249">
        <v>119.94599353482013</v>
      </c>
    </row>
    <row r="7698" spans="2:3" x14ac:dyDescent="0.25">
      <c r="B7698" s="250">
        <v>7635</v>
      </c>
      <c r="C7698" s="249">
        <v>111.93997017056176</v>
      </c>
    </row>
    <row r="7699" spans="2:3" x14ac:dyDescent="0.25">
      <c r="B7699" s="250">
        <v>7636</v>
      </c>
      <c r="C7699" s="249">
        <v>121.19959291925736</v>
      </c>
    </row>
    <row r="7700" spans="2:3" x14ac:dyDescent="0.25">
      <c r="B7700" s="250">
        <v>7637</v>
      </c>
      <c r="C7700" s="249">
        <v>108.59828350574747</v>
      </c>
    </row>
    <row r="7701" spans="2:3" x14ac:dyDescent="0.25">
      <c r="B7701" s="250">
        <v>7638</v>
      </c>
      <c r="C7701" s="249">
        <v>103.91313186093572</v>
      </c>
    </row>
    <row r="7702" spans="2:3" x14ac:dyDescent="0.25">
      <c r="B7702" s="250">
        <v>7639</v>
      </c>
      <c r="C7702" s="249">
        <v>130.10409816367087</v>
      </c>
    </row>
    <row r="7703" spans="2:3" x14ac:dyDescent="0.25">
      <c r="B7703" s="250">
        <v>7640</v>
      </c>
      <c r="C7703" s="249">
        <v>163.53266445813699</v>
      </c>
    </row>
    <row r="7704" spans="2:3" x14ac:dyDescent="0.25">
      <c r="B7704" s="250">
        <v>7641</v>
      </c>
      <c r="C7704" s="249">
        <v>96.372220537359553</v>
      </c>
    </row>
    <row r="7705" spans="2:3" x14ac:dyDescent="0.25">
      <c r="B7705" s="250">
        <v>7642</v>
      </c>
      <c r="C7705" s="249">
        <v>137.9080570589046</v>
      </c>
    </row>
    <row r="7706" spans="2:3" x14ac:dyDescent="0.25">
      <c r="B7706" s="250">
        <v>7643</v>
      </c>
      <c r="C7706" s="249">
        <v>94.386044634644378</v>
      </c>
    </row>
    <row r="7707" spans="2:3" x14ac:dyDescent="0.25">
      <c r="B7707" s="250">
        <v>7644</v>
      </c>
      <c r="C7707" s="249">
        <v>115.2813036710895</v>
      </c>
    </row>
    <row r="7708" spans="2:3" x14ac:dyDescent="0.25">
      <c r="B7708" s="250">
        <v>7645</v>
      </c>
      <c r="C7708" s="249">
        <v>103.78698781973152</v>
      </c>
    </row>
    <row r="7709" spans="2:3" x14ac:dyDescent="0.25">
      <c r="B7709" s="250">
        <v>7646</v>
      </c>
      <c r="C7709" s="249">
        <v>75.181969536652844</v>
      </c>
    </row>
    <row r="7710" spans="2:3" x14ac:dyDescent="0.25">
      <c r="B7710" s="250">
        <v>7647</v>
      </c>
      <c r="C7710" s="249">
        <v>129.12583137145165</v>
      </c>
    </row>
    <row r="7711" spans="2:3" x14ac:dyDescent="0.25">
      <c r="B7711" s="250">
        <v>7648</v>
      </c>
      <c r="C7711" s="249">
        <v>160.41804176279354</v>
      </c>
    </row>
    <row r="7712" spans="2:3" x14ac:dyDescent="0.25">
      <c r="B7712" s="250">
        <v>7649</v>
      </c>
      <c r="C7712" s="249">
        <v>68.071912504671559</v>
      </c>
    </row>
    <row r="7713" spans="2:3" x14ac:dyDescent="0.25">
      <c r="B7713" s="250">
        <v>7650</v>
      </c>
      <c r="C7713" s="249">
        <v>109.98510374959088</v>
      </c>
    </row>
    <row r="7714" spans="2:3" x14ac:dyDescent="0.25">
      <c r="B7714" s="250">
        <v>7651</v>
      </c>
      <c r="C7714" s="249">
        <v>120.54961575112712</v>
      </c>
    </row>
    <row r="7715" spans="2:3" x14ac:dyDescent="0.25">
      <c r="B7715" s="250">
        <v>7652</v>
      </c>
      <c r="C7715" s="249">
        <v>168.62966666461983</v>
      </c>
    </row>
    <row r="7716" spans="2:3" x14ac:dyDescent="0.25">
      <c r="B7716" s="250">
        <v>7653</v>
      </c>
      <c r="C7716" s="249">
        <v>180.01930467975353</v>
      </c>
    </row>
    <row r="7717" spans="2:3" x14ac:dyDescent="0.25">
      <c r="B7717" s="250">
        <v>7654</v>
      </c>
      <c r="C7717" s="249">
        <v>84.909626162769484</v>
      </c>
    </row>
    <row r="7718" spans="2:3" x14ac:dyDescent="0.25">
      <c r="B7718" s="250">
        <v>7655</v>
      </c>
      <c r="C7718" s="249">
        <v>84.789428868125853</v>
      </c>
    </row>
    <row r="7719" spans="2:3" x14ac:dyDescent="0.25">
      <c r="B7719" s="250">
        <v>7656</v>
      </c>
      <c r="C7719" s="249">
        <v>146.40737866518916</v>
      </c>
    </row>
    <row r="7720" spans="2:3" x14ac:dyDescent="0.25">
      <c r="B7720" s="250">
        <v>7657</v>
      </c>
      <c r="C7720" s="249">
        <v>169.79671420650044</v>
      </c>
    </row>
    <row r="7721" spans="2:3" x14ac:dyDescent="0.25">
      <c r="B7721" s="250">
        <v>7658</v>
      </c>
      <c r="C7721" s="249">
        <v>87.433954282083278</v>
      </c>
    </row>
    <row r="7722" spans="2:3" x14ac:dyDescent="0.25">
      <c r="B7722" s="250">
        <v>7659</v>
      </c>
      <c r="C7722" s="249">
        <v>107.66917989248671</v>
      </c>
    </row>
    <row r="7723" spans="2:3" x14ac:dyDescent="0.25">
      <c r="B7723" s="250">
        <v>7660</v>
      </c>
      <c r="C7723" s="249">
        <v>161.23645492014907</v>
      </c>
    </row>
    <row r="7724" spans="2:3" x14ac:dyDescent="0.25">
      <c r="B7724" s="250">
        <v>7661</v>
      </c>
      <c r="C7724" s="249">
        <v>150.32568286533052</v>
      </c>
    </row>
    <row r="7725" spans="2:3" x14ac:dyDescent="0.25">
      <c r="B7725" s="250">
        <v>7662</v>
      </c>
      <c r="C7725" s="249">
        <v>125.06726758165168</v>
      </c>
    </row>
    <row r="7726" spans="2:3" x14ac:dyDescent="0.25">
      <c r="B7726" s="250">
        <v>7663</v>
      </c>
      <c r="C7726" s="249">
        <v>110.66337999411525</v>
      </c>
    </row>
    <row r="7727" spans="2:3" x14ac:dyDescent="0.25">
      <c r="B7727" s="250">
        <v>7664</v>
      </c>
      <c r="C7727" s="249">
        <v>87.207450673440292</v>
      </c>
    </row>
    <row r="7728" spans="2:3" x14ac:dyDescent="0.25">
      <c r="B7728" s="250">
        <v>7665</v>
      </c>
      <c r="C7728" s="249">
        <v>147.70071555336338</v>
      </c>
    </row>
    <row r="7729" spans="2:3" x14ac:dyDescent="0.25">
      <c r="B7729" s="250">
        <v>7666</v>
      </c>
      <c r="C7729" s="249">
        <v>143.79392782325738</v>
      </c>
    </row>
    <row r="7730" spans="2:3" x14ac:dyDescent="0.25">
      <c r="B7730" s="250">
        <v>7667</v>
      </c>
      <c r="C7730" s="249">
        <v>116.67492632404996</v>
      </c>
    </row>
    <row r="7731" spans="2:3" x14ac:dyDescent="0.25">
      <c r="B7731" s="250">
        <v>7668</v>
      </c>
      <c r="C7731" s="249">
        <v>100.56453755919532</v>
      </c>
    </row>
    <row r="7732" spans="2:3" x14ac:dyDescent="0.25">
      <c r="B7732" s="250">
        <v>7669</v>
      </c>
      <c r="C7732" s="249">
        <v>103.87579717735892</v>
      </c>
    </row>
    <row r="7733" spans="2:3" x14ac:dyDescent="0.25">
      <c r="B7733" s="250">
        <v>7670</v>
      </c>
      <c r="C7733" s="249">
        <v>118.85393380396967</v>
      </c>
    </row>
    <row r="7734" spans="2:3" x14ac:dyDescent="0.25">
      <c r="B7734" s="250">
        <v>7671</v>
      </c>
      <c r="C7734" s="249">
        <v>77.928888585212434</v>
      </c>
    </row>
    <row r="7735" spans="2:3" x14ac:dyDescent="0.25">
      <c r="B7735" s="250">
        <v>7672</v>
      </c>
      <c r="C7735" s="249">
        <v>130.23566512106373</v>
      </c>
    </row>
    <row r="7736" spans="2:3" x14ac:dyDescent="0.25">
      <c r="B7736" s="250">
        <v>7673</v>
      </c>
      <c r="C7736" s="249">
        <v>112.66404382141575</v>
      </c>
    </row>
    <row r="7737" spans="2:3" x14ac:dyDescent="0.25">
      <c r="B7737" s="250">
        <v>7674</v>
      </c>
      <c r="C7737" s="249">
        <v>149.2750733931764</v>
      </c>
    </row>
    <row r="7738" spans="2:3" x14ac:dyDescent="0.25">
      <c r="B7738" s="250">
        <v>7675</v>
      </c>
      <c r="C7738" s="249">
        <v>52.671779776828956</v>
      </c>
    </row>
    <row r="7739" spans="2:3" x14ac:dyDescent="0.25">
      <c r="B7739" s="250">
        <v>7676</v>
      </c>
      <c r="C7739" s="249">
        <v>104.38783537448575</v>
      </c>
    </row>
    <row r="7740" spans="2:3" x14ac:dyDescent="0.25">
      <c r="B7740" s="250">
        <v>7677</v>
      </c>
      <c r="C7740" s="249">
        <v>127.05927122875741</v>
      </c>
    </row>
    <row r="7741" spans="2:3" x14ac:dyDescent="0.25">
      <c r="B7741" s="250">
        <v>7678</v>
      </c>
      <c r="C7741" s="249">
        <v>134.15891957717173</v>
      </c>
    </row>
    <row r="7742" spans="2:3" x14ac:dyDescent="0.25">
      <c r="B7742" s="250">
        <v>7679</v>
      </c>
      <c r="C7742" s="249">
        <v>90.519213311541733</v>
      </c>
    </row>
    <row r="7743" spans="2:3" x14ac:dyDescent="0.25">
      <c r="B7743" s="250">
        <v>7680</v>
      </c>
      <c r="C7743" s="249">
        <v>161.55665808130962</v>
      </c>
    </row>
    <row r="7744" spans="2:3" x14ac:dyDescent="0.25">
      <c r="B7744" s="250">
        <v>7681</v>
      </c>
      <c r="C7744" s="249">
        <v>104.12262108081472</v>
      </c>
    </row>
    <row r="7745" spans="2:3" x14ac:dyDescent="0.25">
      <c r="B7745" s="250">
        <v>7682</v>
      </c>
      <c r="C7745" s="249">
        <v>174.63056113304816</v>
      </c>
    </row>
    <row r="7746" spans="2:3" x14ac:dyDescent="0.25">
      <c r="B7746" s="250">
        <v>7683</v>
      </c>
      <c r="C7746" s="249">
        <v>102.35724859728407</v>
      </c>
    </row>
    <row r="7747" spans="2:3" x14ac:dyDescent="0.25">
      <c r="B7747" s="250">
        <v>7684</v>
      </c>
      <c r="C7747" s="249">
        <v>84.027173852269669</v>
      </c>
    </row>
    <row r="7748" spans="2:3" x14ac:dyDescent="0.25">
      <c r="B7748" s="250">
        <v>7685</v>
      </c>
      <c r="C7748" s="249">
        <v>105.17476085310001</v>
      </c>
    </row>
    <row r="7749" spans="2:3" x14ac:dyDescent="0.25">
      <c r="B7749" s="250">
        <v>7686</v>
      </c>
      <c r="C7749" s="249">
        <v>125.77713590995347</v>
      </c>
    </row>
    <row r="7750" spans="2:3" x14ac:dyDescent="0.25">
      <c r="B7750" s="250">
        <v>7687</v>
      </c>
      <c r="C7750" s="249">
        <v>152.23266104898983</v>
      </c>
    </row>
    <row r="7751" spans="2:3" x14ac:dyDescent="0.25">
      <c r="B7751" s="250">
        <v>7688</v>
      </c>
      <c r="C7751" s="249">
        <v>132.14949325850074</v>
      </c>
    </row>
    <row r="7752" spans="2:3" x14ac:dyDescent="0.25">
      <c r="B7752" s="250">
        <v>7689</v>
      </c>
      <c r="C7752" s="249">
        <v>88.127277339614807</v>
      </c>
    </row>
    <row r="7753" spans="2:3" x14ac:dyDescent="0.25">
      <c r="B7753" s="250">
        <v>7690</v>
      </c>
      <c r="C7753" s="249">
        <v>94.169350845164715</v>
      </c>
    </row>
    <row r="7754" spans="2:3" x14ac:dyDescent="0.25">
      <c r="B7754" s="250">
        <v>7691</v>
      </c>
      <c r="C7754" s="249">
        <v>88.051153360202889</v>
      </c>
    </row>
    <row r="7755" spans="2:3" x14ac:dyDescent="0.25">
      <c r="B7755" s="250">
        <v>7692</v>
      </c>
      <c r="C7755" s="249">
        <v>157.88466151458513</v>
      </c>
    </row>
    <row r="7756" spans="2:3" x14ac:dyDescent="0.25">
      <c r="B7756" s="250">
        <v>7693</v>
      </c>
      <c r="C7756" s="249">
        <v>148.93817892381983</v>
      </c>
    </row>
    <row r="7757" spans="2:3" x14ac:dyDescent="0.25">
      <c r="B7757" s="250">
        <v>7694</v>
      </c>
      <c r="C7757" s="249">
        <v>132.95824547085198</v>
      </c>
    </row>
    <row r="7758" spans="2:3" x14ac:dyDescent="0.25">
      <c r="B7758" s="250">
        <v>7695</v>
      </c>
      <c r="C7758" s="249">
        <v>119.00404469873503</v>
      </c>
    </row>
    <row r="7759" spans="2:3" x14ac:dyDescent="0.25">
      <c r="B7759" s="250">
        <v>7696</v>
      </c>
      <c r="C7759" s="249">
        <v>131.57035745034952</v>
      </c>
    </row>
    <row r="7760" spans="2:3" x14ac:dyDescent="0.25">
      <c r="B7760" s="250">
        <v>7697</v>
      </c>
      <c r="C7760" s="249">
        <v>124.37360334297281</v>
      </c>
    </row>
    <row r="7761" spans="2:3" x14ac:dyDescent="0.25">
      <c r="B7761" s="250">
        <v>7698</v>
      </c>
      <c r="C7761" s="249">
        <v>94.776878529141271</v>
      </c>
    </row>
    <row r="7762" spans="2:3" x14ac:dyDescent="0.25">
      <c r="B7762" s="250">
        <v>7699</v>
      </c>
      <c r="C7762" s="249">
        <v>80.159436472552315</v>
      </c>
    </row>
    <row r="7763" spans="2:3" x14ac:dyDescent="0.25">
      <c r="B7763" s="250">
        <v>7700</v>
      </c>
      <c r="C7763" s="249">
        <v>112.38194000559869</v>
      </c>
    </row>
    <row r="7764" spans="2:3" x14ac:dyDescent="0.25">
      <c r="B7764" s="250">
        <v>7701</v>
      </c>
      <c r="C7764" s="249">
        <v>104.52114570927797</v>
      </c>
    </row>
    <row r="7765" spans="2:3" x14ac:dyDescent="0.25">
      <c r="B7765" s="250">
        <v>7702</v>
      </c>
      <c r="C7765" s="249">
        <v>121.65771851542686</v>
      </c>
    </row>
    <row r="7766" spans="2:3" x14ac:dyDescent="0.25">
      <c r="B7766" s="250">
        <v>7703</v>
      </c>
      <c r="C7766" s="249">
        <v>108.66938948350742</v>
      </c>
    </row>
    <row r="7767" spans="2:3" x14ac:dyDescent="0.25">
      <c r="B7767" s="250">
        <v>7704</v>
      </c>
      <c r="C7767" s="249">
        <v>143.04402858775074</v>
      </c>
    </row>
    <row r="7768" spans="2:3" x14ac:dyDescent="0.25">
      <c r="B7768" s="250">
        <v>7705</v>
      </c>
      <c r="C7768" s="249">
        <v>106.0951631689537</v>
      </c>
    </row>
    <row r="7769" spans="2:3" x14ac:dyDescent="0.25">
      <c r="B7769" s="250">
        <v>7706</v>
      </c>
      <c r="C7769" s="249">
        <v>84.431409296519107</v>
      </c>
    </row>
    <row r="7770" spans="2:3" x14ac:dyDescent="0.25">
      <c r="B7770" s="250">
        <v>7707</v>
      </c>
      <c r="C7770" s="249">
        <v>109.35628093845888</v>
      </c>
    </row>
    <row r="7771" spans="2:3" x14ac:dyDescent="0.25">
      <c r="B7771" s="250">
        <v>7708</v>
      </c>
      <c r="C7771" s="249">
        <v>128.43142600557044</v>
      </c>
    </row>
    <row r="7772" spans="2:3" x14ac:dyDescent="0.25">
      <c r="B7772" s="250">
        <v>7709</v>
      </c>
      <c r="C7772" s="249">
        <v>138.29585561576005</v>
      </c>
    </row>
    <row r="7773" spans="2:3" x14ac:dyDescent="0.25">
      <c r="B7773" s="250">
        <v>7710</v>
      </c>
      <c r="C7773" s="249">
        <v>130.52246591896312</v>
      </c>
    </row>
    <row r="7774" spans="2:3" x14ac:dyDescent="0.25">
      <c r="B7774" s="250">
        <v>7711</v>
      </c>
      <c r="C7774" s="249">
        <v>147.63357881646152</v>
      </c>
    </row>
    <row r="7775" spans="2:3" x14ac:dyDescent="0.25">
      <c r="B7775" s="250">
        <v>7712</v>
      </c>
      <c r="C7775" s="249">
        <v>133.06055357404398</v>
      </c>
    </row>
    <row r="7776" spans="2:3" x14ac:dyDescent="0.25">
      <c r="B7776" s="250">
        <v>7713</v>
      </c>
      <c r="C7776" s="249">
        <v>105.80751353655673</v>
      </c>
    </row>
    <row r="7777" spans="2:3" x14ac:dyDescent="0.25">
      <c r="B7777" s="250">
        <v>7714</v>
      </c>
      <c r="C7777" s="249">
        <v>116.98995335269953</v>
      </c>
    </row>
    <row r="7778" spans="2:3" x14ac:dyDescent="0.25">
      <c r="B7778" s="250">
        <v>7715</v>
      </c>
      <c r="C7778" s="249">
        <v>108.96430885620623</v>
      </c>
    </row>
    <row r="7779" spans="2:3" x14ac:dyDescent="0.25">
      <c r="B7779" s="250">
        <v>7716</v>
      </c>
      <c r="C7779" s="249">
        <v>99.353443895460316</v>
      </c>
    </row>
    <row r="7780" spans="2:3" x14ac:dyDescent="0.25">
      <c r="B7780" s="250">
        <v>7717</v>
      </c>
      <c r="C7780" s="249">
        <v>89.730250831445687</v>
      </c>
    </row>
    <row r="7781" spans="2:3" x14ac:dyDescent="0.25">
      <c r="B7781" s="250">
        <v>7718</v>
      </c>
      <c r="C7781" s="249">
        <v>153.93430305598866</v>
      </c>
    </row>
    <row r="7782" spans="2:3" x14ac:dyDescent="0.25">
      <c r="B7782" s="250">
        <v>7719</v>
      </c>
      <c r="C7782" s="249">
        <v>134.39284971989923</v>
      </c>
    </row>
    <row r="7783" spans="2:3" x14ac:dyDescent="0.25">
      <c r="B7783" s="250">
        <v>7720</v>
      </c>
      <c r="C7783" s="249">
        <v>151.97832707108222</v>
      </c>
    </row>
    <row r="7784" spans="2:3" x14ac:dyDescent="0.25">
      <c r="B7784" s="250">
        <v>7721</v>
      </c>
      <c r="C7784" s="249">
        <v>106.36041959092432</v>
      </c>
    </row>
    <row r="7785" spans="2:3" x14ac:dyDescent="0.25">
      <c r="B7785" s="250">
        <v>7722</v>
      </c>
      <c r="C7785" s="249">
        <v>131.72784465600628</v>
      </c>
    </row>
    <row r="7786" spans="2:3" x14ac:dyDescent="0.25">
      <c r="B7786" s="250">
        <v>7723</v>
      </c>
      <c r="C7786" s="249">
        <v>107.61827734627235</v>
      </c>
    </row>
    <row r="7787" spans="2:3" x14ac:dyDescent="0.25">
      <c r="B7787" s="250">
        <v>7724</v>
      </c>
      <c r="C7787" s="249">
        <v>122.37280620213315</v>
      </c>
    </row>
    <row r="7788" spans="2:3" x14ac:dyDescent="0.25">
      <c r="B7788" s="250">
        <v>7725</v>
      </c>
      <c r="C7788" s="249">
        <v>113.22088586174409</v>
      </c>
    </row>
    <row r="7789" spans="2:3" x14ac:dyDescent="0.25">
      <c r="B7789" s="250">
        <v>7726</v>
      </c>
      <c r="C7789" s="249">
        <v>145.86827473067947</v>
      </c>
    </row>
    <row r="7790" spans="2:3" x14ac:dyDescent="0.25">
      <c r="B7790" s="250">
        <v>7727</v>
      </c>
      <c r="C7790" s="249">
        <v>96.828600003148978</v>
      </c>
    </row>
    <row r="7791" spans="2:3" x14ac:dyDescent="0.25">
      <c r="B7791" s="250">
        <v>7728</v>
      </c>
      <c r="C7791" s="249">
        <v>110.17390201475615</v>
      </c>
    </row>
    <row r="7792" spans="2:3" x14ac:dyDescent="0.25">
      <c r="B7792" s="250">
        <v>7729</v>
      </c>
      <c r="C7792" s="249">
        <v>110.96847942398031</v>
      </c>
    </row>
    <row r="7793" spans="2:3" x14ac:dyDescent="0.25">
      <c r="B7793" s="250">
        <v>7730</v>
      </c>
      <c r="C7793" s="249">
        <v>124.19489726822792</v>
      </c>
    </row>
    <row r="7794" spans="2:3" x14ac:dyDescent="0.25">
      <c r="B7794" s="250">
        <v>7731</v>
      </c>
      <c r="C7794" s="249">
        <v>112.43366246237991</v>
      </c>
    </row>
    <row r="7795" spans="2:3" x14ac:dyDescent="0.25">
      <c r="B7795" s="250">
        <v>7732</v>
      </c>
      <c r="C7795" s="249">
        <v>115.57475365226234</v>
      </c>
    </row>
    <row r="7796" spans="2:3" x14ac:dyDescent="0.25">
      <c r="B7796" s="250">
        <v>7733</v>
      </c>
      <c r="C7796" s="249">
        <v>95.76326246296064</v>
      </c>
    </row>
    <row r="7797" spans="2:3" x14ac:dyDescent="0.25">
      <c r="B7797" s="250">
        <v>7734</v>
      </c>
      <c r="C7797" s="249">
        <v>107.15578945648922</v>
      </c>
    </row>
    <row r="7798" spans="2:3" x14ac:dyDescent="0.25">
      <c r="B7798" s="250">
        <v>7735</v>
      </c>
      <c r="C7798" s="249">
        <v>130.64003079222692</v>
      </c>
    </row>
    <row r="7799" spans="2:3" x14ac:dyDescent="0.25">
      <c r="B7799" s="250">
        <v>7736</v>
      </c>
      <c r="C7799" s="249">
        <v>106.81423265272372</v>
      </c>
    </row>
    <row r="7800" spans="2:3" x14ac:dyDescent="0.25">
      <c r="B7800" s="250">
        <v>7737</v>
      </c>
      <c r="C7800" s="249">
        <v>158.80629496273906</v>
      </c>
    </row>
    <row r="7801" spans="2:3" x14ac:dyDescent="0.25">
      <c r="B7801" s="250">
        <v>7738</v>
      </c>
      <c r="C7801" s="249">
        <v>120.2858342928932</v>
      </c>
    </row>
    <row r="7802" spans="2:3" x14ac:dyDescent="0.25">
      <c r="B7802" s="250">
        <v>7739</v>
      </c>
      <c r="C7802" s="249">
        <v>111.20010679525927</v>
      </c>
    </row>
    <row r="7803" spans="2:3" x14ac:dyDescent="0.25">
      <c r="B7803" s="250">
        <v>7740</v>
      </c>
      <c r="C7803" s="249">
        <v>130.20645701300546</v>
      </c>
    </row>
    <row r="7804" spans="2:3" x14ac:dyDescent="0.25">
      <c r="B7804" s="250">
        <v>7741</v>
      </c>
      <c r="C7804" s="249">
        <v>147.8657868835848</v>
      </c>
    </row>
    <row r="7805" spans="2:3" x14ac:dyDescent="0.25">
      <c r="B7805" s="250">
        <v>7742</v>
      </c>
      <c r="C7805" s="249">
        <v>114.56322488992129</v>
      </c>
    </row>
    <row r="7806" spans="2:3" x14ac:dyDescent="0.25">
      <c r="B7806" s="250">
        <v>7743</v>
      </c>
      <c r="C7806" s="249">
        <v>128.56641135263655</v>
      </c>
    </row>
    <row r="7807" spans="2:3" x14ac:dyDescent="0.25">
      <c r="B7807" s="250">
        <v>7744</v>
      </c>
      <c r="C7807" s="249">
        <v>124.77646578442203</v>
      </c>
    </row>
    <row r="7808" spans="2:3" x14ac:dyDescent="0.25">
      <c r="B7808" s="250">
        <v>7745</v>
      </c>
      <c r="C7808" s="249">
        <v>110.98261760851859</v>
      </c>
    </row>
    <row r="7809" spans="2:3" x14ac:dyDescent="0.25">
      <c r="B7809" s="250">
        <v>7746</v>
      </c>
      <c r="C7809" s="249">
        <v>128.23421570500423</v>
      </c>
    </row>
    <row r="7810" spans="2:3" x14ac:dyDescent="0.25">
      <c r="B7810" s="250">
        <v>7747</v>
      </c>
      <c r="C7810" s="249">
        <v>102.63911631539784</v>
      </c>
    </row>
    <row r="7811" spans="2:3" x14ac:dyDescent="0.25">
      <c r="B7811" s="250">
        <v>7748</v>
      </c>
      <c r="C7811" s="249">
        <v>107.89111061374025</v>
      </c>
    </row>
    <row r="7812" spans="2:3" x14ac:dyDescent="0.25">
      <c r="B7812" s="250">
        <v>7749</v>
      </c>
      <c r="C7812" s="249">
        <v>135.22337986355811</v>
      </c>
    </row>
    <row r="7813" spans="2:3" x14ac:dyDescent="0.25">
      <c r="B7813" s="250">
        <v>7750</v>
      </c>
      <c r="C7813" s="249">
        <v>83.823744403292977</v>
      </c>
    </row>
    <row r="7814" spans="2:3" x14ac:dyDescent="0.25">
      <c r="B7814" s="250">
        <v>7751</v>
      </c>
      <c r="C7814" s="249">
        <v>135.56312467814246</v>
      </c>
    </row>
    <row r="7815" spans="2:3" x14ac:dyDescent="0.25">
      <c r="B7815" s="250">
        <v>7752</v>
      </c>
      <c r="C7815" s="249">
        <v>155.312311533723</v>
      </c>
    </row>
    <row r="7816" spans="2:3" x14ac:dyDescent="0.25">
      <c r="B7816" s="250">
        <v>7753</v>
      </c>
      <c r="C7816" s="249">
        <v>109.71092736486386</v>
      </c>
    </row>
    <row r="7817" spans="2:3" x14ac:dyDescent="0.25">
      <c r="B7817" s="250">
        <v>7754</v>
      </c>
      <c r="C7817" s="249">
        <v>136.36586133280514</v>
      </c>
    </row>
    <row r="7818" spans="2:3" x14ac:dyDescent="0.25">
      <c r="B7818" s="250">
        <v>7755</v>
      </c>
      <c r="C7818" s="249">
        <v>86.738190591215357</v>
      </c>
    </row>
    <row r="7819" spans="2:3" x14ac:dyDescent="0.25">
      <c r="B7819" s="250">
        <v>7756</v>
      </c>
      <c r="C7819" s="249">
        <v>123.34165357257129</v>
      </c>
    </row>
    <row r="7820" spans="2:3" x14ac:dyDescent="0.25">
      <c r="B7820" s="250">
        <v>7757</v>
      </c>
      <c r="C7820" s="249">
        <v>116.47846650937718</v>
      </c>
    </row>
    <row r="7821" spans="2:3" x14ac:dyDescent="0.25">
      <c r="B7821" s="250">
        <v>7758</v>
      </c>
      <c r="C7821" s="249">
        <v>136.11847921307424</v>
      </c>
    </row>
    <row r="7822" spans="2:3" x14ac:dyDescent="0.25">
      <c r="B7822" s="250">
        <v>7759</v>
      </c>
      <c r="C7822" s="249">
        <v>140.3257407942202</v>
      </c>
    </row>
    <row r="7823" spans="2:3" x14ac:dyDescent="0.25">
      <c r="B7823" s="250">
        <v>7760</v>
      </c>
      <c r="C7823" s="249">
        <v>122.7217889345396</v>
      </c>
    </row>
    <row r="7824" spans="2:3" x14ac:dyDescent="0.25">
      <c r="B7824" s="250">
        <v>7761</v>
      </c>
      <c r="C7824" s="249">
        <v>108.38163695694521</v>
      </c>
    </row>
    <row r="7825" spans="2:3" x14ac:dyDescent="0.25">
      <c r="B7825" s="250">
        <v>7762</v>
      </c>
      <c r="C7825" s="249">
        <v>116.28404957366729</v>
      </c>
    </row>
    <row r="7826" spans="2:3" x14ac:dyDescent="0.25">
      <c r="B7826" s="250">
        <v>7763</v>
      </c>
      <c r="C7826" s="249">
        <v>83.225082916099083</v>
      </c>
    </row>
    <row r="7827" spans="2:3" x14ac:dyDescent="0.25">
      <c r="B7827" s="250">
        <v>7764</v>
      </c>
      <c r="C7827" s="249">
        <v>149.73071798667829</v>
      </c>
    </row>
    <row r="7828" spans="2:3" x14ac:dyDescent="0.25">
      <c r="B7828" s="250">
        <v>7765</v>
      </c>
      <c r="C7828" s="249">
        <v>96.386894380071737</v>
      </c>
    </row>
    <row r="7829" spans="2:3" x14ac:dyDescent="0.25">
      <c r="B7829" s="250">
        <v>7766</v>
      </c>
      <c r="C7829" s="249">
        <v>151.29143516649509</v>
      </c>
    </row>
    <row r="7830" spans="2:3" x14ac:dyDescent="0.25">
      <c r="B7830" s="250">
        <v>7767</v>
      </c>
      <c r="C7830" s="249">
        <v>142.68728988459719</v>
      </c>
    </row>
    <row r="7831" spans="2:3" x14ac:dyDescent="0.25">
      <c r="B7831" s="250">
        <v>7768</v>
      </c>
      <c r="C7831" s="249">
        <v>138.43168895225895</v>
      </c>
    </row>
    <row r="7832" spans="2:3" x14ac:dyDescent="0.25">
      <c r="B7832" s="250">
        <v>7769</v>
      </c>
      <c r="C7832" s="249">
        <v>84.730476055942233</v>
      </c>
    </row>
    <row r="7833" spans="2:3" x14ac:dyDescent="0.25">
      <c r="B7833" s="250">
        <v>7770</v>
      </c>
      <c r="C7833" s="249">
        <v>75.057004504966116</v>
      </c>
    </row>
    <row r="7834" spans="2:3" x14ac:dyDescent="0.25">
      <c r="B7834" s="250">
        <v>7771</v>
      </c>
      <c r="C7834" s="249">
        <v>115.30417339190191</v>
      </c>
    </row>
    <row r="7835" spans="2:3" x14ac:dyDescent="0.25">
      <c r="B7835" s="250">
        <v>7772</v>
      </c>
      <c r="C7835" s="249">
        <v>100.29457798974896</v>
      </c>
    </row>
    <row r="7836" spans="2:3" x14ac:dyDescent="0.25">
      <c r="B7836" s="250">
        <v>7773</v>
      </c>
      <c r="C7836" s="249">
        <v>101.83784879094007</v>
      </c>
    </row>
    <row r="7837" spans="2:3" x14ac:dyDescent="0.25">
      <c r="B7837" s="250">
        <v>7774</v>
      </c>
      <c r="C7837" s="249">
        <v>97.084296268156393</v>
      </c>
    </row>
    <row r="7838" spans="2:3" x14ac:dyDescent="0.25">
      <c r="B7838" s="250">
        <v>7775</v>
      </c>
      <c r="C7838" s="249">
        <v>104.61180234904711</v>
      </c>
    </row>
    <row r="7839" spans="2:3" x14ac:dyDescent="0.25">
      <c r="B7839" s="250">
        <v>7776</v>
      </c>
      <c r="C7839" s="249">
        <v>133.7062494956927</v>
      </c>
    </row>
    <row r="7840" spans="2:3" x14ac:dyDescent="0.25">
      <c r="B7840" s="250">
        <v>7777</v>
      </c>
      <c r="C7840" s="249">
        <v>161.87450437206559</v>
      </c>
    </row>
    <row r="7841" spans="2:3" x14ac:dyDescent="0.25">
      <c r="B7841" s="250">
        <v>7778</v>
      </c>
      <c r="C7841" s="249">
        <v>104.84596484973076</v>
      </c>
    </row>
    <row r="7842" spans="2:3" x14ac:dyDescent="0.25">
      <c r="B7842" s="250">
        <v>7779</v>
      </c>
      <c r="C7842" s="249">
        <v>142.30190770407111</v>
      </c>
    </row>
    <row r="7843" spans="2:3" x14ac:dyDescent="0.25">
      <c r="B7843" s="250">
        <v>7780</v>
      </c>
      <c r="C7843" s="249">
        <v>152.88446772271055</v>
      </c>
    </row>
    <row r="7844" spans="2:3" x14ac:dyDescent="0.25">
      <c r="B7844" s="250">
        <v>7781</v>
      </c>
      <c r="C7844" s="249">
        <v>136.34395518010541</v>
      </c>
    </row>
    <row r="7845" spans="2:3" x14ac:dyDescent="0.25">
      <c r="B7845" s="250">
        <v>7782</v>
      </c>
      <c r="C7845" s="249">
        <v>97.927251462356736</v>
      </c>
    </row>
    <row r="7846" spans="2:3" x14ac:dyDescent="0.25">
      <c r="B7846" s="250">
        <v>7783</v>
      </c>
      <c r="C7846" s="249">
        <v>106.12283162810238</v>
      </c>
    </row>
    <row r="7847" spans="2:3" x14ac:dyDescent="0.25">
      <c r="B7847" s="250">
        <v>7784</v>
      </c>
      <c r="C7847" s="249">
        <v>163.37077272349131</v>
      </c>
    </row>
    <row r="7848" spans="2:3" x14ac:dyDescent="0.25">
      <c r="B7848" s="250">
        <v>7785</v>
      </c>
      <c r="C7848" s="249">
        <v>139.75016565637816</v>
      </c>
    </row>
    <row r="7849" spans="2:3" x14ac:dyDescent="0.25">
      <c r="B7849" s="250">
        <v>7786</v>
      </c>
      <c r="C7849" s="249">
        <v>76.622653660158875</v>
      </c>
    </row>
    <row r="7850" spans="2:3" x14ac:dyDescent="0.25">
      <c r="B7850" s="250">
        <v>7787</v>
      </c>
      <c r="C7850" s="249">
        <v>117.39006880898725</v>
      </c>
    </row>
    <row r="7851" spans="2:3" x14ac:dyDescent="0.25">
      <c r="B7851" s="250">
        <v>7788</v>
      </c>
      <c r="C7851" s="249">
        <v>126.55265371082824</v>
      </c>
    </row>
    <row r="7852" spans="2:3" x14ac:dyDescent="0.25">
      <c r="B7852" s="250">
        <v>7789</v>
      </c>
      <c r="C7852" s="249">
        <v>165.18486920096302</v>
      </c>
    </row>
    <row r="7853" spans="2:3" x14ac:dyDescent="0.25">
      <c r="B7853" s="250">
        <v>7790</v>
      </c>
      <c r="C7853" s="249">
        <v>105.91816151816586</v>
      </c>
    </row>
    <row r="7854" spans="2:3" x14ac:dyDescent="0.25">
      <c r="B7854" s="250">
        <v>7791</v>
      </c>
      <c r="C7854" s="249">
        <v>145.05737199614725</v>
      </c>
    </row>
    <row r="7855" spans="2:3" x14ac:dyDescent="0.25">
      <c r="B7855" s="250">
        <v>7792</v>
      </c>
      <c r="C7855" s="249">
        <v>138.3617997922147</v>
      </c>
    </row>
    <row r="7856" spans="2:3" x14ac:dyDescent="0.25">
      <c r="B7856" s="250">
        <v>7793</v>
      </c>
      <c r="C7856" s="249">
        <v>100.67047275222427</v>
      </c>
    </row>
    <row r="7857" spans="2:3" x14ac:dyDescent="0.25">
      <c r="B7857" s="250">
        <v>7794</v>
      </c>
      <c r="C7857" s="249">
        <v>117.0568774136387</v>
      </c>
    </row>
    <row r="7858" spans="2:3" x14ac:dyDescent="0.25">
      <c r="B7858" s="250">
        <v>7795</v>
      </c>
      <c r="C7858" s="249">
        <v>124.7912590612848</v>
      </c>
    </row>
    <row r="7859" spans="2:3" x14ac:dyDescent="0.25">
      <c r="B7859" s="250">
        <v>7796</v>
      </c>
      <c r="C7859" s="249">
        <v>94.943063822903184</v>
      </c>
    </row>
    <row r="7860" spans="2:3" x14ac:dyDescent="0.25">
      <c r="B7860" s="250">
        <v>7797</v>
      </c>
      <c r="C7860" s="249">
        <v>113.00878989177777</v>
      </c>
    </row>
    <row r="7861" spans="2:3" x14ac:dyDescent="0.25">
      <c r="B7861" s="250">
        <v>7798</v>
      </c>
      <c r="C7861" s="249">
        <v>103.64482603544958</v>
      </c>
    </row>
    <row r="7862" spans="2:3" x14ac:dyDescent="0.25">
      <c r="B7862" s="250">
        <v>7799</v>
      </c>
      <c r="C7862" s="249">
        <v>128.85833317961681</v>
      </c>
    </row>
    <row r="7863" spans="2:3" x14ac:dyDescent="0.25">
      <c r="B7863" s="250">
        <v>7800</v>
      </c>
      <c r="C7863" s="249">
        <v>148.8826669436809</v>
      </c>
    </row>
    <row r="7864" spans="2:3" x14ac:dyDescent="0.25">
      <c r="B7864" s="250">
        <v>7801</v>
      </c>
      <c r="C7864" s="249">
        <v>153.03462944226601</v>
      </c>
    </row>
    <row r="7865" spans="2:3" x14ac:dyDescent="0.25">
      <c r="B7865" s="250">
        <v>7802</v>
      </c>
      <c r="C7865" s="249">
        <v>132.55963996565521</v>
      </c>
    </row>
    <row r="7866" spans="2:3" x14ac:dyDescent="0.25">
      <c r="B7866" s="250">
        <v>7803</v>
      </c>
      <c r="C7866" s="249">
        <v>109.17544024491325</v>
      </c>
    </row>
    <row r="7867" spans="2:3" x14ac:dyDescent="0.25">
      <c r="B7867" s="250">
        <v>7804</v>
      </c>
      <c r="C7867" s="249">
        <v>135.78244479552791</v>
      </c>
    </row>
    <row r="7868" spans="2:3" x14ac:dyDescent="0.25">
      <c r="B7868" s="250">
        <v>7805</v>
      </c>
      <c r="C7868" s="249">
        <v>95.396815604654392</v>
      </c>
    </row>
    <row r="7869" spans="2:3" x14ac:dyDescent="0.25">
      <c r="B7869" s="250">
        <v>7806</v>
      </c>
      <c r="C7869" s="249">
        <v>107.91605894704945</v>
      </c>
    </row>
    <row r="7870" spans="2:3" x14ac:dyDescent="0.25">
      <c r="B7870" s="250">
        <v>7807</v>
      </c>
      <c r="C7870" s="249">
        <v>121.48571157199709</v>
      </c>
    </row>
    <row r="7871" spans="2:3" x14ac:dyDescent="0.25">
      <c r="B7871" s="250">
        <v>7808</v>
      </c>
      <c r="C7871" s="249">
        <v>128.08723773236716</v>
      </c>
    </row>
    <row r="7872" spans="2:3" x14ac:dyDescent="0.25">
      <c r="B7872" s="250">
        <v>7809</v>
      </c>
      <c r="C7872" s="249">
        <v>122.56770443606715</v>
      </c>
    </row>
    <row r="7873" spans="2:3" x14ac:dyDescent="0.25">
      <c r="B7873" s="250">
        <v>7810</v>
      </c>
      <c r="C7873" s="249">
        <v>111.50131375776022</v>
      </c>
    </row>
    <row r="7874" spans="2:3" x14ac:dyDescent="0.25">
      <c r="B7874" s="250">
        <v>7811</v>
      </c>
      <c r="C7874" s="249">
        <v>106.97604375906388</v>
      </c>
    </row>
    <row r="7875" spans="2:3" x14ac:dyDescent="0.25">
      <c r="B7875" s="250">
        <v>7812</v>
      </c>
      <c r="C7875" s="249">
        <v>155.96326552353668</v>
      </c>
    </row>
    <row r="7876" spans="2:3" x14ac:dyDescent="0.25">
      <c r="B7876" s="250">
        <v>7813</v>
      </c>
      <c r="C7876" s="249">
        <v>143.32682806225696</v>
      </c>
    </row>
    <row r="7877" spans="2:3" x14ac:dyDescent="0.25">
      <c r="B7877" s="250">
        <v>7814</v>
      </c>
      <c r="C7877" s="249">
        <v>149.808824562702</v>
      </c>
    </row>
    <row r="7878" spans="2:3" x14ac:dyDescent="0.25">
      <c r="B7878" s="250">
        <v>7815</v>
      </c>
      <c r="C7878" s="249">
        <v>121.21117128774966</v>
      </c>
    </row>
    <row r="7879" spans="2:3" x14ac:dyDescent="0.25">
      <c r="B7879" s="250">
        <v>7816</v>
      </c>
      <c r="C7879" s="249">
        <v>123.06236036970387</v>
      </c>
    </row>
    <row r="7880" spans="2:3" x14ac:dyDescent="0.25">
      <c r="B7880" s="250">
        <v>7817</v>
      </c>
      <c r="C7880" s="249">
        <v>111.66481462880259</v>
      </c>
    </row>
    <row r="7881" spans="2:3" x14ac:dyDescent="0.25">
      <c r="B7881" s="250">
        <v>7818</v>
      </c>
      <c r="C7881" s="249">
        <v>129.57889224327479</v>
      </c>
    </row>
    <row r="7882" spans="2:3" x14ac:dyDescent="0.25">
      <c r="B7882" s="250">
        <v>7819</v>
      </c>
      <c r="C7882" s="249">
        <v>93.60712800024001</v>
      </c>
    </row>
    <row r="7883" spans="2:3" x14ac:dyDescent="0.25">
      <c r="B7883" s="250">
        <v>7820</v>
      </c>
      <c r="C7883" s="249">
        <v>118.41047600697489</v>
      </c>
    </row>
    <row r="7884" spans="2:3" x14ac:dyDescent="0.25">
      <c r="B7884" s="250">
        <v>7821</v>
      </c>
      <c r="C7884" s="249">
        <v>128.74358874569663</v>
      </c>
    </row>
    <row r="7885" spans="2:3" x14ac:dyDescent="0.25">
      <c r="B7885" s="250">
        <v>7822</v>
      </c>
      <c r="C7885" s="249">
        <v>156.23995245383134</v>
      </c>
    </row>
    <row r="7886" spans="2:3" x14ac:dyDescent="0.25">
      <c r="B7886" s="250">
        <v>7823</v>
      </c>
      <c r="C7886" s="249">
        <v>131.32815896466593</v>
      </c>
    </row>
    <row r="7887" spans="2:3" x14ac:dyDescent="0.25">
      <c r="B7887" s="250">
        <v>7824</v>
      </c>
      <c r="C7887" s="249">
        <v>118.7322428746464</v>
      </c>
    </row>
    <row r="7888" spans="2:3" x14ac:dyDescent="0.25">
      <c r="B7888" s="250">
        <v>7825</v>
      </c>
      <c r="C7888" s="249">
        <v>131.13384449697102</v>
      </c>
    </row>
    <row r="7889" spans="2:3" x14ac:dyDescent="0.25">
      <c r="B7889" s="250">
        <v>7826</v>
      </c>
      <c r="C7889" s="249">
        <v>103.20873600330617</v>
      </c>
    </row>
    <row r="7890" spans="2:3" x14ac:dyDescent="0.25">
      <c r="B7890" s="250">
        <v>7827</v>
      </c>
      <c r="C7890" s="249">
        <v>113.1035861624141</v>
      </c>
    </row>
    <row r="7891" spans="2:3" x14ac:dyDescent="0.25">
      <c r="B7891" s="250">
        <v>7828</v>
      </c>
      <c r="C7891" s="249">
        <v>126.56893016864753</v>
      </c>
    </row>
    <row r="7892" spans="2:3" x14ac:dyDescent="0.25">
      <c r="B7892" s="250">
        <v>7829</v>
      </c>
      <c r="C7892" s="249">
        <v>139.42154986310942</v>
      </c>
    </row>
    <row r="7893" spans="2:3" x14ac:dyDescent="0.25">
      <c r="B7893" s="250">
        <v>7830</v>
      </c>
      <c r="C7893" s="249">
        <v>142.07362518256664</v>
      </c>
    </row>
    <row r="7894" spans="2:3" x14ac:dyDescent="0.25">
      <c r="B7894" s="250">
        <v>7831</v>
      </c>
      <c r="C7894" s="249">
        <v>116.86345767070024</v>
      </c>
    </row>
    <row r="7895" spans="2:3" x14ac:dyDescent="0.25">
      <c r="B7895" s="250">
        <v>7832</v>
      </c>
      <c r="C7895" s="249">
        <v>128.19179663570742</v>
      </c>
    </row>
    <row r="7896" spans="2:3" x14ac:dyDescent="0.25">
      <c r="B7896" s="250">
        <v>7833</v>
      </c>
      <c r="C7896" s="249">
        <v>83.191873224394698</v>
      </c>
    </row>
    <row r="7897" spans="2:3" x14ac:dyDescent="0.25">
      <c r="B7897" s="250">
        <v>7834</v>
      </c>
      <c r="C7897" s="249">
        <v>113.3397138375279</v>
      </c>
    </row>
    <row r="7898" spans="2:3" x14ac:dyDescent="0.25">
      <c r="B7898" s="250">
        <v>7835</v>
      </c>
      <c r="C7898" s="249">
        <v>112.30883147813898</v>
      </c>
    </row>
    <row r="7899" spans="2:3" x14ac:dyDescent="0.25">
      <c r="B7899" s="250">
        <v>7836</v>
      </c>
      <c r="C7899" s="249">
        <v>116.38956151113753</v>
      </c>
    </row>
    <row r="7900" spans="2:3" x14ac:dyDescent="0.25">
      <c r="B7900" s="250">
        <v>7837</v>
      </c>
      <c r="C7900" s="249">
        <v>58.903962939218729</v>
      </c>
    </row>
    <row r="7901" spans="2:3" x14ac:dyDescent="0.25">
      <c r="B7901" s="250">
        <v>7838</v>
      </c>
      <c r="C7901" s="249">
        <v>103.08307703069499</v>
      </c>
    </row>
    <row r="7902" spans="2:3" x14ac:dyDescent="0.25">
      <c r="B7902" s="250">
        <v>7839</v>
      </c>
      <c r="C7902" s="249">
        <v>106.98972299780476</v>
      </c>
    </row>
    <row r="7903" spans="2:3" x14ac:dyDescent="0.25">
      <c r="B7903" s="250">
        <v>7840</v>
      </c>
      <c r="C7903" s="249">
        <v>148.3609836955263</v>
      </c>
    </row>
    <row r="7904" spans="2:3" x14ac:dyDescent="0.25">
      <c r="B7904" s="250">
        <v>7841</v>
      </c>
      <c r="C7904" s="249">
        <v>106.82114854576437</v>
      </c>
    </row>
    <row r="7905" spans="2:3" x14ac:dyDescent="0.25">
      <c r="B7905" s="250">
        <v>7842</v>
      </c>
      <c r="C7905" s="249">
        <v>128.44126258108747</v>
      </c>
    </row>
    <row r="7906" spans="2:3" x14ac:dyDescent="0.25">
      <c r="B7906" s="250">
        <v>7843</v>
      </c>
      <c r="C7906" s="249">
        <v>109.07243778284149</v>
      </c>
    </row>
    <row r="7907" spans="2:3" x14ac:dyDescent="0.25">
      <c r="B7907" s="250">
        <v>7844</v>
      </c>
      <c r="C7907" s="249">
        <v>123.99601150637996</v>
      </c>
    </row>
    <row r="7908" spans="2:3" x14ac:dyDescent="0.25">
      <c r="B7908" s="250">
        <v>7845</v>
      </c>
      <c r="C7908" s="249">
        <v>77.115208780314219</v>
      </c>
    </row>
    <row r="7909" spans="2:3" x14ac:dyDescent="0.25">
      <c r="B7909" s="250">
        <v>7846</v>
      </c>
      <c r="C7909" s="249">
        <v>117.00404072722114</v>
      </c>
    </row>
    <row r="7910" spans="2:3" x14ac:dyDescent="0.25">
      <c r="B7910" s="250">
        <v>7847</v>
      </c>
      <c r="C7910" s="249">
        <v>107.69694321435651</v>
      </c>
    </row>
    <row r="7911" spans="2:3" x14ac:dyDescent="0.25">
      <c r="B7911" s="250">
        <v>7848</v>
      </c>
      <c r="C7911" s="249">
        <v>114.4367346094795</v>
      </c>
    </row>
    <row r="7912" spans="2:3" x14ac:dyDescent="0.25">
      <c r="B7912" s="250">
        <v>7849</v>
      </c>
      <c r="C7912" s="249">
        <v>119.1987727211264</v>
      </c>
    </row>
    <row r="7913" spans="2:3" x14ac:dyDescent="0.25">
      <c r="B7913" s="250">
        <v>7850</v>
      </c>
      <c r="C7913" s="249">
        <v>198.50530737333997</v>
      </c>
    </row>
    <row r="7914" spans="2:3" x14ac:dyDescent="0.25">
      <c r="B7914" s="250">
        <v>7851</v>
      </c>
      <c r="C7914" s="249">
        <v>113.90801918002995</v>
      </c>
    </row>
    <row r="7915" spans="2:3" x14ac:dyDescent="0.25">
      <c r="B7915" s="250">
        <v>7852</v>
      </c>
      <c r="C7915" s="249">
        <v>139.99372798353463</v>
      </c>
    </row>
    <row r="7916" spans="2:3" x14ac:dyDescent="0.25">
      <c r="B7916" s="250">
        <v>7853</v>
      </c>
      <c r="C7916" s="249">
        <v>113.02101443432595</v>
      </c>
    </row>
    <row r="7917" spans="2:3" x14ac:dyDescent="0.25">
      <c r="B7917" s="250">
        <v>7854</v>
      </c>
      <c r="C7917" s="249">
        <v>185.92686556809213</v>
      </c>
    </row>
    <row r="7918" spans="2:3" x14ac:dyDescent="0.25">
      <c r="B7918" s="250">
        <v>7855</v>
      </c>
      <c r="C7918" s="249">
        <v>128.39551133556225</v>
      </c>
    </row>
    <row r="7919" spans="2:3" x14ac:dyDescent="0.25">
      <c r="B7919" s="250">
        <v>7856</v>
      </c>
      <c r="C7919" s="249">
        <v>145.12313088202586</v>
      </c>
    </row>
    <row r="7920" spans="2:3" x14ac:dyDescent="0.25">
      <c r="B7920" s="250">
        <v>7857</v>
      </c>
      <c r="C7920" s="249">
        <v>130.29475290007136</v>
      </c>
    </row>
    <row r="7921" spans="2:3" x14ac:dyDescent="0.25">
      <c r="B7921" s="250">
        <v>7858</v>
      </c>
      <c r="C7921" s="249">
        <v>107.93548622467893</v>
      </c>
    </row>
    <row r="7922" spans="2:3" x14ac:dyDescent="0.25">
      <c r="B7922" s="250">
        <v>7859</v>
      </c>
      <c r="C7922" s="249">
        <v>132.70414627277285</v>
      </c>
    </row>
    <row r="7923" spans="2:3" x14ac:dyDescent="0.25">
      <c r="B7923" s="250">
        <v>7860</v>
      </c>
      <c r="C7923" s="249">
        <v>90.92176743253718</v>
      </c>
    </row>
    <row r="7924" spans="2:3" x14ac:dyDescent="0.25">
      <c r="B7924" s="250">
        <v>7861</v>
      </c>
      <c r="C7924" s="249">
        <v>146.08406265863147</v>
      </c>
    </row>
    <row r="7925" spans="2:3" x14ac:dyDescent="0.25">
      <c r="B7925" s="250">
        <v>7862</v>
      </c>
      <c r="C7925" s="249">
        <v>92.15773253471815</v>
      </c>
    </row>
    <row r="7926" spans="2:3" x14ac:dyDescent="0.25">
      <c r="B7926" s="250">
        <v>7863</v>
      </c>
      <c r="C7926" s="249">
        <v>156.15556245269056</v>
      </c>
    </row>
    <row r="7927" spans="2:3" x14ac:dyDescent="0.25">
      <c r="B7927" s="250">
        <v>7864</v>
      </c>
      <c r="C7927" s="249">
        <v>128.44161748824607</v>
      </c>
    </row>
    <row r="7928" spans="2:3" x14ac:dyDescent="0.25">
      <c r="B7928" s="250">
        <v>7865</v>
      </c>
      <c r="C7928" s="249">
        <v>120.68816838504632</v>
      </c>
    </row>
    <row r="7929" spans="2:3" x14ac:dyDescent="0.25">
      <c r="B7929" s="250">
        <v>7866</v>
      </c>
      <c r="C7929" s="249">
        <v>116.9370418092836</v>
      </c>
    </row>
    <row r="7930" spans="2:3" x14ac:dyDescent="0.25">
      <c r="B7930" s="250">
        <v>7867</v>
      </c>
      <c r="C7930" s="249">
        <v>142.77669360672331</v>
      </c>
    </row>
    <row r="7931" spans="2:3" x14ac:dyDescent="0.25">
      <c r="B7931" s="250">
        <v>7868</v>
      </c>
      <c r="C7931" s="249">
        <v>114.38822791361143</v>
      </c>
    </row>
    <row r="7932" spans="2:3" x14ac:dyDescent="0.25">
      <c r="B7932" s="250">
        <v>7869</v>
      </c>
      <c r="C7932" s="249">
        <v>127.84766274508952</v>
      </c>
    </row>
    <row r="7933" spans="2:3" x14ac:dyDescent="0.25">
      <c r="B7933" s="250">
        <v>7870</v>
      </c>
      <c r="C7933" s="249">
        <v>143.12304831231211</v>
      </c>
    </row>
    <row r="7934" spans="2:3" x14ac:dyDescent="0.25">
      <c r="B7934" s="250">
        <v>7871</v>
      </c>
      <c r="C7934" s="249">
        <v>181.09354191901593</v>
      </c>
    </row>
    <row r="7935" spans="2:3" x14ac:dyDescent="0.25">
      <c r="B7935" s="250">
        <v>7872</v>
      </c>
      <c r="C7935" s="249">
        <v>92.183966549020937</v>
      </c>
    </row>
    <row r="7936" spans="2:3" x14ac:dyDescent="0.25">
      <c r="B7936" s="250">
        <v>7873</v>
      </c>
      <c r="C7936" s="249">
        <v>103.44192155665262</v>
      </c>
    </row>
    <row r="7937" spans="2:3" x14ac:dyDescent="0.25">
      <c r="B7937" s="250">
        <v>7874</v>
      </c>
      <c r="C7937" s="249">
        <v>86.171708264257717</v>
      </c>
    </row>
    <row r="7938" spans="2:3" x14ac:dyDescent="0.25">
      <c r="B7938" s="250">
        <v>7875</v>
      </c>
      <c r="C7938" s="249">
        <v>85.434781974369201</v>
      </c>
    </row>
    <row r="7939" spans="2:3" x14ac:dyDescent="0.25">
      <c r="B7939" s="250">
        <v>7876</v>
      </c>
      <c r="C7939" s="249">
        <v>119.88348248541108</v>
      </c>
    </row>
    <row r="7940" spans="2:3" x14ac:dyDescent="0.25">
      <c r="B7940" s="250">
        <v>7877</v>
      </c>
      <c r="C7940" s="249">
        <v>155.62061199527511</v>
      </c>
    </row>
    <row r="7941" spans="2:3" x14ac:dyDescent="0.25">
      <c r="B7941" s="250">
        <v>7878</v>
      </c>
      <c r="C7941" s="249">
        <v>142.16094394502514</v>
      </c>
    </row>
    <row r="7942" spans="2:3" x14ac:dyDescent="0.25">
      <c r="B7942" s="250">
        <v>7879</v>
      </c>
      <c r="C7942" s="249">
        <v>124.46994169746085</v>
      </c>
    </row>
    <row r="7943" spans="2:3" x14ac:dyDescent="0.25">
      <c r="B7943" s="250">
        <v>7880</v>
      </c>
      <c r="C7943" s="249">
        <v>111.3157622747231</v>
      </c>
    </row>
    <row r="7944" spans="2:3" x14ac:dyDescent="0.25">
      <c r="B7944" s="250">
        <v>7881</v>
      </c>
      <c r="C7944" s="249">
        <v>99.21020450843379</v>
      </c>
    </row>
    <row r="7945" spans="2:3" x14ac:dyDescent="0.25">
      <c r="B7945" s="250">
        <v>7882</v>
      </c>
      <c r="C7945" s="249">
        <v>123.51490358040004</v>
      </c>
    </row>
    <row r="7946" spans="2:3" x14ac:dyDescent="0.25">
      <c r="B7946" s="250">
        <v>7883</v>
      </c>
      <c r="C7946" s="249">
        <v>114.15691417077409</v>
      </c>
    </row>
    <row r="7947" spans="2:3" x14ac:dyDescent="0.25">
      <c r="B7947" s="250">
        <v>7884</v>
      </c>
      <c r="C7947" s="249">
        <v>141.98185105228941</v>
      </c>
    </row>
    <row r="7948" spans="2:3" x14ac:dyDescent="0.25">
      <c r="B7948" s="250">
        <v>7885</v>
      </c>
      <c r="C7948" s="249">
        <v>110.30627407550573</v>
      </c>
    </row>
    <row r="7949" spans="2:3" x14ac:dyDescent="0.25">
      <c r="B7949" s="250">
        <v>7886</v>
      </c>
      <c r="C7949" s="249">
        <v>97.172484601417523</v>
      </c>
    </row>
    <row r="7950" spans="2:3" x14ac:dyDescent="0.25">
      <c r="B7950" s="250">
        <v>7887</v>
      </c>
      <c r="C7950" s="249">
        <v>115.35969114359845</v>
      </c>
    </row>
    <row r="7951" spans="2:3" x14ac:dyDescent="0.25">
      <c r="B7951" s="250">
        <v>7888</v>
      </c>
      <c r="C7951" s="249">
        <v>86.48835505373404</v>
      </c>
    </row>
    <row r="7952" spans="2:3" x14ac:dyDescent="0.25">
      <c r="B7952" s="250">
        <v>7889</v>
      </c>
      <c r="C7952" s="249">
        <v>81.009951300769217</v>
      </c>
    </row>
    <row r="7953" spans="2:3" x14ac:dyDescent="0.25">
      <c r="B7953" s="250">
        <v>7890</v>
      </c>
      <c r="C7953" s="249">
        <v>104.74188627036494</v>
      </c>
    </row>
    <row r="7954" spans="2:3" x14ac:dyDescent="0.25">
      <c r="B7954" s="250">
        <v>7891</v>
      </c>
      <c r="C7954" s="249">
        <v>99.25531766602262</v>
      </c>
    </row>
    <row r="7955" spans="2:3" x14ac:dyDescent="0.25">
      <c r="B7955" s="250">
        <v>7892</v>
      </c>
      <c r="C7955" s="249">
        <v>78.943779868223487</v>
      </c>
    </row>
    <row r="7956" spans="2:3" x14ac:dyDescent="0.25">
      <c r="B7956" s="250">
        <v>7893</v>
      </c>
      <c r="C7956" s="249">
        <v>160.00110640563133</v>
      </c>
    </row>
    <row r="7957" spans="2:3" x14ac:dyDescent="0.25">
      <c r="B7957" s="250">
        <v>7894</v>
      </c>
      <c r="C7957" s="249">
        <v>107.76645067771932</v>
      </c>
    </row>
    <row r="7958" spans="2:3" x14ac:dyDescent="0.25">
      <c r="B7958" s="250">
        <v>7895</v>
      </c>
      <c r="C7958" s="249">
        <v>134.24868650816273</v>
      </c>
    </row>
    <row r="7959" spans="2:3" x14ac:dyDescent="0.25">
      <c r="B7959" s="250">
        <v>7896</v>
      </c>
      <c r="C7959" s="249">
        <v>161.27939846808493</v>
      </c>
    </row>
    <row r="7960" spans="2:3" x14ac:dyDescent="0.25">
      <c r="B7960" s="250">
        <v>7897</v>
      </c>
      <c r="C7960" s="249">
        <v>125.98016706984193</v>
      </c>
    </row>
    <row r="7961" spans="2:3" x14ac:dyDescent="0.25">
      <c r="B7961" s="250">
        <v>7898</v>
      </c>
      <c r="C7961" s="249">
        <v>73.570607933744043</v>
      </c>
    </row>
    <row r="7962" spans="2:3" x14ac:dyDescent="0.25">
      <c r="B7962" s="250">
        <v>7899</v>
      </c>
      <c r="C7962" s="249">
        <v>111.08232359007503</v>
      </c>
    </row>
    <row r="7963" spans="2:3" x14ac:dyDescent="0.25">
      <c r="B7963" s="250">
        <v>7900</v>
      </c>
      <c r="C7963" s="249">
        <v>102.61253334950563</v>
      </c>
    </row>
    <row r="7964" spans="2:3" x14ac:dyDescent="0.25">
      <c r="B7964" s="250">
        <v>7901</v>
      </c>
      <c r="C7964" s="249">
        <v>113.78934792242967</v>
      </c>
    </row>
    <row r="7965" spans="2:3" x14ac:dyDescent="0.25">
      <c r="B7965" s="250">
        <v>7902</v>
      </c>
      <c r="C7965" s="249">
        <v>75.609077341765612</v>
      </c>
    </row>
    <row r="7966" spans="2:3" x14ac:dyDescent="0.25">
      <c r="B7966" s="250">
        <v>7903</v>
      </c>
      <c r="C7966" s="249">
        <v>77.845497574397896</v>
      </c>
    </row>
    <row r="7967" spans="2:3" x14ac:dyDescent="0.25">
      <c r="B7967" s="250">
        <v>7904</v>
      </c>
      <c r="C7967" s="249">
        <v>98.718004654448947</v>
      </c>
    </row>
    <row r="7968" spans="2:3" x14ac:dyDescent="0.25">
      <c r="B7968" s="250">
        <v>7905</v>
      </c>
      <c r="C7968" s="249">
        <v>108.20523917674646</v>
      </c>
    </row>
    <row r="7969" spans="2:3" x14ac:dyDescent="0.25">
      <c r="B7969" s="250">
        <v>7906</v>
      </c>
      <c r="C7969" s="249">
        <v>101.07899730469347</v>
      </c>
    </row>
    <row r="7970" spans="2:3" x14ac:dyDescent="0.25">
      <c r="B7970" s="250">
        <v>7907</v>
      </c>
      <c r="C7970" s="249">
        <v>107.59128490383226</v>
      </c>
    </row>
    <row r="7971" spans="2:3" x14ac:dyDescent="0.25">
      <c r="B7971" s="250">
        <v>7908</v>
      </c>
      <c r="C7971" s="249">
        <v>156.71262192055917</v>
      </c>
    </row>
    <row r="7972" spans="2:3" x14ac:dyDescent="0.25">
      <c r="B7972" s="250">
        <v>7909</v>
      </c>
      <c r="C7972" s="249">
        <v>96.07255066727889</v>
      </c>
    </row>
    <row r="7973" spans="2:3" x14ac:dyDescent="0.25">
      <c r="B7973" s="250">
        <v>7910</v>
      </c>
      <c r="C7973" s="249">
        <v>134.02760589446333</v>
      </c>
    </row>
    <row r="7974" spans="2:3" x14ac:dyDescent="0.25">
      <c r="B7974" s="250">
        <v>7911</v>
      </c>
      <c r="C7974" s="249">
        <v>129.30467409259637</v>
      </c>
    </row>
    <row r="7975" spans="2:3" x14ac:dyDescent="0.25">
      <c r="B7975" s="250">
        <v>7912</v>
      </c>
      <c r="C7975" s="249">
        <v>128.83437642846218</v>
      </c>
    </row>
    <row r="7976" spans="2:3" x14ac:dyDescent="0.25">
      <c r="B7976" s="250">
        <v>7913</v>
      </c>
      <c r="C7976" s="249">
        <v>120.69022590878272</v>
      </c>
    </row>
    <row r="7977" spans="2:3" x14ac:dyDescent="0.25">
      <c r="B7977" s="250">
        <v>7914</v>
      </c>
      <c r="C7977" s="249">
        <v>117.73218087617582</v>
      </c>
    </row>
    <row r="7978" spans="2:3" x14ac:dyDescent="0.25">
      <c r="B7978" s="250">
        <v>7915</v>
      </c>
      <c r="C7978" s="249">
        <v>157.33312369901836</v>
      </c>
    </row>
    <row r="7979" spans="2:3" x14ac:dyDescent="0.25">
      <c r="B7979" s="250">
        <v>7916</v>
      </c>
      <c r="C7979" s="249">
        <v>144.27745918905234</v>
      </c>
    </row>
    <row r="7980" spans="2:3" x14ac:dyDescent="0.25">
      <c r="B7980" s="250">
        <v>7917</v>
      </c>
      <c r="C7980" s="249">
        <v>107.26582433231712</v>
      </c>
    </row>
    <row r="7981" spans="2:3" x14ac:dyDescent="0.25">
      <c r="B7981" s="250">
        <v>7918</v>
      </c>
      <c r="C7981" s="249">
        <v>164.91404510093918</v>
      </c>
    </row>
    <row r="7982" spans="2:3" x14ac:dyDescent="0.25">
      <c r="B7982" s="250">
        <v>7919</v>
      </c>
      <c r="C7982" s="249">
        <v>152.46804663179267</v>
      </c>
    </row>
    <row r="7983" spans="2:3" x14ac:dyDescent="0.25">
      <c r="B7983" s="250">
        <v>7920</v>
      </c>
      <c r="C7983" s="249">
        <v>108.14254788534575</v>
      </c>
    </row>
    <row r="7984" spans="2:3" x14ac:dyDescent="0.25">
      <c r="B7984" s="250">
        <v>7921</v>
      </c>
      <c r="C7984" s="249">
        <v>84.748539885913971</v>
      </c>
    </row>
    <row r="7985" spans="2:3" x14ac:dyDescent="0.25">
      <c r="B7985" s="250">
        <v>7922</v>
      </c>
      <c r="C7985" s="249">
        <v>103.65566034137737</v>
      </c>
    </row>
    <row r="7986" spans="2:3" x14ac:dyDescent="0.25">
      <c r="B7986" s="250">
        <v>7923</v>
      </c>
      <c r="C7986" s="249">
        <v>128.80340228166421</v>
      </c>
    </row>
    <row r="7987" spans="2:3" x14ac:dyDescent="0.25">
      <c r="B7987" s="250">
        <v>7924</v>
      </c>
      <c r="C7987" s="249">
        <v>95.496087174912645</v>
      </c>
    </row>
    <row r="7988" spans="2:3" x14ac:dyDescent="0.25">
      <c r="B7988" s="250">
        <v>7925</v>
      </c>
      <c r="C7988" s="249">
        <v>75.142477793477951</v>
      </c>
    </row>
    <row r="7989" spans="2:3" x14ac:dyDescent="0.25">
      <c r="B7989" s="250">
        <v>7926</v>
      </c>
      <c r="C7989" s="249">
        <v>123.03008132729374</v>
      </c>
    </row>
    <row r="7990" spans="2:3" x14ac:dyDescent="0.25">
      <c r="B7990" s="250">
        <v>7927</v>
      </c>
      <c r="C7990" s="249">
        <v>133.6820510316555</v>
      </c>
    </row>
    <row r="7991" spans="2:3" x14ac:dyDescent="0.25">
      <c r="B7991" s="250">
        <v>7928</v>
      </c>
      <c r="C7991" s="249">
        <v>121.06188314557738</v>
      </c>
    </row>
    <row r="7992" spans="2:3" x14ac:dyDescent="0.25">
      <c r="B7992" s="250">
        <v>7929</v>
      </c>
      <c r="C7992" s="249">
        <v>114.48076779413286</v>
      </c>
    </row>
    <row r="7993" spans="2:3" x14ac:dyDescent="0.25">
      <c r="B7993" s="250">
        <v>7930</v>
      </c>
      <c r="C7993" s="249">
        <v>95.735671040529866</v>
      </c>
    </row>
    <row r="7994" spans="2:3" x14ac:dyDescent="0.25">
      <c r="B7994" s="250">
        <v>7931</v>
      </c>
      <c r="C7994" s="249">
        <v>107.02100010167885</v>
      </c>
    </row>
    <row r="7995" spans="2:3" x14ac:dyDescent="0.25">
      <c r="B7995" s="250">
        <v>7932</v>
      </c>
      <c r="C7995" s="249">
        <v>162.74454269489075</v>
      </c>
    </row>
    <row r="7996" spans="2:3" x14ac:dyDescent="0.25">
      <c r="B7996" s="250">
        <v>7933</v>
      </c>
      <c r="C7996" s="249">
        <v>116.78889725713056</v>
      </c>
    </row>
    <row r="7997" spans="2:3" x14ac:dyDescent="0.25">
      <c r="B7997" s="250">
        <v>7934</v>
      </c>
      <c r="C7997" s="249">
        <v>146.49909473983854</v>
      </c>
    </row>
    <row r="7998" spans="2:3" x14ac:dyDescent="0.25">
      <c r="B7998" s="250">
        <v>7935</v>
      </c>
      <c r="C7998" s="249">
        <v>72.768474349797714</v>
      </c>
    </row>
    <row r="7999" spans="2:3" x14ac:dyDescent="0.25">
      <c r="B7999" s="250">
        <v>7936</v>
      </c>
      <c r="C7999" s="249">
        <v>121.71639094421971</v>
      </c>
    </row>
    <row r="8000" spans="2:3" x14ac:dyDescent="0.25">
      <c r="B8000" s="250">
        <v>7937</v>
      </c>
      <c r="C8000" s="249">
        <v>119.6898955967475</v>
      </c>
    </row>
    <row r="8001" spans="2:3" x14ac:dyDescent="0.25">
      <c r="B8001" s="250">
        <v>7938</v>
      </c>
      <c r="C8001" s="249">
        <v>133.45039838742383</v>
      </c>
    </row>
    <row r="8002" spans="2:3" x14ac:dyDescent="0.25">
      <c r="B8002" s="250">
        <v>7939</v>
      </c>
      <c r="C8002" s="249">
        <v>118.82784954731088</v>
      </c>
    </row>
    <row r="8003" spans="2:3" x14ac:dyDescent="0.25">
      <c r="B8003" s="250">
        <v>7940</v>
      </c>
      <c r="C8003" s="249">
        <v>79.192873897028164</v>
      </c>
    </row>
    <row r="8004" spans="2:3" x14ac:dyDescent="0.25">
      <c r="B8004" s="250">
        <v>7941</v>
      </c>
      <c r="C8004" s="249">
        <v>89.041871242006692</v>
      </c>
    </row>
    <row r="8005" spans="2:3" x14ac:dyDescent="0.25">
      <c r="B8005" s="250">
        <v>7942</v>
      </c>
      <c r="C8005" s="249">
        <v>143.34200509385565</v>
      </c>
    </row>
    <row r="8006" spans="2:3" x14ac:dyDescent="0.25">
      <c r="B8006" s="250">
        <v>7943</v>
      </c>
      <c r="C8006" s="249">
        <v>136.98872263845811</v>
      </c>
    </row>
    <row r="8007" spans="2:3" x14ac:dyDescent="0.25">
      <c r="B8007" s="250">
        <v>7944</v>
      </c>
      <c r="C8007" s="249">
        <v>91.17126097784039</v>
      </c>
    </row>
    <row r="8008" spans="2:3" x14ac:dyDescent="0.25">
      <c r="B8008" s="250">
        <v>7945</v>
      </c>
      <c r="C8008" s="249">
        <v>98.37618273998865</v>
      </c>
    </row>
    <row r="8009" spans="2:3" x14ac:dyDescent="0.25">
      <c r="B8009" s="250">
        <v>7946</v>
      </c>
      <c r="C8009" s="249">
        <v>94.530012408639749</v>
      </c>
    </row>
    <row r="8010" spans="2:3" x14ac:dyDescent="0.25">
      <c r="B8010" s="250">
        <v>7947</v>
      </c>
      <c r="C8010" s="249">
        <v>111.69236921712722</v>
      </c>
    </row>
    <row r="8011" spans="2:3" x14ac:dyDescent="0.25">
      <c r="B8011" s="250">
        <v>7948</v>
      </c>
      <c r="C8011" s="249">
        <v>127.5263830875262</v>
      </c>
    </row>
    <row r="8012" spans="2:3" x14ac:dyDescent="0.25">
      <c r="B8012" s="250">
        <v>7949</v>
      </c>
      <c r="C8012" s="249">
        <v>124.42459708294376</v>
      </c>
    </row>
    <row r="8013" spans="2:3" x14ac:dyDescent="0.25">
      <c r="B8013" s="250">
        <v>7950</v>
      </c>
      <c r="C8013" s="249">
        <v>112.78111112752062</v>
      </c>
    </row>
    <row r="8014" spans="2:3" x14ac:dyDescent="0.25">
      <c r="B8014" s="250">
        <v>7951</v>
      </c>
      <c r="C8014" s="249">
        <v>126.36686426834224</v>
      </c>
    </row>
    <row r="8015" spans="2:3" x14ac:dyDescent="0.25">
      <c r="B8015" s="250">
        <v>7952</v>
      </c>
      <c r="C8015" s="249">
        <v>124.21583106719862</v>
      </c>
    </row>
    <row r="8016" spans="2:3" x14ac:dyDescent="0.25">
      <c r="B8016" s="250">
        <v>7953</v>
      </c>
      <c r="C8016" s="249">
        <v>155.58596095536691</v>
      </c>
    </row>
    <row r="8017" spans="2:3" x14ac:dyDescent="0.25">
      <c r="B8017" s="250">
        <v>7954</v>
      </c>
      <c r="C8017" s="249">
        <v>129.57683800316201</v>
      </c>
    </row>
    <row r="8018" spans="2:3" x14ac:dyDescent="0.25">
      <c r="B8018" s="250">
        <v>7955</v>
      </c>
      <c r="C8018" s="249">
        <v>127.12959925979494</v>
      </c>
    </row>
    <row r="8019" spans="2:3" x14ac:dyDescent="0.25">
      <c r="B8019" s="250">
        <v>7956</v>
      </c>
      <c r="C8019" s="249">
        <v>122.07602710220566</v>
      </c>
    </row>
    <row r="8020" spans="2:3" x14ac:dyDescent="0.25">
      <c r="B8020" s="250">
        <v>7957</v>
      </c>
      <c r="C8020" s="249">
        <v>120.03937380148813</v>
      </c>
    </row>
    <row r="8021" spans="2:3" x14ac:dyDescent="0.25">
      <c r="B8021" s="250">
        <v>7958</v>
      </c>
      <c r="C8021" s="249">
        <v>74.159801385998634</v>
      </c>
    </row>
    <row r="8022" spans="2:3" x14ac:dyDescent="0.25">
      <c r="B8022" s="250">
        <v>7959</v>
      </c>
      <c r="C8022" s="249">
        <v>146.03491206996591</v>
      </c>
    </row>
    <row r="8023" spans="2:3" x14ac:dyDescent="0.25">
      <c r="B8023" s="250">
        <v>7960</v>
      </c>
      <c r="C8023" s="249">
        <v>145.36100093854301</v>
      </c>
    </row>
    <row r="8024" spans="2:3" x14ac:dyDescent="0.25">
      <c r="B8024" s="250">
        <v>7961</v>
      </c>
      <c r="C8024" s="249">
        <v>127.10497351531122</v>
      </c>
    </row>
    <row r="8025" spans="2:3" x14ac:dyDescent="0.25">
      <c r="B8025" s="250">
        <v>7962</v>
      </c>
      <c r="C8025" s="249">
        <v>145.07170013543228</v>
      </c>
    </row>
    <row r="8026" spans="2:3" x14ac:dyDescent="0.25">
      <c r="B8026" s="250">
        <v>7963</v>
      </c>
      <c r="C8026" s="249">
        <v>133.94671013850478</v>
      </c>
    </row>
    <row r="8027" spans="2:3" x14ac:dyDescent="0.25">
      <c r="B8027" s="250">
        <v>7964</v>
      </c>
      <c r="C8027" s="249">
        <v>103.1590160613093</v>
      </c>
    </row>
    <row r="8028" spans="2:3" x14ac:dyDescent="0.25">
      <c r="B8028" s="250">
        <v>7965</v>
      </c>
      <c r="C8028" s="249">
        <v>95.295983447256944</v>
      </c>
    </row>
    <row r="8029" spans="2:3" x14ac:dyDescent="0.25">
      <c r="B8029" s="250">
        <v>7966</v>
      </c>
      <c r="C8029" s="249">
        <v>174.97122826791454</v>
      </c>
    </row>
    <row r="8030" spans="2:3" x14ac:dyDescent="0.25">
      <c r="B8030" s="250">
        <v>7967</v>
      </c>
      <c r="C8030" s="249">
        <v>168.1822322545928</v>
      </c>
    </row>
    <row r="8031" spans="2:3" x14ac:dyDescent="0.25">
      <c r="B8031" s="250">
        <v>7968</v>
      </c>
      <c r="C8031" s="249">
        <v>123.76582914931747</v>
      </c>
    </row>
    <row r="8032" spans="2:3" x14ac:dyDescent="0.25">
      <c r="B8032" s="250">
        <v>7969</v>
      </c>
      <c r="C8032" s="249">
        <v>161.45843187503479</v>
      </c>
    </row>
    <row r="8033" spans="2:3" x14ac:dyDescent="0.25">
      <c r="B8033" s="250">
        <v>7970</v>
      </c>
      <c r="C8033" s="249">
        <v>91.48848506634684</v>
      </c>
    </row>
    <row r="8034" spans="2:3" x14ac:dyDescent="0.25">
      <c r="B8034" s="250">
        <v>7971</v>
      </c>
      <c r="C8034" s="249">
        <v>147.56929172549437</v>
      </c>
    </row>
    <row r="8035" spans="2:3" x14ac:dyDescent="0.25">
      <c r="B8035" s="250">
        <v>7972</v>
      </c>
      <c r="C8035" s="249">
        <v>143.28277042611498</v>
      </c>
    </row>
    <row r="8036" spans="2:3" x14ac:dyDescent="0.25">
      <c r="B8036" s="250">
        <v>7973</v>
      </c>
      <c r="C8036" s="249">
        <v>100.79987394268201</v>
      </c>
    </row>
    <row r="8037" spans="2:3" x14ac:dyDescent="0.25">
      <c r="B8037" s="250">
        <v>7974</v>
      </c>
      <c r="C8037" s="249">
        <v>119.53434071890366</v>
      </c>
    </row>
    <row r="8038" spans="2:3" x14ac:dyDescent="0.25">
      <c r="B8038" s="250">
        <v>7975</v>
      </c>
      <c r="C8038" s="249">
        <v>138.22932615161773</v>
      </c>
    </row>
    <row r="8039" spans="2:3" x14ac:dyDescent="0.25">
      <c r="B8039" s="250">
        <v>7976</v>
      </c>
      <c r="C8039" s="249">
        <v>105.53095549508201</v>
      </c>
    </row>
    <row r="8040" spans="2:3" x14ac:dyDescent="0.25">
      <c r="B8040" s="250">
        <v>7977</v>
      </c>
      <c r="C8040" s="249">
        <v>136.41785560794355</v>
      </c>
    </row>
    <row r="8041" spans="2:3" x14ac:dyDescent="0.25">
      <c r="B8041" s="250">
        <v>7978</v>
      </c>
      <c r="C8041" s="249">
        <v>135.69607531702178</v>
      </c>
    </row>
    <row r="8042" spans="2:3" x14ac:dyDescent="0.25">
      <c r="B8042" s="250">
        <v>7979</v>
      </c>
      <c r="C8042" s="249">
        <v>95.934225917377177</v>
      </c>
    </row>
    <row r="8043" spans="2:3" x14ac:dyDescent="0.25">
      <c r="B8043" s="250">
        <v>7980</v>
      </c>
      <c r="C8043" s="249">
        <v>116.08484426414759</v>
      </c>
    </row>
    <row r="8044" spans="2:3" x14ac:dyDescent="0.25">
      <c r="B8044" s="250">
        <v>7981</v>
      </c>
      <c r="C8044" s="249">
        <v>117.92048160598593</v>
      </c>
    </row>
    <row r="8045" spans="2:3" x14ac:dyDescent="0.25">
      <c r="B8045" s="250">
        <v>7982</v>
      </c>
      <c r="C8045" s="249">
        <v>113.72656998140229</v>
      </c>
    </row>
    <row r="8046" spans="2:3" x14ac:dyDescent="0.25">
      <c r="B8046" s="250">
        <v>7983</v>
      </c>
      <c r="C8046" s="249">
        <v>69.354427457624197</v>
      </c>
    </row>
    <row r="8047" spans="2:3" x14ac:dyDescent="0.25">
      <c r="B8047" s="250">
        <v>7984</v>
      </c>
      <c r="C8047" s="249">
        <v>134.63377911506984</v>
      </c>
    </row>
    <row r="8048" spans="2:3" x14ac:dyDescent="0.25">
      <c r="B8048" s="250">
        <v>7985</v>
      </c>
      <c r="C8048" s="249">
        <v>104.25642226903085</v>
      </c>
    </row>
    <row r="8049" spans="2:3" x14ac:dyDescent="0.25">
      <c r="B8049" s="250">
        <v>7986</v>
      </c>
      <c r="C8049" s="249">
        <v>129.90354839528578</v>
      </c>
    </row>
    <row r="8050" spans="2:3" x14ac:dyDescent="0.25">
      <c r="B8050" s="250">
        <v>7987</v>
      </c>
      <c r="C8050" s="249">
        <v>147.31313570673643</v>
      </c>
    </row>
    <row r="8051" spans="2:3" x14ac:dyDescent="0.25">
      <c r="B8051" s="250">
        <v>7988</v>
      </c>
      <c r="C8051" s="249">
        <v>110.81729494191077</v>
      </c>
    </row>
    <row r="8052" spans="2:3" x14ac:dyDescent="0.25">
      <c r="B8052" s="250">
        <v>7989</v>
      </c>
      <c r="C8052" s="249">
        <v>91.472633502094652</v>
      </c>
    </row>
    <row r="8053" spans="2:3" x14ac:dyDescent="0.25">
      <c r="B8053" s="250">
        <v>7990</v>
      </c>
      <c r="C8053" s="249">
        <v>133.89977745515415</v>
      </c>
    </row>
    <row r="8054" spans="2:3" x14ac:dyDescent="0.25">
      <c r="B8054" s="250">
        <v>7991</v>
      </c>
      <c r="C8054" s="249">
        <v>107.28957108796327</v>
      </c>
    </row>
    <row r="8055" spans="2:3" x14ac:dyDescent="0.25">
      <c r="B8055" s="250">
        <v>7992</v>
      </c>
      <c r="C8055" s="249">
        <v>101.84288493932863</v>
      </c>
    </row>
    <row r="8056" spans="2:3" x14ac:dyDescent="0.25">
      <c r="B8056" s="250">
        <v>7993</v>
      </c>
      <c r="C8056" s="249">
        <v>144.50394705065193</v>
      </c>
    </row>
    <row r="8057" spans="2:3" x14ac:dyDescent="0.25">
      <c r="B8057" s="250">
        <v>7994</v>
      </c>
      <c r="C8057" s="249">
        <v>124.9317195898964</v>
      </c>
    </row>
    <row r="8058" spans="2:3" x14ac:dyDescent="0.25">
      <c r="B8058" s="250">
        <v>7995</v>
      </c>
      <c r="C8058" s="249">
        <v>117.58619486619354</v>
      </c>
    </row>
    <row r="8059" spans="2:3" x14ac:dyDescent="0.25">
      <c r="B8059" s="250">
        <v>7996</v>
      </c>
      <c r="C8059" s="249">
        <v>131.18638788779171</v>
      </c>
    </row>
    <row r="8060" spans="2:3" x14ac:dyDescent="0.25">
      <c r="B8060" s="250">
        <v>7997</v>
      </c>
      <c r="C8060" s="249">
        <v>125.15727946753537</v>
      </c>
    </row>
    <row r="8061" spans="2:3" x14ac:dyDescent="0.25">
      <c r="B8061" s="250">
        <v>7998</v>
      </c>
      <c r="C8061" s="249">
        <v>139.53828742095089</v>
      </c>
    </row>
    <row r="8062" spans="2:3" x14ac:dyDescent="0.25">
      <c r="B8062" s="250">
        <v>7999</v>
      </c>
      <c r="C8062" s="249">
        <v>114.43941934944371</v>
      </c>
    </row>
    <row r="8063" spans="2:3" x14ac:dyDescent="0.25">
      <c r="B8063" s="250">
        <v>8000</v>
      </c>
      <c r="C8063" s="249">
        <v>137.87904006598839</v>
      </c>
    </row>
    <row r="8064" spans="2:3" x14ac:dyDescent="0.25">
      <c r="B8064" s="250">
        <v>8001</v>
      </c>
      <c r="C8064" s="249">
        <v>161.65792193045928</v>
      </c>
    </row>
    <row r="8065" spans="2:3" x14ac:dyDescent="0.25">
      <c r="B8065" s="250">
        <v>8002</v>
      </c>
      <c r="C8065" s="249">
        <v>108.11032426770358</v>
      </c>
    </row>
    <row r="8066" spans="2:3" x14ac:dyDescent="0.25">
      <c r="B8066" s="250">
        <v>8003</v>
      </c>
      <c r="C8066" s="249">
        <v>86.524834505303801</v>
      </c>
    </row>
    <row r="8067" spans="2:3" x14ac:dyDescent="0.25">
      <c r="B8067" s="250">
        <v>8004</v>
      </c>
      <c r="C8067" s="249">
        <v>99.081148532296368</v>
      </c>
    </row>
    <row r="8068" spans="2:3" x14ac:dyDescent="0.25">
      <c r="B8068" s="250">
        <v>8005</v>
      </c>
      <c r="C8068" s="249">
        <v>177.67215399071469</v>
      </c>
    </row>
    <row r="8069" spans="2:3" x14ac:dyDescent="0.25">
      <c r="B8069" s="250">
        <v>8006</v>
      </c>
      <c r="C8069" s="249">
        <v>171.5316498418149</v>
      </c>
    </row>
    <row r="8070" spans="2:3" x14ac:dyDescent="0.25">
      <c r="B8070" s="250">
        <v>8007</v>
      </c>
      <c r="C8070" s="249">
        <v>85.128147720572045</v>
      </c>
    </row>
    <row r="8071" spans="2:3" x14ac:dyDescent="0.25">
      <c r="B8071" s="250">
        <v>8008</v>
      </c>
      <c r="C8071" s="249">
        <v>144.93494963234446</v>
      </c>
    </row>
    <row r="8072" spans="2:3" x14ac:dyDescent="0.25">
      <c r="B8072" s="250">
        <v>8009</v>
      </c>
      <c r="C8072" s="249">
        <v>144.44107891637901</v>
      </c>
    </row>
    <row r="8073" spans="2:3" x14ac:dyDescent="0.25">
      <c r="B8073" s="250">
        <v>8010</v>
      </c>
      <c r="C8073" s="249">
        <v>68.191370307901707</v>
      </c>
    </row>
    <row r="8074" spans="2:3" x14ac:dyDescent="0.25">
      <c r="B8074" s="250">
        <v>8011</v>
      </c>
      <c r="C8074" s="249">
        <v>66.600756509806715</v>
      </c>
    </row>
    <row r="8075" spans="2:3" x14ac:dyDescent="0.25">
      <c r="B8075" s="250">
        <v>8012</v>
      </c>
      <c r="C8075" s="249">
        <v>158.14767590449165</v>
      </c>
    </row>
    <row r="8076" spans="2:3" x14ac:dyDescent="0.25">
      <c r="B8076" s="250">
        <v>8013</v>
      </c>
      <c r="C8076" s="249">
        <v>106.46735047763593</v>
      </c>
    </row>
    <row r="8077" spans="2:3" x14ac:dyDescent="0.25">
      <c r="B8077" s="250">
        <v>8014</v>
      </c>
      <c r="C8077" s="249">
        <v>108.78522369355346</v>
      </c>
    </row>
    <row r="8078" spans="2:3" x14ac:dyDescent="0.25">
      <c r="B8078" s="250">
        <v>8015</v>
      </c>
      <c r="C8078" s="249">
        <v>92.962126428072196</v>
      </c>
    </row>
    <row r="8079" spans="2:3" x14ac:dyDescent="0.25">
      <c r="B8079" s="250">
        <v>8016</v>
      </c>
      <c r="C8079" s="249">
        <v>110.17433051167995</v>
      </c>
    </row>
    <row r="8080" spans="2:3" x14ac:dyDescent="0.25">
      <c r="B8080" s="250">
        <v>8017</v>
      </c>
      <c r="C8080" s="249">
        <v>151.00769159801416</v>
      </c>
    </row>
    <row r="8081" spans="2:3" x14ac:dyDescent="0.25">
      <c r="B8081" s="250">
        <v>8018</v>
      </c>
      <c r="C8081" s="249">
        <v>122.49349013966697</v>
      </c>
    </row>
    <row r="8082" spans="2:3" x14ac:dyDescent="0.25">
      <c r="B8082" s="250">
        <v>8019</v>
      </c>
      <c r="C8082" s="249">
        <v>85.724109175288746</v>
      </c>
    </row>
    <row r="8083" spans="2:3" x14ac:dyDescent="0.25">
      <c r="B8083" s="250">
        <v>8020</v>
      </c>
      <c r="C8083" s="249">
        <v>114.28677120234055</v>
      </c>
    </row>
    <row r="8084" spans="2:3" x14ac:dyDescent="0.25">
      <c r="B8084" s="250">
        <v>8021</v>
      </c>
      <c r="C8084" s="249">
        <v>131.11459592083241</v>
      </c>
    </row>
    <row r="8085" spans="2:3" x14ac:dyDescent="0.25">
      <c r="B8085" s="250">
        <v>8022</v>
      </c>
      <c r="C8085" s="249">
        <v>129.82633655794012</v>
      </c>
    </row>
    <row r="8086" spans="2:3" x14ac:dyDescent="0.25">
      <c r="B8086" s="250">
        <v>8023</v>
      </c>
      <c r="C8086" s="249">
        <v>121.65886995951027</v>
      </c>
    </row>
    <row r="8087" spans="2:3" x14ac:dyDescent="0.25">
      <c r="B8087" s="250">
        <v>8024</v>
      </c>
      <c r="C8087" s="249">
        <v>141.073559223801</v>
      </c>
    </row>
    <row r="8088" spans="2:3" x14ac:dyDescent="0.25">
      <c r="B8088" s="250">
        <v>8025</v>
      </c>
      <c r="C8088" s="249">
        <v>99.530663641189591</v>
      </c>
    </row>
    <row r="8089" spans="2:3" x14ac:dyDescent="0.25">
      <c r="B8089" s="250">
        <v>8026</v>
      </c>
      <c r="C8089" s="249">
        <v>99.205973973505593</v>
      </c>
    </row>
    <row r="8090" spans="2:3" x14ac:dyDescent="0.25">
      <c r="B8090" s="250">
        <v>8027</v>
      </c>
      <c r="C8090" s="249">
        <v>121.89933876861394</v>
      </c>
    </row>
    <row r="8091" spans="2:3" x14ac:dyDescent="0.25">
      <c r="B8091" s="250">
        <v>8028</v>
      </c>
      <c r="C8091" s="249">
        <v>159.25115434777763</v>
      </c>
    </row>
    <row r="8092" spans="2:3" x14ac:dyDescent="0.25">
      <c r="B8092" s="250">
        <v>8029</v>
      </c>
      <c r="C8092" s="249">
        <v>106.05083542752769</v>
      </c>
    </row>
    <row r="8093" spans="2:3" x14ac:dyDescent="0.25">
      <c r="B8093" s="250">
        <v>8030</v>
      </c>
      <c r="C8093" s="249">
        <v>107.12553186976601</v>
      </c>
    </row>
    <row r="8094" spans="2:3" x14ac:dyDescent="0.25">
      <c r="B8094" s="250">
        <v>8031</v>
      </c>
      <c r="C8094" s="249">
        <v>146.7526954407615</v>
      </c>
    </row>
    <row r="8095" spans="2:3" x14ac:dyDescent="0.25">
      <c r="B8095" s="250">
        <v>8032</v>
      </c>
      <c r="C8095" s="249">
        <v>141.56739788686372</v>
      </c>
    </row>
    <row r="8096" spans="2:3" x14ac:dyDescent="0.25">
      <c r="B8096" s="250">
        <v>8033</v>
      </c>
      <c r="C8096" s="249">
        <v>73.207983175897482</v>
      </c>
    </row>
    <row r="8097" spans="2:3" x14ac:dyDescent="0.25">
      <c r="B8097" s="250">
        <v>8034</v>
      </c>
      <c r="C8097" s="249">
        <v>128.78589308682783</v>
      </c>
    </row>
    <row r="8098" spans="2:3" x14ac:dyDescent="0.25">
      <c r="B8098" s="250">
        <v>8035</v>
      </c>
      <c r="C8098" s="249">
        <v>132.18264937985555</v>
      </c>
    </row>
    <row r="8099" spans="2:3" x14ac:dyDescent="0.25">
      <c r="B8099" s="250">
        <v>8036</v>
      </c>
      <c r="C8099" s="249">
        <v>134.93962305661404</v>
      </c>
    </row>
    <row r="8100" spans="2:3" x14ac:dyDescent="0.25">
      <c r="B8100" s="250">
        <v>8037</v>
      </c>
      <c r="C8100" s="249">
        <v>148.51168817384908</v>
      </c>
    </row>
    <row r="8101" spans="2:3" x14ac:dyDescent="0.25">
      <c r="B8101" s="250">
        <v>8038</v>
      </c>
      <c r="C8101" s="249">
        <v>141.98409963775697</v>
      </c>
    </row>
    <row r="8102" spans="2:3" x14ac:dyDescent="0.25">
      <c r="B8102" s="250">
        <v>8039</v>
      </c>
      <c r="C8102" s="249">
        <v>108.69427461634669</v>
      </c>
    </row>
    <row r="8103" spans="2:3" x14ac:dyDescent="0.25">
      <c r="B8103" s="250">
        <v>8040</v>
      </c>
      <c r="C8103" s="249">
        <v>93.428412660638529</v>
      </c>
    </row>
    <row r="8104" spans="2:3" x14ac:dyDescent="0.25">
      <c r="B8104" s="250">
        <v>8041</v>
      </c>
      <c r="C8104" s="249">
        <v>139.76960203047963</v>
      </c>
    </row>
    <row r="8105" spans="2:3" x14ac:dyDescent="0.25">
      <c r="B8105" s="250">
        <v>8042</v>
      </c>
      <c r="C8105" s="249">
        <v>128.4039573022784</v>
      </c>
    </row>
    <row r="8106" spans="2:3" x14ac:dyDescent="0.25">
      <c r="B8106" s="250">
        <v>8043</v>
      </c>
      <c r="C8106" s="249">
        <v>100.31047032528264</v>
      </c>
    </row>
    <row r="8107" spans="2:3" x14ac:dyDescent="0.25">
      <c r="B8107" s="250">
        <v>8044</v>
      </c>
      <c r="C8107" s="249">
        <v>164.90361345313732</v>
      </c>
    </row>
    <row r="8108" spans="2:3" x14ac:dyDescent="0.25">
      <c r="B8108" s="250">
        <v>8045</v>
      </c>
      <c r="C8108" s="249">
        <v>141.87161098416215</v>
      </c>
    </row>
    <row r="8109" spans="2:3" x14ac:dyDescent="0.25">
      <c r="B8109" s="250">
        <v>8046</v>
      </c>
      <c r="C8109" s="249">
        <v>93.364515235005854</v>
      </c>
    </row>
    <row r="8110" spans="2:3" x14ac:dyDescent="0.25">
      <c r="B8110" s="250">
        <v>8047</v>
      </c>
      <c r="C8110" s="249">
        <v>125.6136974054387</v>
      </c>
    </row>
    <row r="8111" spans="2:3" x14ac:dyDescent="0.25">
      <c r="B8111" s="250">
        <v>8048</v>
      </c>
      <c r="C8111" s="249">
        <v>117.16167803421489</v>
      </c>
    </row>
    <row r="8112" spans="2:3" x14ac:dyDescent="0.25">
      <c r="B8112" s="250">
        <v>8049</v>
      </c>
      <c r="C8112" s="249">
        <v>148.8774234537118</v>
      </c>
    </row>
    <row r="8113" spans="2:3" x14ac:dyDescent="0.25">
      <c r="B8113" s="250">
        <v>8050</v>
      </c>
      <c r="C8113" s="249">
        <v>150.95952150470308</v>
      </c>
    </row>
    <row r="8114" spans="2:3" x14ac:dyDescent="0.25">
      <c r="B8114" s="250">
        <v>8051</v>
      </c>
      <c r="C8114" s="249">
        <v>104.07920950710482</v>
      </c>
    </row>
    <row r="8115" spans="2:3" x14ac:dyDescent="0.25">
      <c r="B8115" s="250">
        <v>8052</v>
      </c>
      <c r="C8115" s="249">
        <v>109.82875024057367</v>
      </c>
    </row>
    <row r="8116" spans="2:3" x14ac:dyDescent="0.25">
      <c r="B8116" s="250">
        <v>8053</v>
      </c>
      <c r="C8116" s="249">
        <v>97.833758899999935</v>
      </c>
    </row>
    <row r="8117" spans="2:3" x14ac:dyDescent="0.25">
      <c r="B8117" s="250">
        <v>8054</v>
      </c>
      <c r="C8117" s="249">
        <v>106.22547194992617</v>
      </c>
    </row>
    <row r="8118" spans="2:3" x14ac:dyDescent="0.25">
      <c r="B8118" s="250">
        <v>8055</v>
      </c>
      <c r="C8118" s="249">
        <v>97.478595217230918</v>
      </c>
    </row>
    <row r="8119" spans="2:3" x14ac:dyDescent="0.25">
      <c r="B8119" s="250">
        <v>8056</v>
      </c>
      <c r="C8119" s="249">
        <v>95.321157481046583</v>
      </c>
    </row>
    <row r="8120" spans="2:3" x14ac:dyDescent="0.25">
      <c r="B8120" s="250">
        <v>8057</v>
      </c>
      <c r="C8120" s="249">
        <v>180.21080430643474</v>
      </c>
    </row>
    <row r="8121" spans="2:3" x14ac:dyDescent="0.25">
      <c r="B8121" s="250">
        <v>8058</v>
      </c>
      <c r="C8121" s="249">
        <v>107.33640337207031</v>
      </c>
    </row>
    <row r="8122" spans="2:3" x14ac:dyDescent="0.25">
      <c r="B8122" s="250">
        <v>8059</v>
      </c>
      <c r="C8122" s="249">
        <v>132.87354711630735</v>
      </c>
    </row>
    <row r="8123" spans="2:3" x14ac:dyDescent="0.25">
      <c r="B8123" s="250">
        <v>8060</v>
      </c>
      <c r="C8123" s="249">
        <v>96.798710392601947</v>
      </c>
    </row>
    <row r="8124" spans="2:3" x14ac:dyDescent="0.25">
      <c r="B8124" s="250">
        <v>8061</v>
      </c>
      <c r="C8124" s="249">
        <v>139.95446390964548</v>
      </c>
    </row>
    <row r="8125" spans="2:3" x14ac:dyDescent="0.25">
      <c r="B8125" s="250">
        <v>8062</v>
      </c>
      <c r="C8125" s="249">
        <v>114.55369793697365</v>
      </c>
    </row>
    <row r="8126" spans="2:3" x14ac:dyDescent="0.25">
      <c r="B8126" s="250">
        <v>8063</v>
      </c>
      <c r="C8126" s="249">
        <v>163.57920471981816</v>
      </c>
    </row>
    <row r="8127" spans="2:3" x14ac:dyDescent="0.25">
      <c r="B8127" s="250">
        <v>8064</v>
      </c>
      <c r="C8127" s="249">
        <v>95.124457032305699</v>
      </c>
    </row>
    <row r="8128" spans="2:3" x14ac:dyDescent="0.25">
      <c r="B8128" s="250">
        <v>8065</v>
      </c>
      <c r="C8128" s="249">
        <v>150.5744402191614</v>
      </c>
    </row>
    <row r="8129" spans="2:3" x14ac:dyDescent="0.25">
      <c r="B8129" s="250">
        <v>8066</v>
      </c>
      <c r="C8129" s="249">
        <v>123.07167825244149</v>
      </c>
    </row>
    <row r="8130" spans="2:3" x14ac:dyDescent="0.25">
      <c r="B8130" s="250">
        <v>8067</v>
      </c>
      <c r="C8130" s="249">
        <v>103.49600004797108</v>
      </c>
    </row>
    <row r="8131" spans="2:3" x14ac:dyDescent="0.25">
      <c r="B8131" s="250">
        <v>8068</v>
      </c>
      <c r="C8131" s="249">
        <v>134.61162669102356</v>
      </c>
    </row>
    <row r="8132" spans="2:3" x14ac:dyDescent="0.25">
      <c r="B8132" s="250">
        <v>8069</v>
      </c>
      <c r="C8132" s="249">
        <v>138.97469848506978</v>
      </c>
    </row>
    <row r="8133" spans="2:3" x14ac:dyDescent="0.25">
      <c r="B8133" s="250">
        <v>8070</v>
      </c>
      <c r="C8133" s="249">
        <v>128.44249469808338</v>
      </c>
    </row>
    <row r="8134" spans="2:3" x14ac:dyDescent="0.25">
      <c r="B8134" s="250">
        <v>8071</v>
      </c>
      <c r="C8134" s="249">
        <v>94.954594642206018</v>
      </c>
    </row>
    <row r="8135" spans="2:3" x14ac:dyDescent="0.25">
      <c r="B8135" s="250">
        <v>8072</v>
      </c>
      <c r="C8135" s="249">
        <v>95.307679003079542</v>
      </c>
    </row>
    <row r="8136" spans="2:3" x14ac:dyDescent="0.25">
      <c r="B8136" s="250">
        <v>8073</v>
      </c>
      <c r="C8136" s="249">
        <v>110.85013765016772</v>
      </c>
    </row>
    <row r="8137" spans="2:3" x14ac:dyDescent="0.25">
      <c r="B8137" s="250">
        <v>8074</v>
      </c>
      <c r="C8137" s="249">
        <v>173.79075790642833</v>
      </c>
    </row>
    <row r="8138" spans="2:3" x14ac:dyDescent="0.25">
      <c r="B8138" s="250">
        <v>8075</v>
      </c>
      <c r="C8138" s="249">
        <v>95.697398441895984</v>
      </c>
    </row>
    <row r="8139" spans="2:3" x14ac:dyDescent="0.25">
      <c r="B8139" s="250">
        <v>8076</v>
      </c>
      <c r="C8139" s="249">
        <v>106.37034535200998</v>
      </c>
    </row>
    <row r="8140" spans="2:3" x14ac:dyDescent="0.25">
      <c r="B8140" s="250">
        <v>8077</v>
      </c>
      <c r="C8140" s="249">
        <v>103.48550720432641</v>
      </c>
    </row>
    <row r="8141" spans="2:3" x14ac:dyDescent="0.25">
      <c r="B8141" s="250">
        <v>8078</v>
      </c>
      <c r="C8141" s="249">
        <v>99.57740770076478</v>
      </c>
    </row>
    <row r="8142" spans="2:3" x14ac:dyDescent="0.25">
      <c r="B8142" s="250">
        <v>8079</v>
      </c>
      <c r="C8142" s="249">
        <v>127.60494721292828</v>
      </c>
    </row>
    <row r="8143" spans="2:3" x14ac:dyDescent="0.25">
      <c r="B8143" s="250">
        <v>8080</v>
      </c>
      <c r="C8143" s="249">
        <v>95.58198764053688</v>
      </c>
    </row>
    <row r="8144" spans="2:3" x14ac:dyDescent="0.25">
      <c r="B8144" s="250">
        <v>8081</v>
      </c>
      <c r="C8144" s="249">
        <v>122.90419553682298</v>
      </c>
    </row>
    <row r="8145" spans="2:3" x14ac:dyDescent="0.25">
      <c r="B8145" s="250">
        <v>8082</v>
      </c>
      <c r="C8145" s="249">
        <v>128.49682194872904</v>
      </c>
    </row>
    <row r="8146" spans="2:3" x14ac:dyDescent="0.25">
      <c r="B8146" s="250">
        <v>8083</v>
      </c>
      <c r="C8146" s="249">
        <v>165.69763175457086</v>
      </c>
    </row>
    <row r="8147" spans="2:3" x14ac:dyDescent="0.25">
      <c r="B8147" s="250">
        <v>8084</v>
      </c>
      <c r="C8147" s="249">
        <v>94.789371384806998</v>
      </c>
    </row>
    <row r="8148" spans="2:3" x14ac:dyDescent="0.25">
      <c r="B8148" s="250">
        <v>8085</v>
      </c>
      <c r="C8148" s="249">
        <v>192.01427062464774</v>
      </c>
    </row>
    <row r="8149" spans="2:3" x14ac:dyDescent="0.25">
      <c r="B8149" s="250">
        <v>8086</v>
      </c>
      <c r="C8149" s="249">
        <v>152.63815640151046</v>
      </c>
    </row>
    <row r="8150" spans="2:3" x14ac:dyDescent="0.25">
      <c r="B8150" s="250">
        <v>8087</v>
      </c>
      <c r="C8150" s="249">
        <v>98.190339291874068</v>
      </c>
    </row>
    <row r="8151" spans="2:3" x14ac:dyDescent="0.25">
      <c r="B8151" s="250">
        <v>8088</v>
      </c>
      <c r="C8151" s="249">
        <v>145.66141020963681</v>
      </c>
    </row>
    <row r="8152" spans="2:3" x14ac:dyDescent="0.25">
      <c r="B8152" s="250">
        <v>8089</v>
      </c>
      <c r="C8152" s="249">
        <v>131.29640132021146</v>
      </c>
    </row>
    <row r="8153" spans="2:3" x14ac:dyDescent="0.25">
      <c r="B8153" s="250">
        <v>8090</v>
      </c>
      <c r="C8153" s="249">
        <v>140.32453913534152</v>
      </c>
    </row>
    <row r="8154" spans="2:3" x14ac:dyDescent="0.25">
      <c r="B8154" s="250">
        <v>8091</v>
      </c>
      <c r="C8154" s="249">
        <v>98.908397392189642</v>
      </c>
    </row>
    <row r="8155" spans="2:3" x14ac:dyDescent="0.25">
      <c r="B8155" s="250">
        <v>8092</v>
      </c>
      <c r="C8155" s="249">
        <v>108.77407983569334</v>
      </c>
    </row>
    <row r="8156" spans="2:3" x14ac:dyDescent="0.25">
      <c r="B8156" s="250">
        <v>8093</v>
      </c>
      <c r="C8156" s="249">
        <v>118.07667705832692</v>
      </c>
    </row>
    <row r="8157" spans="2:3" x14ac:dyDescent="0.25">
      <c r="B8157" s="250">
        <v>8094</v>
      </c>
      <c r="C8157" s="249">
        <v>150.36363672834619</v>
      </c>
    </row>
    <row r="8158" spans="2:3" x14ac:dyDescent="0.25">
      <c r="B8158" s="250">
        <v>8095</v>
      </c>
      <c r="C8158" s="249">
        <v>104.32434639343252</v>
      </c>
    </row>
    <row r="8159" spans="2:3" x14ac:dyDescent="0.25">
      <c r="B8159" s="250">
        <v>8096</v>
      </c>
      <c r="C8159" s="249">
        <v>136.37456060545935</v>
      </c>
    </row>
    <row r="8160" spans="2:3" x14ac:dyDescent="0.25">
      <c r="B8160" s="250">
        <v>8097</v>
      </c>
      <c r="C8160" s="249">
        <v>151.83334808749237</v>
      </c>
    </row>
    <row r="8161" spans="2:3" x14ac:dyDescent="0.25">
      <c r="B8161" s="250">
        <v>8098</v>
      </c>
      <c r="C8161" s="249">
        <v>120.08248349564519</v>
      </c>
    </row>
    <row r="8162" spans="2:3" x14ac:dyDescent="0.25">
      <c r="B8162" s="250">
        <v>8099</v>
      </c>
      <c r="C8162" s="249">
        <v>104.21850570277309</v>
      </c>
    </row>
    <row r="8163" spans="2:3" x14ac:dyDescent="0.25">
      <c r="B8163" s="250">
        <v>8100</v>
      </c>
      <c r="C8163" s="249">
        <v>116.15808782709028</v>
      </c>
    </row>
    <row r="8164" spans="2:3" x14ac:dyDescent="0.25">
      <c r="B8164" s="250">
        <v>8101</v>
      </c>
      <c r="C8164" s="249">
        <v>120.1080763573936</v>
      </c>
    </row>
    <row r="8165" spans="2:3" x14ac:dyDescent="0.25">
      <c r="B8165" s="250">
        <v>8102</v>
      </c>
      <c r="C8165" s="249">
        <v>64.370725226837564</v>
      </c>
    </row>
    <row r="8166" spans="2:3" x14ac:dyDescent="0.25">
      <c r="B8166" s="250">
        <v>8103</v>
      </c>
      <c r="C8166" s="249">
        <v>106.88347242473647</v>
      </c>
    </row>
    <row r="8167" spans="2:3" x14ac:dyDescent="0.25">
      <c r="B8167" s="250">
        <v>8104</v>
      </c>
      <c r="C8167" s="249">
        <v>96.609943328268315</v>
      </c>
    </row>
    <row r="8168" spans="2:3" x14ac:dyDescent="0.25">
      <c r="B8168" s="250">
        <v>8105</v>
      </c>
      <c r="C8168" s="249">
        <v>167.30355246443708</v>
      </c>
    </row>
    <row r="8169" spans="2:3" x14ac:dyDescent="0.25">
      <c r="B8169" s="250">
        <v>8106</v>
      </c>
      <c r="C8169" s="249">
        <v>148.97827427544277</v>
      </c>
    </row>
    <row r="8170" spans="2:3" x14ac:dyDescent="0.25">
      <c r="B8170" s="250">
        <v>8107</v>
      </c>
      <c r="C8170" s="249">
        <v>113.31087418263893</v>
      </c>
    </row>
    <row r="8171" spans="2:3" x14ac:dyDescent="0.25">
      <c r="B8171" s="250">
        <v>8108</v>
      </c>
      <c r="C8171" s="249">
        <v>127.51033443695353</v>
      </c>
    </row>
    <row r="8172" spans="2:3" x14ac:dyDescent="0.25">
      <c r="B8172" s="250">
        <v>8109</v>
      </c>
      <c r="C8172" s="249">
        <v>98.852087828997682</v>
      </c>
    </row>
    <row r="8173" spans="2:3" x14ac:dyDescent="0.25">
      <c r="B8173" s="250">
        <v>8110</v>
      </c>
      <c r="C8173" s="249">
        <v>141.54592698485936</v>
      </c>
    </row>
    <row r="8174" spans="2:3" x14ac:dyDescent="0.25">
      <c r="B8174" s="250">
        <v>8111</v>
      </c>
      <c r="C8174" s="249">
        <v>134.36881050086365</v>
      </c>
    </row>
    <row r="8175" spans="2:3" x14ac:dyDescent="0.25">
      <c r="B8175" s="250">
        <v>8112</v>
      </c>
      <c r="C8175" s="249">
        <v>135.12350776804428</v>
      </c>
    </row>
    <row r="8176" spans="2:3" x14ac:dyDescent="0.25">
      <c r="B8176" s="250">
        <v>8113</v>
      </c>
      <c r="C8176" s="249">
        <v>145.32459019740702</v>
      </c>
    </row>
    <row r="8177" spans="2:3" x14ac:dyDescent="0.25">
      <c r="B8177" s="250">
        <v>8114</v>
      </c>
      <c r="C8177" s="249">
        <v>61.02084775779889</v>
      </c>
    </row>
    <row r="8178" spans="2:3" x14ac:dyDescent="0.25">
      <c r="B8178" s="250">
        <v>8115</v>
      </c>
      <c r="C8178" s="249">
        <v>122.80438974481019</v>
      </c>
    </row>
    <row r="8179" spans="2:3" x14ac:dyDescent="0.25">
      <c r="B8179" s="250">
        <v>8116</v>
      </c>
      <c r="C8179" s="249">
        <v>126.59886584122847</v>
      </c>
    </row>
    <row r="8180" spans="2:3" x14ac:dyDescent="0.25">
      <c r="B8180" s="250">
        <v>8117</v>
      </c>
      <c r="C8180" s="249">
        <v>118.32661000669965</v>
      </c>
    </row>
    <row r="8181" spans="2:3" x14ac:dyDescent="0.25">
      <c r="B8181" s="250">
        <v>8118</v>
      </c>
      <c r="C8181" s="249">
        <v>125.96423183670038</v>
      </c>
    </row>
    <row r="8182" spans="2:3" x14ac:dyDescent="0.25">
      <c r="B8182" s="250">
        <v>8119</v>
      </c>
      <c r="C8182" s="249">
        <v>110.45921038755846</v>
      </c>
    </row>
    <row r="8183" spans="2:3" x14ac:dyDescent="0.25">
      <c r="B8183" s="250">
        <v>8120</v>
      </c>
      <c r="C8183" s="249">
        <v>126.68763749667691</v>
      </c>
    </row>
    <row r="8184" spans="2:3" x14ac:dyDescent="0.25">
      <c r="B8184" s="250">
        <v>8121</v>
      </c>
      <c r="C8184" s="249">
        <v>120.27328749840441</v>
      </c>
    </row>
    <row r="8185" spans="2:3" x14ac:dyDescent="0.25">
      <c r="B8185" s="250">
        <v>8122</v>
      </c>
      <c r="C8185" s="249">
        <v>98.121882814691446</v>
      </c>
    </row>
    <row r="8186" spans="2:3" x14ac:dyDescent="0.25">
      <c r="B8186" s="250">
        <v>8123</v>
      </c>
      <c r="C8186" s="249">
        <v>87.464658619729363</v>
      </c>
    </row>
    <row r="8187" spans="2:3" x14ac:dyDescent="0.25">
      <c r="B8187" s="250">
        <v>8124</v>
      </c>
      <c r="C8187" s="249">
        <v>139.81534300206488</v>
      </c>
    </row>
    <row r="8188" spans="2:3" x14ac:dyDescent="0.25">
      <c r="B8188" s="250">
        <v>8125</v>
      </c>
      <c r="C8188" s="249">
        <v>176.09950384785833</v>
      </c>
    </row>
    <row r="8189" spans="2:3" x14ac:dyDescent="0.25">
      <c r="B8189" s="250">
        <v>8126</v>
      </c>
      <c r="C8189" s="249">
        <v>128.53351956149854</v>
      </c>
    </row>
    <row r="8190" spans="2:3" x14ac:dyDescent="0.25">
      <c r="B8190" s="250">
        <v>8127</v>
      </c>
      <c r="C8190" s="249">
        <v>66.817798558437119</v>
      </c>
    </row>
    <row r="8191" spans="2:3" x14ac:dyDescent="0.25">
      <c r="B8191" s="250">
        <v>8128</v>
      </c>
      <c r="C8191" s="249">
        <v>109.4104453592784</v>
      </c>
    </row>
    <row r="8192" spans="2:3" x14ac:dyDescent="0.25">
      <c r="B8192" s="250">
        <v>8129</v>
      </c>
      <c r="C8192" s="249">
        <v>115.63510787764355</v>
      </c>
    </row>
    <row r="8193" spans="2:3" x14ac:dyDescent="0.25">
      <c r="B8193" s="250">
        <v>8130</v>
      </c>
      <c r="C8193" s="249">
        <v>126.54919884910545</v>
      </c>
    </row>
    <row r="8194" spans="2:3" x14ac:dyDescent="0.25">
      <c r="B8194" s="250">
        <v>8131</v>
      </c>
      <c r="C8194" s="249">
        <v>140.17650392785183</v>
      </c>
    </row>
    <row r="8195" spans="2:3" x14ac:dyDescent="0.25">
      <c r="B8195" s="250">
        <v>8132</v>
      </c>
      <c r="C8195" s="249">
        <v>115.70043570774895</v>
      </c>
    </row>
    <row r="8196" spans="2:3" x14ac:dyDescent="0.25">
      <c r="B8196" s="250">
        <v>8133</v>
      </c>
      <c r="C8196" s="249">
        <v>75.011458903697473</v>
      </c>
    </row>
    <row r="8197" spans="2:3" x14ac:dyDescent="0.25">
      <c r="B8197" s="250">
        <v>8134</v>
      </c>
      <c r="C8197" s="249">
        <v>140.80516578083308</v>
      </c>
    </row>
    <row r="8198" spans="2:3" x14ac:dyDescent="0.25">
      <c r="B8198" s="250">
        <v>8135</v>
      </c>
      <c r="C8198" s="249">
        <v>131.29641072814931</v>
      </c>
    </row>
    <row r="8199" spans="2:3" x14ac:dyDescent="0.25">
      <c r="B8199" s="250">
        <v>8136</v>
      </c>
      <c r="C8199" s="249">
        <v>145.5219122506235</v>
      </c>
    </row>
    <row r="8200" spans="2:3" x14ac:dyDescent="0.25">
      <c r="B8200" s="250">
        <v>8137</v>
      </c>
      <c r="C8200" s="249">
        <v>95.600721740598374</v>
      </c>
    </row>
    <row r="8201" spans="2:3" x14ac:dyDescent="0.25">
      <c r="B8201" s="250">
        <v>8138</v>
      </c>
      <c r="C8201" s="249">
        <v>109.40128094455071</v>
      </c>
    </row>
    <row r="8202" spans="2:3" x14ac:dyDescent="0.25">
      <c r="B8202" s="250">
        <v>8139</v>
      </c>
      <c r="C8202" s="249">
        <v>151.84916124050037</v>
      </c>
    </row>
    <row r="8203" spans="2:3" x14ac:dyDescent="0.25">
      <c r="B8203" s="250">
        <v>8140</v>
      </c>
      <c r="C8203" s="249">
        <v>155.52068654883732</v>
      </c>
    </row>
    <row r="8204" spans="2:3" x14ac:dyDescent="0.25">
      <c r="B8204" s="250">
        <v>8141</v>
      </c>
      <c r="C8204" s="249">
        <v>95.772384039469756</v>
      </c>
    </row>
    <row r="8205" spans="2:3" x14ac:dyDescent="0.25">
      <c r="B8205" s="250">
        <v>8142</v>
      </c>
      <c r="C8205" s="249">
        <v>103.8575066551268</v>
      </c>
    </row>
    <row r="8206" spans="2:3" x14ac:dyDescent="0.25">
      <c r="B8206" s="250">
        <v>8143</v>
      </c>
      <c r="C8206" s="249">
        <v>114.82096633918253</v>
      </c>
    </row>
    <row r="8207" spans="2:3" x14ac:dyDescent="0.25">
      <c r="B8207" s="250">
        <v>8144</v>
      </c>
      <c r="C8207" s="249">
        <v>160.1366450980706</v>
      </c>
    </row>
    <row r="8208" spans="2:3" x14ac:dyDescent="0.25">
      <c r="B8208" s="250">
        <v>8145</v>
      </c>
      <c r="C8208" s="249">
        <v>143.2023696031724</v>
      </c>
    </row>
    <row r="8209" spans="2:3" x14ac:dyDescent="0.25">
      <c r="B8209" s="250">
        <v>8146</v>
      </c>
      <c r="C8209" s="249">
        <v>134.57886109015766</v>
      </c>
    </row>
    <row r="8210" spans="2:3" x14ac:dyDescent="0.25">
      <c r="B8210" s="250">
        <v>8147</v>
      </c>
      <c r="C8210" s="249">
        <v>131.54778472708855</v>
      </c>
    </row>
    <row r="8211" spans="2:3" x14ac:dyDescent="0.25">
      <c r="B8211" s="250">
        <v>8148</v>
      </c>
      <c r="C8211" s="249">
        <v>109.13685351258565</v>
      </c>
    </row>
    <row r="8212" spans="2:3" x14ac:dyDescent="0.25">
      <c r="B8212" s="250">
        <v>8149</v>
      </c>
      <c r="C8212" s="249">
        <v>135.76007079489992</v>
      </c>
    </row>
    <row r="8213" spans="2:3" x14ac:dyDescent="0.25">
      <c r="B8213" s="250">
        <v>8150</v>
      </c>
      <c r="C8213" s="249">
        <v>119.47075346573999</v>
      </c>
    </row>
    <row r="8214" spans="2:3" x14ac:dyDescent="0.25">
      <c r="B8214" s="250">
        <v>8151</v>
      </c>
      <c r="C8214" s="249">
        <v>130.14759054808474</v>
      </c>
    </row>
    <row r="8215" spans="2:3" x14ac:dyDescent="0.25">
      <c r="B8215" s="250">
        <v>8152</v>
      </c>
      <c r="C8215" s="249">
        <v>71.522815036953986</v>
      </c>
    </row>
    <row r="8216" spans="2:3" x14ac:dyDescent="0.25">
      <c r="B8216" s="250">
        <v>8153</v>
      </c>
      <c r="C8216" s="249">
        <v>99.043438949317931</v>
      </c>
    </row>
    <row r="8217" spans="2:3" x14ac:dyDescent="0.25">
      <c r="B8217" s="250">
        <v>8154</v>
      </c>
      <c r="C8217" s="249">
        <v>74.530771910173343</v>
      </c>
    </row>
    <row r="8218" spans="2:3" x14ac:dyDescent="0.25">
      <c r="B8218" s="250">
        <v>8155</v>
      </c>
      <c r="C8218" s="249">
        <v>105.6069300401211</v>
      </c>
    </row>
    <row r="8219" spans="2:3" x14ac:dyDescent="0.25">
      <c r="B8219" s="250">
        <v>8156</v>
      </c>
      <c r="C8219" s="249">
        <v>108.0343742934723</v>
      </c>
    </row>
    <row r="8220" spans="2:3" x14ac:dyDescent="0.25">
      <c r="B8220" s="250">
        <v>8157</v>
      </c>
      <c r="C8220" s="249">
        <v>129.43190652566165</v>
      </c>
    </row>
    <row r="8221" spans="2:3" x14ac:dyDescent="0.25">
      <c r="B8221" s="250">
        <v>8158</v>
      </c>
      <c r="C8221" s="249">
        <v>128.07186402981583</v>
      </c>
    </row>
    <row r="8222" spans="2:3" x14ac:dyDescent="0.25">
      <c r="B8222" s="250">
        <v>8159</v>
      </c>
      <c r="C8222" s="249">
        <v>146.41876337823319</v>
      </c>
    </row>
    <row r="8223" spans="2:3" x14ac:dyDescent="0.25">
      <c r="B8223" s="250">
        <v>8160</v>
      </c>
      <c r="C8223" s="249">
        <v>112.56863777158534</v>
      </c>
    </row>
    <row r="8224" spans="2:3" x14ac:dyDescent="0.25">
      <c r="B8224" s="250">
        <v>8161</v>
      </c>
      <c r="C8224" s="249">
        <v>174.47568479534203</v>
      </c>
    </row>
    <row r="8225" spans="2:3" x14ac:dyDescent="0.25">
      <c r="B8225" s="250">
        <v>8162</v>
      </c>
      <c r="C8225" s="249">
        <v>129.78600261355206</v>
      </c>
    </row>
    <row r="8226" spans="2:3" x14ac:dyDescent="0.25">
      <c r="B8226" s="250">
        <v>8163</v>
      </c>
      <c r="C8226" s="249">
        <v>138.89126226378113</v>
      </c>
    </row>
    <row r="8227" spans="2:3" x14ac:dyDescent="0.25">
      <c r="B8227" s="250">
        <v>8164</v>
      </c>
      <c r="C8227" s="249">
        <v>107.46109816026981</v>
      </c>
    </row>
    <row r="8228" spans="2:3" x14ac:dyDescent="0.25">
      <c r="B8228" s="250">
        <v>8165</v>
      </c>
      <c r="C8228" s="249">
        <v>90.749054304159358</v>
      </c>
    </row>
    <row r="8229" spans="2:3" x14ac:dyDescent="0.25">
      <c r="B8229" s="250">
        <v>8166</v>
      </c>
      <c r="C8229" s="249">
        <v>94.61689329521576</v>
      </c>
    </row>
    <row r="8230" spans="2:3" x14ac:dyDescent="0.25">
      <c r="B8230" s="250">
        <v>8167</v>
      </c>
      <c r="C8230" s="249">
        <v>113.87355198549452</v>
      </c>
    </row>
    <row r="8231" spans="2:3" x14ac:dyDescent="0.25">
      <c r="B8231" s="250">
        <v>8168</v>
      </c>
      <c r="C8231" s="249">
        <v>123.76454356484147</v>
      </c>
    </row>
    <row r="8232" spans="2:3" x14ac:dyDescent="0.25">
      <c r="B8232" s="250">
        <v>8169</v>
      </c>
      <c r="C8232" s="249">
        <v>179.35660930683702</v>
      </c>
    </row>
    <row r="8233" spans="2:3" x14ac:dyDescent="0.25">
      <c r="B8233" s="250">
        <v>8170</v>
      </c>
      <c r="C8233" s="249">
        <v>104.45052936702407</v>
      </c>
    </row>
    <row r="8234" spans="2:3" x14ac:dyDescent="0.25">
      <c r="B8234" s="250">
        <v>8171</v>
      </c>
      <c r="C8234" s="249">
        <v>126.49071575754647</v>
      </c>
    </row>
    <row r="8235" spans="2:3" x14ac:dyDescent="0.25">
      <c r="B8235" s="250">
        <v>8172</v>
      </c>
      <c r="C8235" s="249">
        <v>82.426962107895918</v>
      </c>
    </row>
    <row r="8236" spans="2:3" x14ac:dyDescent="0.25">
      <c r="B8236" s="250">
        <v>8173</v>
      </c>
      <c r="C8236" s="249">
        <v>124.00451973038786</v>
      </c>
    </row>
    <row r="8237" spans="2:3" x14ac:dyDescent="0.25">
      <c r="B8237" s="250">
        <v>8174</v>
      </c>
      <c r="C8237" s="249">
        <v>78.250074896989219</v>
      </c>
    </row>
    <row r="8238" spans="2:3" x14ac:dyDescent="0.25">
      <c r="B8238" s="250">
        <v>8175</v>
      </c>
      <c r="C8238" s="249">
        <v>136.91909583491585</v>
      </c>
    </row>
    <row r="8239" spans="2:3" x14ac:dyDescent="0.25">
      <c r="B8239" s="250">
        <v>8176</v>
      </c>
      <c r="C8239" s="249">
        <v>74.235635579547207</v>
      </c>
    </row>
    <row r="8240" spans="2:3" x14ac:dyDescent="0.25">
      <c r="B8240" s="250">
        <v>8177</v>
      </c>
      <c r="C8240" s="249">
        <v>65.105294427646314</v>
      </c>
    </row>
    <row r="8241" spans="2:3" x14ac:dyDescent="0.25">
      <c r="B8241" s="250">
        <v>8178</v>
      </c>
      <c r="C8241" s="249">
        <v>141.7855973385515</v>
      </c>
    </row>
    <row r="8242" spans="2:3" x14ac:dyDescent="0.25">
      <c r="B8242" s="250">
        <v>8179</v>
      </c>
      <c r="C8242" s="249">
        <v>85.092400728015321</v>
      </c>
    </row>
    <row r="8243" spans="2:3" x14ac:dyDescent="0.25">
      <c r="B8243" s="250">
        <v>8180</v>
      </c>
      <c r="C8243" s="249">
        <v>129.90421209568058</v>
      </c>
    </row>
    <row r="8244" spans="2:3" x14ac:dyDescent="0.25">
      <c r="B8244" s="250">
        <v>8181</v>
      </c>
      <c r="C8244" s="249">
        <v>130.39203953534926</v>
      </c>
    </row>
    <row r="8245" spans="2:3" x14ac:dyDescent="0.25">
      <c r="B8245" s="250">
        <v>8182</v>
      </c>
      <c r="C8245" s="249">
        <v>110.96446189597012</v>
      </c>
    </row>
    <row r="8246" spans="2:3" x14ac:dyDescent="0.25">
      <c r="B8246" s="250">
        <v>8183</v>
      </c>
      <c r="C8246" s="249">
        <v>97.170126722038219</v>
      </c>
    </row>
    <row r="8247" spans="2:3" x14ac:dyDescent="0.25">
      <c r="B8247" s="250">
        <v>8184</v>
      </c>
      <c r="C8247" s="249">
        <v>136.31205731640569</v>
      </c>
    </row>
    <row r="8248" spans="2:3" x14ac:dyDescent="0.25">
      <c r="B8248" s="250">
        <v>8185</v>
      </c>
      <c r="C8248" s="249">
        <v>119.17669245787854</v>
      </c>
    </row>
    <row r="8249" spans="2:3" x14ac:dyDescent="0.25">
      <c r="B8249" s="250">
        <v>8186</v>
      </c>
      <c r="C8249" s="249">
        <v>90.026309036264109</v>
      </c>
    </row>
    <row r="8250" spans="2:3" x14ac:dyDescent="0.25">
      <c r="B8250" s="250">
        <v>8187</v>
      </c>
      <c r="C8250" s="249">
        <v>165.20693023108626</v>
      </c>
    </row>
    <row r="8251" spans="2:3" x14ac:dyDescent="0.25">
      <c r="B8251" s="250">
        <v>8188</v>
      </c>
      <c r="C8251" s="249">
        <v>169.85340894580429</v>
      </c>
    </row>
    <row r="8252" spans="2:3" x14ac:dyDescent="0.25">
      <c r="B8252" s="250">
        <v>8189</v>
      </c>
      <c r="C8252" s="249">
        <v>147.73430362408484</v>
      </c>
    </row>
    <row r="8253" spans="2:3" x14ac:dyDescent="0.25">
      <c r="B8253" s="250">
        <v>8190</v>
      </c>
      <c r="C8253" s="249">
        <v>92.558644824769473</v>
      </c>
    </row>
    <row r="8254" spans="2:3" x14ac:dyDescent="0.25">
      <c r="B8254" s="250">
        <v>8191</v>
      </c>
      <c r="C8254" s="249">
        <v>111.44220264958784</v>
      </c>
    </row>
    <row r="8255" spans="2:3" x14ac:dyDescent="0.25">
      <c r="B8255" s="250">
        <v>8192</v>
      </c>
      <c r="C8255" s="249">
        <v>156.09451791123357</v>
      </c>
    </row>
    <row r="8256" spans="2:3" x14ac:dyDescent="0.25">
      <c r="B8256" s="250">
        <v>8193</v>
      </c>
      <c r="C8256" s="249">
        <v>84.914637299708204</v>
      </c>
    </row>
    <row r="8257" spans="2:3" x14ac:dyDescent="0.25">
      <c r="B8257" s="250">
        <v>8194</v>
      </c>
      <c r="C8257" s="249">
        <v>143.73381981863204</v>
      </c>
    </row>
    <row r="8258" spans="2:3" x14ac:dyDescent="0.25">
      <c r="B8258" s="250">
        <v>8195</v>
      </c>
      <c r="C8258" s="249">
        <v>103.0628734411755</v>
      </c>
    </row>
    <row r="8259" spans="2:3" x14ac:dyDescent="0.25">
      <c r="B8259" s="250">
        <v>8196</v>
      </c>
      <c r="C8259" s="249">
        <v>144.7920920371115</v>
      </c>
    </row>
    <row r="8260" spans="2:3" x14ac:dyDescent="0.25">
      <c r="B8260" s="250">
        <v>8197</v>
      </c>
      <c r="C8260" s="249">
        <v>101.90767038759617</v>
      </c>
    </row>
    <row r="8261" spans="2:3" x14ac:dyDescent="0.25">
      <c r="B8261" s="250">
        <v>8198</v>
      </c>
      <c r="C8261" s="249">
        <v>85.793142194990537</v>
      </c>
    </row>
    <row r="8262" spans="2:3" x14ac:dyDescent="0.25">
      <c r="B8262" s="250">
        <v>8199</v>
      </c>
      <c r="C8262" s="249">
        <v>136.08358802869816</v>
      </c>
    </row>
    <row r="8263" spans="2:3" x14ac:dyDescent="0.25">
      <c r="B8263" s="250">
        <v>8200</v>
      </c>
      <c r="C8263" s="249">
        <v>167.61703764263282</v>
      </c>
    </row>
    <row r="8264" spans="2:3" x14ac:dyDescent="0.25">
      <c r="B8264" s="250">
        <v>8201</v>
      </c>
      <c r="C8264" s="249">
        <v>112.17831147404925</v>
      </c>
    </row>
    <row r="8265" spans="2:3" x14ac:dyDescent="0.25">
      <c r="B8265" s="250">
        <v>8202</v>
      </c>
      <c r="C8265" s="249">
        <v>146.64690094969171</v>
      </c>
    </row>
    <row r="8266" spans="2:3" x14ac:dyDescent="0.25">
      <c r="B8266" s="250">
        <v>8203</v>
      </c>
      <c r="C8266" s="249">
        <v>103.98231256741764</v>
      </c>
    </row>
    <row r="8267" spans="2:3" x14ac:dyDescent="0.25">
      <c r="B8267" s="250">
        <v>8204</v>
      </c>
      <c r="C8267" s="249">
        <v>115.96877670051693</v>
      </c>
    </row>
    <row r="8268" spans="2:3" x14ac:dyDescent="0.25">
      <c r="B8268" s="250">
        <v>8205</v>
      </c>
      <c r="C8268" s="249">
        <v>129.73929479358236</v>
      </c>
    </row>
    <row r="8269" spans="2:3" x14ac:dyDescent="0.25">
      <c r="B8269" s="250">
        <v>8206</v>
      </c>
      <c r="C8269" s="249">
        <v>137.38205453179432</v>
      </c>
    </row>
    <row r="8270" spans="2:3" x14ac:dyDescent="0.25">
      <c r="B8270" s="250">
        <v>8207</v>
      </c>
      <c r="C8270" s="249">
        <v>126.60138512216619</v>
      </c>
    </row>
    <row r="8271" spans="2:3" x14ac:dyDescent="0.25">
      <c r="B8271" s="250">
        <v>8208</v>
      </c>
      <c r="C8271" s="249">
        <v>97.299938589734666</v>
      </c>
    </row>
    <row r="8272" spans="2:3" x14ac:dyDescent="0.25">
      <c r="B8272" s="250">
        <v>8209</v>
      </c>
      <c r="C8272" s="249">
        <v>117.50239403906212</v>
      </c>
    </row>
    <row r="8273" spans="2:3" x14ac:dyDescent="0.25">
      <c r="B8273" s="250">
        <v>8210</v>
      </c>
      <c r="C8273" s="249">
        <v>165.85443726757708</v>
      </c>
    </row>
    <row r="8274" spans="2:3" x14ac:dyDescent="0.25">
      <c r="B8274" s="250">
        <v>8211</v>
      </c>
      <c r="C8274" s="249">
        <v>123.41372155796182</v>
      </c>
    </row>
    <row r="8275" spans="2:3" x14ac:dyDescent="0.25">
      <c r="B8275" s="250">
        <v>8212</v>
      </c>
      <c r="C8275" s="249">
        <v>157.98454723104248</v>
      </c>
    </row>
    <row r="8276" spans="2:3" x14ac:dyDescent="0.25">
      <c r="B8276" s="250">
        <v>8213</v>
      </c>
      <c r="C8276" s="249">
        <v>147.40120497939216</v>
      </c>
    </row>
    <row r="8277" spans="2:3" x14ac:dyDescent="0.25">
      <c r="B8277" s="250">
        <v>8214</v>
      </c>
      <c r="C8277" s="249">
        <v>165.26770321821223</v>
      </c>
    </row>
    <row r="8278" spans="2:3" x14ac:dyDescent="0.25">
      <c r="B8278" s="250">
        <v>8215</v>
      </c>
      <c r="C8278" s="249">
        <v>141.55157015990943</v>
      </c>
    </row>
    <row r="8279" spans="2:3" x14ac:dyDescent="0.25">
      <c r="B8279" s="250">
        <v>8216</v>
      </c>
      <c r="C8279" s="249">
        <v>86.974550245190002</v>
      </c>
    </row>
    <row r="8280" spans="2:3" x14ac:dyDescent="0.25">
      <c r="B8280" s="250">
        <v>8217</v>
      </c>
      <c r="C8280" s="249">
        <v>62.651740186160588</v>
      </c>
    </row>
    <row r="8281" spans="2:3" x14ac:dyDescent="0.25">
      <c r="B8281" s="250">
        <v>8218</v>
      </c>
      <c r="C8281" s="249">
        <v>130.02534515820182</v>
      </c>
    </row>
    <row r="8282" spans="2:3" x14ac:dyDescent="0.25">
      <c r="B8282" s="250">
        <v>8219</v>
      </c>
      <c r="C8282" s="249">
        <v>118.57084903197253</v>
      </c>
    </row>
    <row r="8283" spans="2:3" x14ac:dyDescent="0.25">
      <c r="B8283" s="250">
        <v>8220</v>
      </c>
      <c r="C8283" s="249">
        <v>115.86874982233311</v>
      </c>
    </row>
    <row r="8284" spans="2:3" x14ac:dyDescent="0.25">
      <c r="B8284" s="250">
        <v>8221</v>
      </c>
      <c r="C8284" s="249">
        <v>70.54327443928824</v>
      </c>
    </row>
    <row r="8285" spans="2:3" x14ac:dyDescent="0.25">
      <c r="B8285" s="250">
        <v>8222</v>
      </c>
      <c r="C8285" s="249">
        <v>92.739721771063472</v>
      </c>
    </row>
    <row r="8286" spans="2:3" x14ac:dyDescent="0.25">
      <c r="B8286" s="250">
        <v>8223</v>
      </c>
      <c r="C8286" s="249">
        <v>93.610940818808416</v>
      </c>
    </row>
    <row r="8287" spans="2:3" x14ac:dyDescent="0.25">
      <c r="B8287" s="250">
        <v>8224</v>
      </c>
      <c r="C8287" s="249">
        <v>92.675436997464274</v>
      </c>
    </row>
    <row r="8288" spans="2:3" x14ac:dyDescent="0.25">
      <c r="B8288" s="250">
        <v>8225</v>
      </c>
      <c r="C8288" s="249">
        <v>145.07840423667494</v>
      </c>
    </row>
    <row r="8289" spans="2:3" x14ac:dyDescent="0.25">
      <c r="B8289" s="250">
        <v>8226</v>
      </c>
      <c r="C8289" s="249">
        <v>120.0583914692172</v>
      </c>
    </row>
    <row r="8290" spans="2:3" x14ac:dyDescent="0.25">
      <c r="B8290" s="250">
        <v>8227</v>
      </c>
      <c r="C8290" s="249">
        <v>65.031000571738389</v>
      </c>
    </row>
    <row r="8291" spans="2:3" x14ac:dyDescent="0.25">
      <c r="B8291" s="250">
        <v>8228</v>
      </c>
      <c r="C8291" s="249">
        <v>114.93230575954797</v>
      </c>
    </row>
    <row r="8292" spans="2:3" x14ac:dyDescent="0.25">
      <c r="B8292" s="250">
        <v>8229</v>
      </c>
      <c r="C8292" s="249">
        <v>116.31049858012736</v>
      </c>
    </row>
    <row r="8293" spans="2:3" x14ac:dyDescent="0.25">
      <c r="B8293" s="250">
        <v>8230</v>
      </c>
      <c r="C8293" s="249">
        <v>118.98213525103537</v>
      </c>
    </row>
    <row r="8294" spans="2:3" x14ac:dyDescent="0.25">
      <c r="B8294" s="250">
        <v>8231</v>
      </c>
      <c r="C8294" s="249">
        <v>111.81773006940867</v>
      </c>
    </row>
    <row r="8295" spans="2:3" x14ac:dyDescent="0.25">
      <c r="B8295" s="250">
        <v>8232</v>
      </c>
      <c r="C8295" s="249">
        <v>97.680444307598876</v>
      </c>
    </row>
    <row r="8296" spans="2:3" x14ac:dyDescent="0.25">
      <c r="B8296" s="250">
        <v>8233</v>
      </c>
      <c r="C8296" s="249">
        <v>105.80911667308939</v>
      </c>
    </row>
    <row r="8297" spans="2:3" x14ac:dyDescent="0.25">
      <c r="B8297" s="250">
        <v>8234</v>
      </c>
      <c r="C8297" s="249">
        <v>135.25009947857149</v>
      </c>
    </row>
    <row r="8298" spans="2:3" x14ac:dyDescent="0.25">
      <c r="B8298" s="250">
        <v>8235</v>
      </c>
      <c r="C8298" s="249">
        <v>103.26689653120539</v>
      </c>
    </row>
    <row r="8299" spans="2:3" x14ac:dyDescent="0.25">
      <c r="B8299" s="250">
        <v>8236</v>
      </c>
      <c r="C8299" s="249">
        <v>126.28612899578037</v>
      </c>
    </row>
    <row r="8300" spans="2:3" x14ac:dyDescent="0.25">
      <c r="B8300" s="250">
        <v>8237</v>
      </c>
      <c r="C8300" s="249">
        <v>119.73782241033501</v>
      </c>
    </row>
    <row r="8301" spans="2:3" x14ac:dyDescent="0.25">
      <c r="B8301" s="250">
        <v>8238</v>
      </c>
      <c r="C8301" s="249">
        <v>156.12190249518275</v>
      </c>
    </row>
    <row r="8302" spans="2:3" x14ac:dyDescent="0.25">
      <c r="B8302" s="250">
        <v>8239</v>
      </c>
      <c r="C8302" s="249">
        <v>135.33956534504105</v>
      </c>
    </row>
    <row r="8303" spans="2:3" x14ac:dyDescent="0.25">
      <c r="B8303" s="250">
        <v>8240</v>
      </c>
      <c r="C8303" s="249">
        <v>92.893641986120556</v>
      </c>
    </row>
    <row r="8304" spans="2:3" x14ac:dyDescent="0.25">
      <c r="B8304" s="250">
        <v>8241</v>
      </c>
      <c r="C8304" s="249">
        <v>147.36282195355003</v>
      </c>
    </row>
    <row r="8305" spans="2:3" x14ac:dyDescent="0.25">
      <c r="B8305" s="250">
        <v>8242</v>
      </c>
      <c r="C8305" s="249">
        <v>94.460416745686103</v>
      </c>
    </row>
    <row r="8306" spans="2:3" x14ac:dyDescent="0.25">
      <c r="B8306" s="250">
        <v>8243</v>
      </c>
      <c r="C8306" s="249">
        <v>137.34730977605273</v>
      </c>
    </row>
    <row r="8307" spans="2:3" x14ac:dyDescent="0.25">
      <c r="B8307" s="250">
        <v>8244</v>
      </c>
      <c r="C8307" s="249">
        <v>143.59598776190697</v>
      </c>
    </row>
    <row r="8308" spans="2:3" x14ac:dyDescent="0.25">
      <c r="B8308" s="250">
        <v>8245</v>
      </c>
      <c r="C8308" s="249">
        <v>115.97754888988233</v>
      </c>
    </row>
    <row r="8309" spans="2:3" x14ac:dyDescent="0.25">
      <c r="B8309" s="250">
        <v>8246</v>
      </c>
      <c r="C8309" s="249">
        <v>104.75636709186314</v>
      </c>
    </row>
    <row r="8310" spans="2:3" x14ac:dyDescent="0.25">
      <c r="B8310" s="250">
        <v>8247</v>
      </c>
      <c r="C8310" s="249">
        <v>120.56632577448221</v>
      </c>
    </row>
    <row r="8311" spans="2:3" x14ac:dyDescent="0.25">
      <c r="B8311" s="250">
        <v>8248</v>
      </c>
      <c r="C8311" s="249">
        <v>90.936040871476791</v>
      </c>
    </row>
    <row r="8312" spans="2:3" x14ac:dyDescent="0.25">
      <c r="B8312" s="250">
        <v>8249</v>
      </c>
      <c r="C8312" s="249">
        <v>149.13093183897772</v>
      </c>
    </row>
    <row r="8313" spans="2:3" x14ac:dyDescent="0.25">
      <c r="B8313" s="250">
        <v>8250</v>
      </c>
      <c r="C8313" s="249">
        <v>95.649862136246867</v>
      </c>
    </row>
    <row r="8314" spans="2:3" x14ac:dyDescent="0.25">
      <c r="B8314" s="250">
        <v>8251</v>
      </c>
      <c r="C8314" s="249">
        <v>99.229601182430827</v>
      </c>
    </row>
    <row r="8315" spans="2:3" x14ac:dyDescent="0.25">
      <c r="B8315" s="250">
        <v>8252</v>
      </c>
      <c r="C8315" s="249">
        <v>126.58700438510515</v>
      </c>
    </row>
    <row r="8316" spans="2:3" x14ac:dyDescent="0.25">
      <c r="B8316" s="250">
        <v>8253</v>
      </c>
      <c r="C8316" s="249">
        <v>96.657744271725846</v>
      </c>
    </row>
    <row r="8317" spans="2:3" x14ac:dyDescent="0.25">
      <c r="B8317" s="250">
        <v>8254</v>
      </c>
      <c r="C8317" s="249">
        <v>132.32242185273788</v>
      </c>
    </row>
    <row r="8318" spans="2:3" x14ac:dyDescent="0.25">
      <c r="B8318" s="250">
        <v>8255</v>
      </c>
      <c r="C8318" s="249">
        <v>119.16755158967641</v>
      </c>
    </row>
    <row r="8319" spans="2:3" x14ac:dyDescent="0.25">
      <c r="B8319" s="250">
        <v>8256</v>
      </c>
      <c r="C8319" s="249">
        <v>149.10409945299162</v>
      </c>
    </row>
    <row r="8320" spans="2:3" x14ac:dyDescent="0.25">
      <c r="B8320" s="250">
        <v>8257</v>
      </c>
      <c r="C8320" s="249">
        <v>138.71411855925717</v>
      </c>
    </row>
    <row r="8321" spans="2:3" x14ac:dyDescent="0.25">
      <c r="B8321" s="250">
        <v>8258</v>
      </c>
      <c r="C8321" s="249">
        <v>144.67701974043175</v>
      </c>
    </row>
    <row r="8322" spans="2:3" x14ac:dyDescent="0.25">
      <c r="B8322" s="250">
        <v>8259</v>
      </c>
      <c r="C8322" s="249">
        <v>154.71027114722952</v>
      </c>
    </row>
    <row r="8323" spans="2:3" x14ac:dyDescent="0.25">
      <c r="B8323" s="250">
        <v>8260</v>
      </c>
      <c r="C8323" s="249">
        <v>133.05324244947991</v>
      </c>
    </row>
    <row r="8324" spans="2:3" x14ac:dyDescent="0.25">
      <c r="B8324" s="250">
        <v>8261</v>
      </c>
      <c r="C8324" s="249">
        <v>111.88772367910428</v>
      </c>
    </row>
    <row r="8325" spans="2:3" x14ac:dyDescent="0.25">
      <c r="B8325" s="250">
        <v>8262</v>
      </c>
      <c r="C8325" s="249">
        <v>128.83186710091582</v>
      </c>
    </row>
    <row r="8326" spans="2:3" x14ac:dyDescent="0.25">
      <c r="B8326" s="250">
        <v>8263</v>
      </c>
      <c r="C8326" s="249">
        <v>137.95186716837219</v>
      </c>
    </row>
    <row r="8327" spans="2:3" x14ac:dyDescent="0.25">
      <c r="B8327" s="250">
        <v>8264</v>
      </c>
      <c r="C8327" s="249">
        <v>121.54178623218696</v>
      </c>
    </row>
    <row r="8328" spans="2:3" x14ac:dyDescent="0.25">
      <c r="B8328" s="250">
        <v>8265</v>
      </c>
      <c r="C8328" s="249">
        <v>132.93566145543633</v>
      </c>
    </row>
    <row r="8329" spans="2:3" x14ac:dyDescent="0.25">
      <c r="B8329" s="250">
        <v>8266</v>
      </c>
      <c r="C8329" s="249">
        <v>145.56091426050301</v>
      </c>
    </row>
    <row r="8330" spans="2:3" x14ac:dyDescent="0.25">
      <c r="B8330" s="250">
        <v>8267</v>
      </c>
      <c r="C8330" s="249">
        <v>148.79781485082125</v>
      </c>
    </row>
    <row r="8331" spans="2:3" x14ac:dyDescent="0.25">
      <c r="B8331" s="250">
        <v>8268</v>
      </c>
      <c r="C8331" s="249">
        <v>151.96777128494267</v>
      </c>
    </row>
    <row r="8332" spans="2:3" x14ac:dyDescent="0.25">
      <c r="B8332" s="250">
        <v>8269</v>
      </c>
      <c r="C8332" s="249">
        <v>79.222192254646302</v>
      </c>
    </row>
    <row r="8333" spans="2:3" x14ac:dyDescent="0.25">
      <c r="B8333" s="250">
        <v>8270</v>
      </c>
      <c r="C8333" s="249">
        <v>129.66279033740688</v>
      </c>
    </row>
    <row r="8334" spans="2:3" x14ac:dyDescent="0.25">
      <c r="B8334" s="250">
        <v>8271</v>
      </c>
      <c r="C8334" s="249">
        <v>103.71944038021337</v>
      </c>
    </row>
    <row r="8335" spans="2:3" x14ac:dyDescent="0.25">
      <c r="B8335" s="250">
        <v>8272</v>
      </c>
      <c r="C8335" s="249">
        <v>148.27029211998629</v>
      </c>
    </row>
    <row r="8336" spans="2:3" x14ac:dyDescent="0.25">
      <c r="B8336" s="250">
        <v>8273</v>
      </c>
      <c r="C8336" s="249">
        <v>69.318034930351232</v>
      </c>
    </row>
    <row r="8337" spans="2:3" x14ac:dyDescent="0.25">
      <c r="B8337" s="250">
        <v>8274</v>
      </c>
      <c r="C8337" s="249">
        <v>133.76868507014299</v>
      </c>
    </row>
    <row r="8338" spans="2:3" x14ac:dyDescent="0.25">
      <c r="B8338" s="250">
        <v>8275</v>
      </c>
      <c r="C8338" s="249">
        <v>86.289422424504934</v>
      </c>
    </row>
    <row r="8339" spans="2:3" x14ac:dyDescent="0.25">
      <c r="B8339" s="250">
        <v>8276</v>
      </c>
      <c r="C8339" s="249">
        <v>69.140232410868038</v>
      </c>
    </row>
    <row r="8340" spans="2:3" x14ac:dyDescent="0.25">
      <c r="B8340" s="250">
        <v>8277</v>
      </c>
      <c r="C8340" s="249">
        <v>129.49329357976347</v>
      </c>
    </row>
    <row r="8341" spans="2:3" x14ac:dyDescent="0.25">
      <c r="B8341" s="250">
        <v>8278</v>
      </c>
      <c r="C8341" s="249">
        <v>164.86770000108601</v>
      </c>
    </row>
    <row r="8342" spans="2:3" x14ac:dyDescent="0.25">
      <c r="B8342" s="250">
        <v>8279</v>
      </c>
      <c r="C8342" s="249">
        <v>114.19645191445422</v>
      </c>
    </row>
    <row r="8343" spans="2:3" x14ac:dyDescent="0.25">
      <c r="B8343" s="250">
        <v>8280</v>
      </c>
      <c r="C8343" s="249">
        <v>88.811494365863638</v>
      </c>
    </row>
    <row r="8344" spans="2:3" x14ac:dyDescent="0.25">
      <c r="B8344" s="250">
        <v>8281</v>
      </c>
      <c r="C8344" s="249">
        <v>109.48251572138278</v>
      </c>
    </row>
    <row r="8345" spans="2:3" x14ac:dyDescent="0.25">
      <c r="B8345" s="250">
        <v>8282</v>
      </c>
      <c r="C8345" s="249">
        <v>111.7056068449039</v>
      </c>
    </row>
    <row r="8346" spans="2:3" x14ac:dyDescent="0.25">
      <c r="B8346" s="250">
        <v>8283</v>
      </c>
      <c r="C8346" s="249">
        <v>149.88344496240188</v>
      </c>
    </row>
    <row r="8347" spans="2:3" x14ac:dyDescent="0.25">
      <c r="B8347" s="250">
        <v>8284</v>
      </c>
      <c r="C8347" s="249">
        <v>118.27707192639178</v>
      </c>
    </row>
    <row r="8348" spans="2:3" x14ac:dyDescent="0.25">
      <c r="B8348" s="250">
        <v>8285</v>
      </c>
      <c r="C8348" s="249">
        <v>142.17329404223719</v>
      </c>
    </row>
    <row r="8349" spans="2:3" x14ac:dyDescent="0.25">
      <c r="B8349" s="250">
        <v>8286</v>
      </c>
      <c r="C8349" s="249">
        <v>96.638284866321854</v>
      </c>
    </row>
    <row r="8350" spans="2:3" x14ac:dyDescent="0.25">
      <c r="B8350" s="250">
        <v>8287</v>
      </c>
      <c r="C8350" s="249">
        <v>137.09826615619838</v>
      </c>
    </row>
    <row r="8351" spans="2:3" x14ac:dyDescent="0.25">
      <c r="B8351" s="250">
        <v>8288</v>
      </c>
      <c r="C8351" s="249">
        <v>138.03242658521341</v>
      </c>
    </row>
    <row r="8352" spans="2:3" x14ac:dyDescent="0.25">
      <c r="B8352" s="250">
        <v>8289</v>
      </c>
      <c r="C8352" s="249">
        <v>154.40103621861692</v>
      </c>
    </row>
    <row r="8353" spans="2:3" x14ac:dyDescent="0.25">
      <c r="B8353" s="250">
        <v>8290</v>
      </c>
      <c r="C8353" s="249">
        <v>105.93671840343848</v>
      </c>
    </row>
    <row r="8354" spans="2:3" x14ac:dyDescent="0.25">
      <c r="B8354" s="250">
        <v>8291</v>
      </c>
      <c r="C8354" s="249">
        <v>80.339378980165989</v>
      </c>
    </row>
    <row r="8355" spans="2:3" x14ac:dyDescent="0.25">
      <c r="B8355" s="250">
        <v>8292</v>
      </c>
      <c r="C8355" s="249">
        <v>96.712130389329275</v>
      </c>
    </row>
    <row r="8356" spans="2:3" x14ac:dyDescent="0.25">
      <c r="B8356" s="250">
        <v>8293</v>
      </c>
      <c r="C8356" s="249">
        <v>133.41239983762384</v>
      </c>
    </row>
    <row r="8357" spans="2:3" x14ac:dyDescent="0.25">
      <c r="B8357" s="250">
        <v>8294</v>
      </c>
      <c r="C8357" s="249">
        <v>114.62040739501269</v>
      </c>
    </row>
    <row r="8358" spans="2:3" x14ac:dyDescent="0.25">
      <c r="B8358" s="250">
        <v>8295</v>
      </c>
      <c r="C8358" s="249">
        <v>107.06433772200062</v>
      </c>
    </row>
    <row r="8359" spans="2:3" x14ac:dyDescent="0.25">
      <c r="B8359" s="250">
        <v>8296</v>
      </c>
      <c r="C8359" s="249">
        <v>98.464100489692399</v>
      </c>
    </row>
    <row r="8360" spans="2:3" x14ac:dyDescent="0.25">
      <c r="B8360" s="250">
        <v>8297</v>
      </c>
      <c r="C8360" s="249">
        <v>110.80551916202309</v>
      </c>
    </row>
    <row r="8361" spans="2:3" x14ac:dyDescent="0.25">
      <c r="B8361" s="250">
        <v>8298</v>
      </c>
      <c r="C8361" s="249">
        <v>86.004310912390991</v>
      </c>
    </row>
    <row r="8362" spans="2:3" x14ac:dyDescent="0.25">
      <c r="B8362" s="250">
        <v>8299</v>
      </c>
      <c r="C8362" s="249">
        <v>158.7631676477771</v>
      </c>
    </row>
    <row r="8363" spans="2:3" x14ac:dyDescent="0.25">
      <c r="B8363" s="250">
        <v>8300</v>
      </c>
      <c r="C8363" s="249">
        <v>115.75072463625864</v>
      </c>
    </row>
    <row r="8364" spans="2:3" x14ac:dyDescent="0.25">
      <c r="B8364" s="250">
        <v>8301</v>
      </c>
      <c r="C8364" s="249">
        <v>111.91150245903604</v>
      </c>
    </row>
    <row r="8365" spans="2:3" x14ac:dyDescent="0.25">
      <c r="B8365" s="250">
        <v>8302</v>
      </c>
      <c r="C8365" s="249">
        <v>95.656736124585166</v>
      </c>
    </row>
    <row r="8366" spans="2:3" x14ac:dyDescent="0.25">
      <c r="B8366" s="250">
        <v>8303</v>
      </c>
      <c r="C8366" s="249">
        <v>115.5148792664157</v>
      </c>
    </row>
    <row r="8367" spans="2:3" x14ac:dyDescent="0.25">
      <c r="B8367" s="250">
        <v>8304</v>
      </c>
      <c r="C8367" s="249">
        <v>136.44613370391221</v>
      </c>
    </row>
    <row r="8368" spans="2:3" x14ac:dyDescent="0.25">
      <c r="B8368" s="250">
        <v>8305</v>
      </c>
      <c r="C8368" s="249">
        <v>113.49564328787359</v>
      </c>
    </row>
    <row r="8369" spans="2:3" x14ac:dyDescent="0.25">
      <c r="B8369" s="250">
        <v>8306</v>
      </c>
      <c r="C8369" s="249">
        <v>109.50946949504851</v>
      </c>
    </row>
    <row r="8370" spans="2:3" x14ac:dyDescent="0.25">
      <c r="B8370" s="250">
        <v>8307</v>
      </c>
      <c r="C8370" s="249">
        <v>121.81161735098469</v>
      </c>
    </row>
    <row r="8371" spans="2:3" x14ac:dyDescent="0.25">
      <c r="B8371" s="250">
        <v>8308</v>
      </c>
      <c r="C8371" s="249">
        <v>92.599810402860129</v>
      </c>
    </row>
    <row r="8372" spans="2:3" x14ac:dyDescent="0.25">
      <c r="B8372" s="250">
        <v>8309</v>
      </c>
      <c r="C8372" s="249">
        <v>134.94459918394426</v>
      </c>
    </row>
    <row r="8373" spans="2:3" x14ac:dyDescent="0.25">
      <c r="B8373" s="250">
        <v>8310</v>
      </c>
      <c r="C8373" s="249">
        <v>101.52619463150261</v>
      </c>
    </row>
    <row r="8374" spans="2:3" x14ac:dyDescent="0.25">
      <c r="B8374" s="250">
        <v>8311</v>
      </c>
      <c r="C8374" s="249">
        <v>154.17864928529033</v>
      </c>
    </row>
    <row r="8375" spans="2:3" x14ac:dyDescent="0.25">
      <c r="B8375" s="250">
        <v>8312</v>
      </c>
      <c r="C8375" s="249">
        <v>163.43642736503728</v>
      </c>
    </row>
    <row r="8376" spans="2:3" x14ac:dyDescent="0.25">
      <c r="B8376" s="250">
        <v>8313</v>
      </c>
      <c r="C8376" s="249">
        <v>136.39778828347457</v>
      </c>
    </row>
    <row r="8377" spans="2:3" x14ac:dyDescent="0.25">
      <c r="B8377" s="250">
        <v>8314</v>
      </c>
      <c r="C8377" s="249">
        <v>150.85969077312242</v>
      </c>
    </row>
    <row r="8378" spans="2:3" x14ac:dyDescent="0.25">
      <c r="B8378" s="250">
        <v>8315</v>
      </c>
      <c r="C8378" s="249">
        <v>140.12487469606401</v>
      </c>
    </row>
    <row r="8379" spans="2:3" x14ac:dyDescent="0.25">
      <c r="B8379" s="250">
        <v>8316</v>
      </c>
      <c r="C8379" s="249">
        <v>140.56672311440926</v>
      </c>
    </row>
    <row r="8380" spans="2:3" x14ac:dyDescent="0.25">
      <c r="B8380" s="250">
        <v>8317</v>
      </c>
      <c r="C8380" s="249">
        <v>117.0793169313051</v>
      </c>
    </row>
    <row r="8381" spans="2:3" x14ac:dyDescent="0.25">
      <c r="B8381" s="250">
        <v>8318</v>
      </c>
      <c r="C8381" s="249">
        <v>103.15523272481134</v>
      </c>
    </row>
    <row r="8382" spans="2:3" x14ac:dyDescent="0.25">
      <c r="B8382" s="250">
        <v>8319</v>
      </c>
      <c r="C8382" s="249">
        <v>83.257979142121499</v>
      </c>
    </row>
    <row r="8383" spans="2:3" x14ac:dyDescent="0.25">
      <c r="B8383" s="250">
        <v>8320</v>
      </c>
      <c r="C8383" s="249">
        <v>152.7176430239528</v>
      </c>
    </row>
    <row r="8384" spans="2:3" x14ac:dyDescent="0.25">
      <c r="B8384" s="250">
        <v>8321</v>
      </c>
      <c r="C8384" s="249">
        <v>134.75273896500536</v>
      </c>
    </row>
    <row r="8385" spans="2:3" x14ac:dyDescent="0.25">
      <c r="B8385" s="250">
        <v>8322</v>
      </c>
      <c r="C8385" s="249">
        <v>147.18744828485012</v>
      </c>
    </row>
    <row r="8386" spans="2:3" x14ac:dyDescent="0.25">
      <c r="B8386" s="250">
        <v>8323</v>
      </c>
      <c r="C8386" s="249">
        <v>145.76820190751951</v>
      </c>
    </row>
    <row r="8387" spans="2:3" x14ac:dyDescent="0.25">
      <c r="B8387" s="250">
        <v>8324</v>
      </c>
      <c r="C8387" s="249">
        <v>100.07213777673769</v>
      </c>
    </row>
    <row r="8388" spans="2:3" x14ac:dyDescent="0.25">
      <c r="B8388" s="250">
        <v>8325</v>
      </c>
      <c r="C8388" s="249">
        <v>75.771109430596155</v>
      </c>
    </row>
    <row r="8389" spans="2:3" x14ac:dyDescent="0.25">
      <c r="B8389" s="250">
        <v>8326</v>
      </c>
      <c r="C8389" s="249">
        <v>140.76685571067944</v>
      </c>
    </row>
    <row r="8390" spans="2:3" x14ac:dyDescent="0.25">
      <c r="B8390" s="250">
        <v>8327</v>
      </c>
      <c r="C8390" s="249">
        <v>117.13030371252724</v>
      </c>
    </row>
    <row r="8391" spans="2:3" x14ac:dyDescent="0.25">
      <c r="B8391" s="250">
        <v>8328</v>
      </c>
      <c r="C8391" s="249">
        <v>109.79123255970792</v>
      </c>
    </row>
    <row r="8392" spans="2:3" x14ac:dyDescent="0.25">
      <c r="B8392" s="250">
        <v>8329</v>
      </c>
      <c r="C8392" s="249">
        <v>90.095356323097917</v>
      </c>
    </row>
    <row r="8393" spans="2:3" x14ac:dyDescent="0.25">
      <c r="B8393" s="250">
        <v>8330</v>
      </c>
      <c r="C8393" s="249">
        <v>127.14337266155616</v>
      </c>
    </row>
    <row r="8394" spans="2:3" x14ac:dyDescent="0.25">
      <c r="B8394" s="250">
        <v>8331</v>
      </c>
      <c r="C8394" s="249">
        <v>112.41988253684073</v>
      </c>
    </row>
    <row r="8395" spans="2:3" x14ac:dyDescent="0.25">
      <c r="B8395" s="250">
        <v>8332</v>
      </c>
      <c r="C8395" s="249">
        <v>141.9374794412112</v>
      </c>
    </row>
    <row r="8396" spans="2:3" x14ac:dyDescent="0.25">
      <c r="B8396" s="250">
        <v>8333</v>
      </c>
      <c r="C8396" s="249">
        <v>116.36614165776734</v>
      </c>
    </row>
    <row r="8397" spans="2:3" x14ac:dyDescent="0.25">
      <c r="B8397" s="250">
        <v>8334</v>
      </c>
      <c r="C8397" s="249">
        <v>96.114962170118233</v>
      </c>
    </row>
    <row r="8398" spans="2:3" x14ac:dyDescent="0.25">
      <c r="B8398" s="250">
        <v>8335</v>
      </c>
      <c r="C8398" s="249">
        <v>96.574832513403763</v>
      </c>
    </row>
    <row r="8399" spans="2:3" x14ac:dyDescent="0.25">
      <c r="B8399" s="250">
        <v>8336</v>
      </c>
      <c r="C8399" s="249">
        <v>140.84921511862831</v>
      </c>
    </row>
    <row r="8400" spans="2:3" x14ac:dyDescent="0.25">
      <c r="B8400" s="250">
        <v>8337</v>
      </c>
      <c r="C8400" s="249">
        <v>106.70160433908849</v>
      </c>
    </row>
    <row r="8401" spans="2:3" x14ac:dyDescent="0.25">
      <c r="B8401" s="250">
        <v>8338</v>
      </c>
      <c r="C8401" s="249">
        <v>109.21067341859313</v>
      </c>
    </row>
    <row r="8402" spans="2:3" x14ac:dyDescent="0.25">
      <c r="B8402" s="250">
        <v>8339</v>
      </c>
      <c r="C8402" s="249">
        <v>111.30618206583821</v>
      </c>
    </row>
    <row r="8403" spans="2:3" x14ac:dyDescent="0.25">
      <c r="B8403" s="250">
        <v>8340</v>
      </c>
      <c r="C8403" s="249">
        <v>104.7264429240653</v>
      </c>
    </row>
    <row r="8404" spans="2:3" x14ac:dyDescent="0.25">
      <c r="B8404" s="250">
        <v>8341</v>
      </c>
      <c r="C8404" s="249">
        <v>139.64539824999903</v>
      </c>
    </row>
    <row r="8405" spans="2:3" x14ac:dyDescent="0.25">
      <c r="B8405" s="250">
        <v>8342</v>
      </c>
      <c r="C8405" s="249">
        <v>141.26090907538355</v>
      </c>
    </row>
    <row r="8406" spans="2:3" x14ac:dyDescent="0.25">
      <c r="B8406" s="250">
        <v>8343</v>
      </c>
      <c r="C8406" s="249">
        <v>138.12067643171343</v>
      </c>
    </row>
    <row r="8407" spans="2:3" x14ac:dyDescent="0.25">
      <c r="B8407" s="250">
        <v>8344</v>
      </c>
      <c r="C8407" s="249">
        <v>80.760617520008338</v>
      </c>
    </row>
    <row r="8408" spans="2:3" x14ac:dyDescent="0.25">
      <c r="B8408" s="250">
        <v>8345</v>
      </c>
      <c r="C8408" s="249">
        <v>182.61418990643273</v>
      </c>
    </row>
    <row r="8409" spans="2:3" x14ac:dyDescent="0.25">
      <c r="B8409" s="250">
        <v>8346</v>
      </c>
      <c r="C8409" s="249">
        <v>95.061683513909614</v>
      </c>
    </row>
    <row r="8410" spans="2:3" x14ac:dyDescent="0.25">
      <c r="B8410" s="250">
        <v>8347</v>
      </c>
      <c r="C8410" s="249">
        <v>126.66703796793193</v>
      </c>
    </row>
    <row r="8411" spans="2:3" x14ac:dyDescent="0.25">
      <c r="B8411" s="250">
        <v>8348</v>
      </c>
      <c r="C8411" s="249">
        <v>106.14493139313663</v>
      </c>
    </row>
    <row r="8412" spans="2:3" x14ac:dyDescent="0.25">
      <c r="B8412" s="250">
        <v>8349</v>
      </c>
      <c r="C8412" s="249">
        <v>113.27339809086655</v>
      </c>
    </row>
    <row r="8413" spans="2:3" x14ac:dyDescent="0.25">
      <c r="B8413" s="250">
        <v>8350</v>
      </c>
      <c r="C8413" s="249">
        <v>122.49597493382871</v>
      </c>
    </row>
    <row r="8414" spans="2:3" x14ac:dyDescent="0.25">
      <c r="B8414" s="250">
        <v>8351</v>
      </c>
      <c r="C8414" s="249">
        <v>161.18565118093989</v>
      </c>
    </row>
    <row r="8415" spans="2:3" x14ac:dyDescent="0.25">
      <c r="B8415" s="250">
        <v>8352</v>
      </c>
      <c r="C8415" s="249">
        <v>76.635189916790679</v>
      </c>
    </row>
    <row r="8416" spans="2:3" x14ac:dyDescent="0.25">
      <c r="B8416" s="250">
        <v>8353</v>
      </c>
      <c r="C8416" s="249">
        <v>117.15166323733602</v>
      </c>
    </row>
    <row r="8417" spans="2:3" x14ac:dyDescent="0.25">
      <c r="B8417" s="250">
        <v>8354</v>
      </c>
      <c r="C8417" s="249">
        <v>123.059883764655</v>
      </c>
    </row>
    <row r="8418" spans="2:3" x14ac:dyDescent="0.25">
      <c r="B8418" s="250">
        <v>8355</v>
      </c>
      <c r="C8418" s="249">
        <v>128.02035244152228</v>
      </c>
    </row>
    <row r="8419" spans="2:3" x14ac:dyDescent="0.25">
      <c r="B8419" s="250">
        <v>8356</v>
      </c>
      <c r="C8419" s="249">
        <v>79.49513949845749</v>
      </c>
    </row>
    <row r="8420" spans="2:3" x14ac:dyDescent="0.25">
      <c r="B8420" s="250">
        <v>8357</v>
      </c>
      <c r="C8420" s="249">
        <v>70.316136951456173</v>
      </c>
    </row>
    <row r="8421" spans="2:3" x14ac:dyDescent="0.25">
      <c r="B8421" s="250">
        <v>8358</v>
      </c>
      <c r="C8421" s="249">
        <v>120.53143237765703</v>
      </c>
    </row>
    <row r="8422" spans="2:3" x14ac:dyDescent="0.25">
      <c r="B8422" s="250">
        <v>8359</v>
      </c>
      <c r="C8422" s="249">
        <v>105.36021670657323</v>
      </c>
    </row>
    <row r="8423" spans="2:3" x14ac:dyDescent="0.25">
      <c r="B8423" s="250">
        <v>8360</v>
      </c>
      <c r="C8423" s="249">
        <v>100.73443363467618</v>
      </c>
    </row>
    <row r="8424" spans="2:3" x14ac:dyDescent="0.25">
      <c r="B8424" s="250">
        <v>8361</v>
      </c>
      <c r="C8424" s="249">
        <v>166.52572771663344</v>
      </c>
    </row>
    <row r="8425" spans="2:3" x14ac:dyDescent="0.25">
      <c r="B8425" s="250">
        <v>8362</v>
      </c>
      <c r="C8425" s="249">
        <v>120.47957631293379</v>
      </c>
    </row>
    <row r="8426" spans="2:3" x14ac:dyDescent="0.25">
      <c r="B8426" s="250">
        <v>8363</v>
      </c>
      <c r="C8426" s="249">
        <v>122.01191410830097</v>
      </c>
    </row>
    <row r="8427" spans="2:3" x14ac:dyDescent="0.25">
      <c r="B8427" s="250">
        <v>8364</v>
      </c>
      <c r="C8427" s="249">
        <v>87.837373224547292</v>
      </c>
    </row>
    <row r="8428" spans="2:3" x14ac:dyDescent="0.25">
      <c r="B8428" s="250">
        <v>8365</v>
      </c>
      <c r="C8428" s="249">
        <v>102.39634867938699</v>
      </c>
    </row>
    <row r="8429" spans="2:3" x14ac:dyDescent="0.25">
      <c r="B8429" s="250">
        <v>8366</v>
      </c>
      <c r="C8429" s="249">
        <v>110.06565595784323</v>
      </c>
    </row>
    <row r="8430" spans="2:3" x14ac:dyDescent="0.25">
      <c r="B8430" s="250">
        <v>8367</v>
      </c>
      <c r="C8430" s="249">
        <v>96.246883465810996</v>
      </c>
    </row>
    <row r="8431" spans="2:3" x14ac:dyDescent="0.25">
      <c r="B8431" s="250">
        <v>8368</v>
      </c>
      <c r="C8431" s="249">
        <v>128.32117396627063</v>
      </c>
    </row>
    <row r="8432" spans="2:3" x14ac:dyDescent="0.25">
      <c r="B8432" s="250">
        <v>8369</v>
      </c>
      <c r="C8432" s="249">
        <v>139.54162858109675</v>
      </c>
    </row>
    <row r="8433" spans="2:3" x14ac:dyDescent="0.25">
      <c r="B8433" s="250">
        <v>8370</v>
      </c>
      <c r="C8433" s="249">
        <v>146.85156512513547</v>
      </c>
    </row>
    <row r="8434" spans="2:3" x14ac:dyDescent="0.25">
      <c r="B8434" s="250">
        <v>8371</v>
      </c>
      <c r="C8434" s="249">
        <v>164.94257825528996</v>
      </c>
    </row>
    <row r="8435" spans="2:3" x14ac:dyDescent="0.25">
      <c r="B8435" s="250">
        <v>8372</v>
      </c>
      <c r="C8435" s="249">
        <v>118.83798448019641</v>
      </c>
    </row>
    <row r="8436" spans="2:3" x14ac:dyDescent="0.25">
      <c r="B8436" s="250">
        <v>8373</v>
      </c>
      <c r="C8436" s="249">
        <v>141.11167097137582</v>
      </c>
    </row>
    <row r="8437" spans="2:3" x14ac:dyDescent="0.25">
      <c r="B8437" s="250">
        <v>8374</v>
      </c>
      <c r="C8437" s="249">
        <v>125.5699329226191</v>
      </c>
    </row>
    <row r="8438" spans="2:3" x14ac:dyDescent="0.25">
      <c r="B8438" s="250">
        <v>8375</v>
      </c>
      <c r="C8438" s="249">
        <v>140.8345745243281</v>
      </c>
    </row>
    <row r="8439" spans="2:3" x14ac:dyDescent="0.25">
      <c r="B8439" s="250">
        <v>8376</v>
      </c>
      <c r="C8439" s="249">
        <v>100.46169946950685</v>
      </c>
    </row>
    <row r="8440" spans="2:3" x14ac:dyDescent="0.25">
      <c r="B8440" s="250">
        <v>8377</v>
      </c>
      <c r="C8440" s="249">
        <v>127.87423403627739</v>
      </c>
    </row>
    <row r="8441" spans="2:3" x14ac:dyDescent="0.25">
      <c r="B8441" s="250">
        <v>8378</v>
      </c>
      <c r="C8441" s="249">
        <v>105.04627373040361</v>
      </c>
    </row>
    <row r="8442" spans="2:3" x14ac:dyDescent="0.25">
      <c r="B8442" s="250">
        <v>8379</v>
      </c>
      <c r="C8442" s="249">
        <v>111.14044753476531</v>
      </c>
    </row>
    <row r="8443" spans="2:3" x14ac:dyDescent="0.25">
      <c r="B8443" s="250">
        <v>8380</v>
      </c>
      <c r="C8443" s="249">
        <v>149.75169312022496</v>
      </c>
    </row>
    <row r="8444" spans="2:3" x14ac:dyDescent="0.25">
      <c r="B8444" s="250">
        <v>8381</v>
      </c>
      <c r="C8444" s="249">
        <v>124.65780550274015</v>
      </c>
    </row>
    <row r="8445" spans="2:3" x14ac:dyDescent="0.25">
      <c r="B8445" s="250">
        <v>8382</v>
      </c>
      <c r="C8445" s="249">
        <v>87.769432977115969</v>
      </c>
    </row>
    <row r="8446" spans="2:3" x14ac:dyDescent="0.25">
      <c r="B8446" s="250">
        <v>8383</v>
      </c>
      <c r="C8446" s="249">
        <v>120.30627214657846</v>
      </c>
    </row>
    <row r="8447" spans="2:3" x14ac:dyDescent="0.25">
      <c r="B8447" s="250">
        <v>8384</v>
      </c>
      <c r="C8447" s="249">
        <v>84.283624970123242</v>
      </c>
    </row>
    <row r="8448" spans="2:3" x14ac:dyDescent="0.25">
      <c r="B8448" s="250">
        <v>8385</v>
      </c>
      <c r="C8448" s="249">
        <v>91.704980991755377</v>
      </c>
    </row>
    <row r="8449" spans="2:3" x14ac:dyDescent="0.25">
      <c r="B8449" s="250">
        <v>8386</v>
      </c>
      <c r="C8449" s="249">
        <v>95.960550386309606</v>
      </c>
    </row>
    <row r="8450" spans="2:3" x14ac:dyDescent="0.25">
      <c r="B8450" s="250">
        <v>8387</v>
      </c>
      <c r="C8450" s="249">
        <v>110.53746765288776</v>
      </c>
    </row>
    <row r="8451" spans="2:3" x14ac:dyDescent="0.25">
      <c r="B8451" s="250">
        <v>8388</v>
      </c>
      <c r="C8451" s="249">
        <v>147.10249185674078</v>
      </c>
    </row>
    <row r="8452" spans="2:3" x14ac:dyDescent="0.25">
      <c r="B8452" s="250">
        <v>8389</v>
      </c>
      <c r="C8452" s="249">
        <v>147.40084639727868</v>
      </c>
    </row>
    <row r="8453" spans="2:3" x14ac:dyDescent="0.25">
      <c r="B8453" s="250">
        <v>8390</v>
      </c>
      <c r="C8453" s="249">
        <v>116.50139384243546</v>
      </c>
    </row>
    <row r="8454" spans="2:3" x14ac:dyDescent="0.25">
      <c r="B8454" s="250">
        <v>8391</v>
      </c>
      <c r="C8454" s="249">
        <v>101.94744113339866</v>
      </c>
    </row>
    <row r="8455" spans="2:3" x14ac:dyDescent="0.25">
      <c r="B8455" s="250">
        <v>8392</v>
      </c>
      <c r="C8455" s="249">
        <v>65.826534250793884</v>
      </c>
    </row>
    <row r="8456" spans="2:3" x14ac:dyDescent="0.25">
      <c r="B8456" s="250">
        <v>8393</v>
      </c>
      <c r="C8456" s="249">
        <v>130.87045620954885</v>
      </c>
    </row>
    <row r="8457" spans="2:3" x14ac:dyDescent="0.25">
      <c r="B8457" s="250">
        <v>8394</v>
      </c>
      <c r="C8457" s="249">
        <v>143.86759860216605</v>
      </c>
    </row>
    <row r="8458" spans="2:3" x14ac:dyDescent="0.25">
      <c r="B8458" s="250">
        <v>8395</v>
      </c>
      <c r="C8458" s="249">
        <v>85.469111013820992</v>
      </c>
    </row>
    <row r="8459" spans="2:3" x14ac:dyDescent="0.25">
      <c r="B8459" s="250">
        <v>8396</v>
      </c>
      <c r="C8459" s="249">
        <v>164.90132052993323</v>
      </c>
    </row>
    <row r="8460" spans="2:3" x14ac:dyDescent="0.25">
      <c r="B8460" s="250">
        <v>8397</v>
      </c>
      <c r="C8460" s="249">
        <v>150.19171046325945</v>
      </c>
    </row>
    <row r="8461" spans="2:3" x14ac:dyDescent="0.25">
      <c r="B8461" s="250">
        <v>8398</v>
      </c>
      <c r="C8461" s="249">
        <v>134.80966391531936</v>
      </c>
    </row>
    <row r="8462" spans="2:3" x14ac:dyDescent="0.25">
      <c r="B8462" s="250">
        <v>8399</v>
      </c>
      <c r="C8462" s="249">
        <v>150.75878479526915</v>
      </c>
    </row>
    <row r="8463" spans="2:3" x14ac:dyDescent="0.25">
      <c r="B8463" s="250">
        <v>8400</v>
      </c>
      <c r="C8463" s="249">
        <v>149.51028860713373</v>
      </c>
    </row>
    <row r="8464" spans="2:3" x14ac:dyDescent="0.25">
      <c r="B8464" s="250">
        <v>8401</v>
      </c>
      <c r="C8464" s="249">
        <v>130.72454717007724</v>
      </c>
    </row>
    <row r="8465" spans="2:3" x14ac:dyDescent="0.25">
      <c r="B8465" s="250">
        <v>8402</v>
      </c>
      <c r="C8465" s="249">
        <v>117.58581875524311</v>
      </c>
    </row>
    <row r="8466" spans="2:3" x14ac:dyDescent="0.25">
      <c r="B8466" s="250">
        <v>8403</v>
      </c>
      <c r="C8466" s="249">
        <v>115.18753737416242</v>
      </c>
    </row>
    <row r="8467" spans="2:3" x14ac:dyDescent="0.25">
      <c r="B8467" s="250">
        <v>8404</v>
      </c>
      <c r="C8467" s="249">
        <v>119.54416456709825</v>
      </c>
    </row>
    <row r="8468" spans="2:3" x14ac:dyDescent="0.25">
      <c r="B8468" s="250">
        <v>8405</v>
      </c>
      <c r="C8468" s="249">
        <v>103.00491606398275</v>
      </c>
    </row>
    <row r="8469" spans="2:3" x14ac:dyDescent="0.25">
      <c r="B8469" s="250">
        <v>8406</v>
      </c>
      <c r="C8469" s="249">
        <v>117.86378916581835</v>
      </c>
    </row>
    <row r="8470" spans="2:3" x14ac:dyDescent="0.25">
      <c r="B8470" s="250">
        <v>8407</v>
      </c>
      <c r="C8470" s="249">
        <v>121.34455589790258</v>
      </c>
    </row>
    <row r="8471" spans="2:3" x14ac:dyDescent="0.25">
      <c r="B8471" s="250">
        <v>8408</v>
      </c>
      <c r="C8471" s="249">
        <v>125.67785932223738</v>
      </c>
    </row>
    <row r="8472" spans="2:3" x14ac:dyDescent="0.25">
      <c r="B8472" s="250">
        <v>8409</v>
      </c>
      <c r="C8472" s="249">
        <v>126.48099105096861</v>
      </c>
    </row>
    <row r="8473" spans="2:3" x14ac:dyDescent="0.25">
      <c r="B8473" s="250">
        <v>8410</v>
      </c>
      <c r="C8473" s="249">
        <v>126.17616570890497</v>
      </c>
    </row>
    <row r="8474" spans="2:3" x14ac:dyDescent="0.25">
      <c r="B8474" s="250">
        <v>8411</v>
      </c>
      <c r="C8474" s="249">
        <v>129.09490080514124</v>
      </c>
    </row>
    <row r="8475" spans="2:3" x14ac:dyDescent="0.25">
      <c r="B8475" s="250">
        <v>8412</v>
      </c>
      <c r="C8475" s="249">
        <v>130.30137489848087</v>
      </c>
    </row>
    <row r="8476" spans="2:3" x14ac:dyDescent="0.25">
      <c r="B8476" s="250">
        <v>8413</v>
      </c>
      <c r="C8476" s="249">
        <v>93.511082313042834</v>
      </c>
    </row>
    <row r="8477" spans="2:3" x14ac:dyDescent="0.25">
      <c r="B8477" s="250">
        <v>8414</v>
      </c>
      <c r="C8477" s="249">
        <v>104.16709057661029</v>
      </c>
    </row>
    <row r="8478" spans="2:3" x14ac:dyDescent="0.25">
      <c r="B8478" s="250">
        <v>8415</v>
      </c>
      <c r="C8478" s="249">
        <v>75.233310857389597</v>
      </c>
    </row>
    <row r="8479" spans="2:3" x14ac:dyDescent="0.25">
      <c r="B8479" s="250">
        <v>8416</v>
      </c>
      <c r="C8479" s="249">
        <v>138.14127065318925</v>
      </c>
    </row>
    <row r="8480" spans="2:3" x14ac:dyDescent="0.25">
      <c r="B8480" s="250">
        <v>8417</v>
      </c>
      <c r="C8480" s="249">
        <v>143.03008142578736</v>
      </c>
    </row>
    <row r="8481" spans="2:3" x14ac:dyDescent="0.25">
      <c r="B8481" s="250">
        <v>8418</v>
      </c>
      <c r="C8481" s="249">
        <v>133.26498123153777</v>
      </c>
    </row>
    <row r="8482" spans="2:3" x14ac:dyDescent="0.25">
      <c r="B8482" s="250">
        <v>8419</v>
      </c>
      <c r="C8482" s="249">
        <v>135.70764162285383</v>
      </c>
    </row>
    <row r="8483" spans="2:3" x14ac:dyDescent="0.25">
      <c r="B8483" s="250">
        <v>8420</v>
      </c>
      <c r="C8483" s="249">
        <v>108.44003636981475</v>
      </c>
    </row>
    <row r="8484" spans="2:3" x14ac:dyDescent="0.25">
      <c r="B8484" s="250">
        <v>8421</v>
      </c>
      <c r="C8484" s="249">
        <v>113.2012247746857</v>
      </c>
    </row>
    <row r="8485" spans="2:3" x14ac:dyDescent="0.25">
      <c r="B8485" s="250">
        <v>8422</v>
      </c>
      <c r="C8485" s="249">
        <v>155.30415772659865</v>
      </c>
    </row>
    <row r="8486" spans="2:3" x14ac:dyDescent="0.25">
      <c r="B8486" s="250">
        <v>8423</v>
      </c>
      <c r="C8486" s="249">
        <v>129.28637656208491</v>
      </c>
    </row>
    <row r="8487" spans="2:3" x14ac:dyDescent="0.25">
      <c r="B8487" s="250">
        <v>8424</v>
      </c>
      <c r="C8487" s="249">
        <v>103.56239129184408</v>
      </c>
    </row>
    <row r="8488" spans="2:3" x14ac:dyDescent="0.25">
      <c r="B8488" s="250">
        <v>8425</v>
      </c>
      <c r="C8488" s="249">
        <v>113.37963954764352</v>
      </c>
    </row>
    <row r="8489" spans="2:3" x14ac:dyDescent="0.25">
      <c r="B8489" s="250">
        <v>8426</v>
      </c>
      <c r="C8489" s="249">
        <v>119.58615557340747</v>
      </c>
    </row>
    <row r="8490" spans="2:3" x14ac:dyDescent="0.25">
      <c r="B8490" s="250">
        <v>8427</v>
      </c>
      <c r="C8490" s="249">
        <v>103.00859119472953</v>
      </c>
    </row>
    <row r="8491" spans="2:3" x14ac:dyDescent="0.25">
      <c r="B8491" s="250">
        <v>8428</v>
      </c>
      <c r="C8491" s="249">
        <v>105.38803114947187</v>
      </c>
    </row>
    <row r="8492" spans="2:3" x14ac:dyDescent="0.25">
      <c r="B8492" s="250">
        <v>8429</v>
      </c>
      <c r="C8492" s="249">
        <v>113.97772377098174</v>
      </c>
    </row>
    <row r="8493" spans="2:3" x14ac:dyDescent="0.25">
      <c r="B8493" s="250">
        <v>8430</v>
      </c>
      <c r="C8493" s="249">
        <v>123.225188861029</v>
      </c>
    </row>
    <row r="8494" spans="2:3" x14ac:dyDescent="0.25">
      <c r="B8494" s="250">
        <v>8431</v>
      </c>
      <c r="C8494" s="249">
        <v>95.220461917476257</v>
      </c>
    </row>
    <row r="8495" spans="2:3" x14ac:dyDescent="0.25">
      <c r="B8495" s="250">
        <v>8432</v>
      </c>
      <c r="C8495" s="249">
        <v>114.88404885367734</v>
      </c>
    </row>
    <row r="8496" spans="2:3" x14ac:dyDescent="0.25">
      <c r="B8496" s="250">
        <v>8433</v>
      </c>
      <c r="C8496" s="249">
        <v>128.24065388620591</v>
      </c>
    </row>
    <row r="8497" spans="2:3" x14ac:dyDescent="0.25">
      <c r="B8497" s="250">
        <v>8434</v>
      </c>
      <c r="C8497" s="249">
        <v>126.59018237568363</v>
      </c>
    </row>
    <row r="8498" spans="2:3" x14ac:dyDescent="0.25">
      <c r="B8498" s="250">
        <v>8435</v>
      </c>
      <c r="C8498" s="249">
        <v>116.8731465259682</v>
      </c>
    </row>
    <row r="8499" spans="2:3" x14ac:dyDescent="0.25">
      <c r="B8499" s="250">
        <v>8436</v>
      </c>
      <c r="C8499" s="249">
        <v>181.77250171938522</v>
      </c>
    </row>
    <row r="8500" spans="2:3" x14ac:dyDescent="0.25">
      <c r="B8500" s="250">
        <v>8437</v>
      </c>
      <c r="C8500" s="249">
        <v>172.64365249811931</v>
      </c>
    </row>
    <row r="8501" spans="2:3" x14ac:dyDescent="0.25">
      <c r="B8501" s="250">
        <v>8438</v>
      </c>
      <c r="C8501" s="249">
        <v>130.92167648404936</v>
      </c>
    </row>
    <row r="8502" spans="2:3" x14ac:dyDescent="0.25">
      <c r="B8502" s="250">
        <v>8439</v>
      </c>
      <c r="C8502" s="249">
        <v>140.83127942354224</v>
      </c>
    </row>
    <row r="8503" spans="2:3" x14ac:dyDescent="0.25">
      <c r="B8503" s="250">
        <v>8440</v>
      </c>
      <c r="C8503" s="249">
        <v>138.11344164939266</v>
      </c>
    </row>
    <row r="8504" spans="2:3" x14ac:dyDescent="0.25">
      <c r="B8504" s="250">
        <v>8441</v>
      </c>
      <c r="C8504" s="249">
        <v>138.06324278199693</v>
      </c>
    </row>
    <row r="8505" spans="2:3" x14ac:dyDescent="0.25">
      <c r="B8505" s="250">
        <v>8442</v>
      </c>
      <c r="C8505" s="249">
        <v>94.514716178674391</v>
      </c>
    </row>
    <row r="8506" spans="2:3" x14ac:dyDescent="0.25">
      <c r="B8506" s="250">
        <v>8443</v>
      </c>
      <c r="C8506" s="249">
        <v>98.6300595784667</v>
      </c>
    </row>
    <row r="8507" spans="2:3" x14ac:dyDescent="0.25">
      <c r="B8507" s="250">
        <v>8444</v>
      </c>
      <c r="C8507" s="249">
        <v>81.941435271428361</v>
      </c>
    </row>
    <row r="8508" spans="2:3" x14ac:dyDescent="0.25">
      <c r="B8508" s="250">
        <v>8445</v>
      </c>
      <c r="C8508" s="249">
        <v>97.121160048201858</v>
      </c>
    </row>
    <row r="8509" spans="2:3" x14ac:dyDescent="0.25">
      <c r="B8509" s="250">
        <v>8446</v>
      </c>
      <c r="C8509" s="249">
        <v>126.73247155634684</v>
      </c>
    </row>
    <row r="8510" spans="2:3" x14ac:dyDescent="0.25">
      <c r="B8510" s="250">
        <v>8447</v>
      </c>
      <c r="C8510" s="249">
        <v>80.73822988972239</v>
      </c>
    </row>
    <row r="8511" spans="2:3" x14ac:dyDescent="0.25">
      <c r="B8511" s="250">
        <v>8448</v>
      </c>
      <c r="C8511" s="249">
        <v>147.60347049259263</v>
      </c>
    </row>
    <row r="8512" spans="2:3" x14ac:dyDescent="0.25">
      <c r="B8512" s="250">
        <v>8449</v>
      </c>
      <c r="C8512" s="249">
        <v>94.133134896690933</v>
      </c>
    </row>
    <row r="8513" spans="2:3" x14ac:dyDescent="0.25">
      <c r="B8513" s="250">
        <v>8450</v>
      </c>
      <c r="C8513" s="249">
        <v>140.76959737589104</v>
      </c>
    </row>
    <row r="8514" spans="2:3" x14ac:dyDescent="0.25">
      <c r="B8514" s="250">
        <v>8451</v>
      </c>
      <c r="C8514" s="249">
        <v>107.92056896185575</v>
      </c>
    </row>
    <row r="8515" spans="2:3" x14ac:dyDescent="0.25">
      <c r="B8515" s="250">
        <v>8452</v>
      </c>
      <c r="C8515" s="249">
        <v>137.61597199892572</v>
      </c>
    </row>
    <row r="8516" spans="2:3" x14ac:dyDescent="0.25">
      <c r="B8516" s="250">
        <v>8453</v>
      </c>
      <c r="C8516" s="249">
        <v>152.59551317457004</v>
      </c>
    </row>
    <row r="8517" spans="2:3" x14ac:dyDescent="0.25">
      <c r="B8517" s="250">
        <v>8454</v>
      </c>
      <c r="C8517" s="249">
        <v>120.36806430090542</v>
      </c>
    </row>
    <row r="8518" spans="2:3" x14ac:dyDescent="0.25">
      <c r="B8518" s="250">
        <v>8455</v>
      </c>
      <c r="C8518" s="249">
        <v>131.40832583451277</v>
      </c>
    </row>
    <row r="8519" spans="2:3" x14ac:dyDescent="0.25">
      <c r="B8519" s="250">
        <v>8456</v>
      </c>
      <c r="C8519" s="249">
        <v>111.28904955723547</v>
      </c>
    </row>
    <row r="8520" spans="2:3" x14ac:dyDescent="0.25">
      <c r="B8520" s="250">
        <v>8457</v>
      </c>
      <c r="C8520" s="249">
        <v>111.85861370935243</v>
      </c>
    </row>
    <row r="8521" spans="2:3" x14ac:dyDescent="0.25">
      <c r="B8521" s="250">
        <v>8458</v>
      </c>
      <c r="C8521" s="249">
        <v>132.24872272053628</v>
      </c>
    </row>
    <row r="8522" spans="2:3" x14ac:dyDescent="0.25">
      <c r="B8522" s="250">
        <v>8459</v>
      </c>
      <c r="C8522" s="249">
        <v>151.8834775419445</v>
      </c>
    </row>
    <row r="8523" spans="2:3" x14ac:dyDescent="0.25">
      <c r="B8523" s="250">
        <v>8460</v>
      </c>
      <c r="C8523" s="249">
        <v>95.382949023964457</v>
      </c>
    </row>
    <row r="8524" spans="2:3" x14ac:dyDescent="0.25">
      <c r="B8524" s="250">
        <v>8461</v>
      </c>
      <c r="C8524" s="249">
        <v>137.69843987635215</v>
      </c>
    </row>
    <row r="8525" spans="2:3" x14ac:dyDescent="0.25">
      <c r="B8525" s="250">
        <v>8462</v>
      </c>
      <c r="C8525" s="249">
        <v>104.14187279367452</v>
      </c>
    </row>
    <row r="8526" spans="2:3" x14ac:dyDescent="0.25">
      <c r="B8526" s="250">
        <v>8463</v>
      </c>
      <c r="C8526" s="249">
        <v>108.28893729630755</v>
      </c>
    </row>
    <row r="8527" spans="2:3" x14ac:dyDescent="0.25">
      <c r="B8527" s="250">
        <v>8464</v>
      </c>
      <c r="C8527" s="249">
        <v>156.21134989202039</v>
      </c>
    </row>
    <row r="8528" spans="2:3" x14ac:dyDescent="0.25">
      <c r="B8528" s="250">
        <v>8465</v>
      </c>
      <c r="C8528" s="249">
        <v>103.78323359087292</v>
      </c>
    </row>
    <row r="8529" spans="2:3" x14ac:dyDescent="0.25">
      <c r="B8529" s="250">
        <v>8466</v>
      </c>
      <c r="C8529" s="249">
        <v>119.14063091056619</v>
      </c>
    </row>
    <row r="8530" spans="2:3" x14ac:dyDescent="0.25">
      <c r="B8530" s="250">
        <v>8467</v>
      </c>
      <c r="C8530" s="249">
        <v>152.80586887682085</v>
      </c>
    </row>
    <row r="8531" spans="2:3" x14ac:dyDescent="0.25">
      <c r="B8531" s="250">
        <v>8468</v>
      </c>
      <c r="C8531" s="249">
        <v>77.374837430645456</v>
      </c>
    </row>
    <row r="8532" spans="2:3" x14ac:dyDescent="0.25">
      <c r="B8532" s="250">
        <v>8469</v>
      </c>
      <c r="C8532" s="249">
        <v>104.98015056461765</v>
      </c>
    </row>
    <row r="8533" spans="2:3" x14ac:dyDescent="0.25">
      <c r="B8533" s="250">
        <v>8470</v>
      </c>
      <c r="C8533" s="249">
        <v>115.73576799132549</v>
      </c>
    </row>
    <row r="8534" spans="2:3" x14ac:dyDescent="0.25">
      <c r="B8534" s="250">
        <v>8471</v>
      </c>
      <c r="C8534" s="249">
        <v>135.21111318081083</v>
      </c>
    </row>
    <row r="8535" spans="2:3" x14ac:dyDescent="0.25">
      <c r="B8535" s="250">
        <v>8472</v>
      </c>
      <c r="C8535" s="249">
        <v>166.83454431007553</v>
      </c>
    </row>
    <row r="8536" spans="2:3" x14ac:dyDescent="0.25">
      <c r="B8536" s="250">
        <v>8473</v>
      </c>
      <c r="C8536" s="249">
        <v>126.92920578247742</v>
      </c>
    </row>
    <row r="8537" spans="2:3" x14ac:dyDescent="0.25">
      <c r="B8537" s="250">
        <v>8474</v>
      </c>
      <c r="C8537" s="249">
        <v>134.9548574474905</v>
      </c>
    </row>
    <row r="8538" spans="2:3" x14ac:dyDescent="0.25">
      <c r="B8538" s="250">
        <v>8475</v>
      </c>
      <c r="C8538" s="249">
        <v>124.50829181126281</v>
      </c>
    </row>
    <row r="8539" spans="2:3" x14ac:dyDescent="0.25">
      <c r="B8539" s="250">
        <v>8476</v>
      </c>
      <c r="C8539" s="249">
        <v>116.40728791962306</v>
      </c>
    </row>
    <row r="8540" spans="2:3" x14ac:dyDescent="0.25">
      <c r="B8540" s="250">
        <v>8477</v>
      </c>
      <c r="C8540" s="249">
        <v>132.26152967595249</v>
      </c>
    </row>
    <row r="8541" spans="2:3" x14ac:dyDescent="0.25">
      <c r="B8541" s="250">
        <v>8478</v>
      </c>
      <c r="C8541" s="249">
        <v>147.1885423388799</v>
      </c>
    </row>
    <row r="8542" spans="2:3" x14ac:dyDescent="0.25">
      <c r="B8542" s="250">
        <v>8479</v>
      </c>
      <c r="C8542" s="249">
        <v>104.76466876326047</v>
      </c>
    </row>
    <row r="8543" spans="2:3" x14ac:dyDescent="0.25">
      <c r="B8543" s="250">
        <v>8480</v>
      </c>
      <c r="C8543" s="249">
        <v>120.65828985572064</v>
      </c>
    </row>
    <row r="8544" spans="2:3" x14ac:dyDescent="0.25">
      <c r="B8544" s="250">
        <v>8481</v>
      </c>
      <c r="C8544" s="249">
        <v>91.65634492577847</v>
      </c>
    </row>
    <row r="8545" spans="2:3" x14ac:dyDescent="0.25">
      <c r="B8545" s="250">
        <v>8482</v>
      </c>
      <c r="C8545" s="249">
        <v>90.86095666177232</v>
      </c>
    </row>
    <row r="8546" spans="2:3" x14ac:dyDescent="0.25">
      <c r="B8546" s="250">
        <v>8483</v>
      </c>
      <c r="C8546" s="249">
        <v>103.18598493585368</v>
      </c>
    </row>
    <row r="8547" spans="2:3" x14ac:dyDescent="0.25">
      <c r="B8547" s="250">
        <v>8484</v>
      </c>
      <c r="C8547" s="249">
        <v>135.57237830681945</v>
      </c>
    </row>
    <row r="8548" spans="2:3" x14ac:dyDescent="0.25">
      <c r="B8548" s="250">
        <v>8485</v>
      </c>
      <c r="C8548" s="249">
        <v>79.690929668250718</v>
      </c>
    </row>
    <row r="8549" spans="2:3" x14ac:dyDescent="0.25">
      <c r="B8549" s="250">
        <v>8486</v>
      </c>
      <c r="C8549" s="249">
        <v>121.36881252758408</v>
      </c>
    </row>
    <row r="8550" spans="2:3" x14ac:dyDescent="0.25">
      <c r="B8550" s="250">
        <v>8487</v>
      </c>
      <c r="C8550" s="249">
        <v>126.46111815198293</v>
      </c>
    </row>
    <row r="8551" spans="2:3" x14ac:dyDescent="0.25">
      <c r="B8551" s="250">
        <v>8488</v>
      </c>
      <c r="C8551" s="249">
        <v>130.80771055429432</v>
      </c>
    </row>
    <row r="8552" spans="2:3" x14ac:dyDescent="0.25">
      <c r="B8552" s="250">
        <v>8489</v>
      </c>
      <c r="C8552" s="249">
        <v>120.05329803274194</v>
      </c>
    </row>
    <row r="8553" spans="2:3" x14ac:dyDescent="0.25">
      <c r="B8553" s="250">
        <v>8490</v>
      </c>
      <c r="C8553" s="249">
        <v>124.23868709634085</v>
      </c>
    </row>
    <row r="8554" spans="2:3" x14ac:dyDescent="0.25">
      <c r="B8554" s="250">
        <v>8491</v>
      </c>
      <c r="C8554" s="249">
        <v>120.95315333468885</v>
      </c>
    </row>
    <row r="8555" spans="2:3" x14ac:dyDescent="0.25">
      <c r="B8555" s="250">
        <v>8492</v>
      </c>
      <c r="C8555" s="249">
        <v>78.8086481778099</v>
      </c>
    </row>
    <row r="8556" spans="2:3" x14ac:dyDescent="0.25">
      <c r="B8556" s="250">
        <v>8493</v>
      </c>
      <c r="C8556" s="249">
        <v>151.00714569481232</v>
      </c>
    </row>
    <row r="8557" spans="2:3" x14ac:dyDescent="0.25">
      <c r="B8557" s="250">
        <v>8494</v>
      </c>
      <c r="C8557" s="249">
        <v>142.95873535983239</v>
      </c>
    </row>
    <row r="8558" spans="2:3" x14ac:dyDescent="0.25">
      <c r="B8558" s="250">
        <v>8495</v>
      </c>
      <c r="C8558" s="249">
        <v>91.897157295540097</v>
      </c>
    </row>
    <row r="8559" spans="2:3" x14ac:dyDescent="0.25">
      <c r="B8559" s="250">
        <v>8496</v>
      </c>
      <c r="C8559" s="249">
        <v>109.96728443140853</v>
      </c>
    </row>
    <row r="8560" spans="2:3" x14ac:dyDescent="0.25">
      <c r="B8560" s="250">
        <v>8497</v>
      </c>
      <c r="C8560" s="249">
        <v>145.6764801363347</v>
      </c>
    </row>
    <row r="8561" spans="2:3" x14ac:dyDescent="0.25">
      <c r="B8561" s="250">
        <v>8498</v>
      </c>
      <c r="C8561" s="249">
        <v>127.96317197524353</v>
      </c>
    </row>
    <row r="8562" spans="2:3" x14ac:dyDescent="0.25">
      <c r="B8562" s="250">
        <v>8499</v>
      </c>
      <c r="C8562" s="249">
        <v>97.585585400808355</v>
      </c>
    </row>
    <row r="8563" spans="2:3" x14ac:dyDescent="0.25">
      <c r="B8563" s="250">
        <v>8500</v>
      </c>
      <c r="C8563" s="249">
        <v>143.18047615962774</v>
      </c>
    </row>
    <row r="8564" spans="2:3" x14ac:dyDescent="0.25">
      <c r="B8564" s="250">
        <v>8501</v>
      </c>
      <c r="C8564" s="249">
        <v>146.62556311954751</v>
      </c>
    </row>
    <row r="8565" spans="2:3" x14ac:dyDescent="0.25">
      <c r="B8565" s="250">
        <v>8502</v>
      </c>
      <c r="C8565" s="249">
        <v>129.45340145358622</v>
      </c>
    </row>
    <row r="8566" spans="2:3" x14ac:dyDescent="0.25">
      <c r="B8566" s="250">
        <v>8503</v>
      </c>
      <c r="C8566" s="249">
        <v>138.15119771998278</v>
      </c>
    </row>
    <row r="8567" spans="2:3" x14ac:dyDescent="0.25">
      <c r="B8567" s="250">
        <v>8504</v>
      </c>
      <c r="C8567" s="249">
        <v>107.86632655431376</v>
      </c>
    </row>
    <row r="8568" spans="2:3" x14ac:dyDescent="0.25">
      <c r="B8568" s="250">
        <v>8505</v>
      </c>
      <c r="C8568" s="249">
        <v>143.26797628560107</v>
      </c>
    </row>
    <row r="8569" spans="2:3" x14ac:dyDescent="0.25">
      <c r="B8569" s="250">
        <v>8506</v>
      </c>
      <c r="C8569" s="249">
        <v>110.27831069992017</v>
      </c>
    </row>
    <row r="8570" spans="2:3" x14ac:dyDescent="0.25">
      <c r="B8570" s="250">
        <v>8507</v>
      </c>
      <c r="C8570" s="249">
        <v>96.719842396795769</v>
      </c>
    </row>
    <row r="8571" spans="2:3" x14ac:dyDescent="0.25">
      <c r="B8571" s="250">
        <v>8508</v>
      </c>
      <c r="C8571" s="249">
        <v>131.45074570478943</v>
      </c>
    </row>
    <row r="8572" spans="2:3" x14ac:dyDescent="0.25">
      <c r="B8572" s="250">
        <v>8509</v>
      </c>
      <c r="C8572" s="249">
        <v>88.883071699075629</v>
      </c>
    </row>
    <row r="8573" spans="2:3" x14ac:dyDescent="0.25">
      <c r="B8573" s="250">
        <v>8510</v>
      </c>
      <c r="C8573" s="249">
        <v>80.308454791097759</v>
      </c>
    </row>
    <row r="8574" spans="2:3" x14ac:dyDescent="0.25">
      <c r="B8574" s="250">
        <v>8511</v>
      </c>
      <c r="C8574" s="249">
        <v>118.6413272953307</v>
      </c>
    </row>
    <row r="8575" spans="2:3" x14ac:dyDescent="0.25">
      <c r="B8575" s="250">
        <v>8512</v>
      </c>
      <c r="C8575" s="249">
        <v>94.42581748451704</v>
      </c>
    </row>
    <row r="8576" spans="2:3" x14ac:dyDescent="0.25">
      <c r="B8576" s="250">
        <v>8513</v>
      </c>
      <c r="C8576" s="249">
        <v>123.82501022219664</v>
      </c>
    </row>
    <row r="8577" spans="2:3" x14ac:dyDescent="0.25">
      <c r="B8577" s="250">
        <v>8514</v>
      </c>
      <c r="C8577" s="249">
        <v>108.44841347024392</v>
      </c>
    </row>
    <row r="8578" spans="2:3" x14ac:dyDescent="0.25">
      <c r="B8578" s="250">
        <v>8515</v>
      </c>
      <c r="C8578" s="249">
        <v>136.56408277322487</v>
      </c>
    </row>
    <row r="8579" spans="2:3" x14ac:dyDescent="0.25">
      <c r="B8579" s="250">
        <v>8516</v>
      </c>
      <c r="C8579" s="249">
        <v>122.067917761564</v>
      </c>
    </row>
    <row r="8580" spans="2:3" x14ac:dyDescent="0.25">
      <c r="B8580" s="250">
        <v>8517</v>
      </c>
      <c r="C8580" s="249">
        <v>152.7961741039567</v>
      </c>
    </row>
    <row r="8581" spans="2:3" x14ac:dyDescent="0.25">
      <c r="B8581" s="250">
        <v>8518</v>
      </c>
      <c r="C8581" s="249">
        <v>117.04082590664093</v>
      </c>
    </row>
    <row r="8582" spans="2:3" x14ac:dyDescent="0.25">
      <c r="B8582" s="250">
        <v>8519</v>
      </c>
      <c r="C8582" s="249">
        <v>111.545272310176</v>
      </c>
    </row>
    <row r="8583" spans="2:3" x14ac:dyDescent="0.25">
      <c r="B8583" s="250">
        <v>8520</v>
      </c>
      <c r="C8583" s="249">
        <v>120.02723355766112</v>
      </c>
    </row>
    <row r="8584" spans="2:3" x14ac:dyDescent="0.25">
      <c r="B8584" s="250">
        <v>8521</v>
      </c>
      <c r="C8584" s="249">
        <v>150.89409766484647</v>
      </c>
    </row>
    <row r="8585" spans="2:3" x14ac:dyDescent="0.25">
      <c r="B8585" s="250">
        <v>8522</v>
      </c>
      <c r="C8585" s="249">
        <v>197.90620762029147</v>
      </c>
    </row>
    <row r="8586" spans="2:3" x14ac:dyDescent="0.25">
      <c r="B8586" s="250">
        <v>8523</v>
      </c>
      <c r="C8586" s="249">
        <v>114.32283306989481</v>
      </c>
    </row>
    <row r="8587" spans="2:3" x14ac:dyDescent="0.25">
      <c r="B8587" s="250">
        <v>8524</v>
      </c>
      <c r="C8587" s="249">
        <v>87.592922274115082</v>
      </c>
    </row>
    <row r="8588" spans="2:3" x14ac:dyDescent="0.25">
      <c r="B8588" s="250">
        <v>8525</v>
      </c>
      <c r="C8588" s="249">
        <v>131.44802701242403</v>
      </c>
    </row>
    <row r="8589" spans="2:3" x14ac:dyDescent="0.25">
      <c r="B8589" s="250">
        <v>8526</v>
      </c>
      <c r="C8589" s="249">
        <v>138.43548998206461</v>
      </c>
    </row>
    <row r="8590" spans="2:3" x14ac:dyDescent="0.25">
      <c r="B8590" s="250">
        <v>8527</v>
      </c>
      <c r="C8590" s="249">
        <v>118.15250552514323</v>
      </c>
    </row>
    <row r="8591" spans="2:3" x14ac:dyDescent="0.25">
      <c r="B8591" s="250">
        <v>8528</v>
      </c>
      <c r="C8591" s="249">
        <v>111.94411222521026</v>
      </c>
    </row>
    <row r="8592" spans="2:3" x14ac:dyDescent="0.25">
      <c r="B8592" s="250">
        <v>8529</v>
      </c>
      <c r="C8592" s="249">
        <v>151.91037783802059</v>
      </c>
    </row>
    <row r="8593" spans="2:3" x14ac:dyDescent="0.25">
      <c r="B8593" s="250">
        <v>8530</v>
      </c>
      <c r="C8593" s="249">
        <v>152.5777125500781</v>
      </c>
    </row>
    <row r="8594" spans="2:3" x14ac:dyDescent="0.25">
      <c r="B8594" s="250">
        <v>8531</v>
      </c>
      <c r="C8594" s="249">
        <v>133.31700494286804</v>
      </c>
    </row>
    <row r="8595" spans="2:3" x14ac:dyDescent="0.25">
      <c r="B8595" s="250">
        <v>8532</v>
      </c>
      <c r="C8595" s="249">
        <v>127.91832823401418</v>
      </c>
    </row>
    <row r="8596" spans="2:3" x14ac:dyDescent="0.25">
      <c r="B8596" s="250">
        <v>8533</v>
      </c>
      <c r="C8596" s="249">
        <v>105.58004532361642</v>
      </c>
    </row>
    <row r="8597" spans="2:3" x14ac:dyDescent="0.25">
      <c r="B8597" s="250">
        <v>8534</v>
      </c>
      <c r="C8597" s="249">
        <v>143.55364615324922</v>
      </c>
    </row>
    <row r="8598" spans="2:3" x14ac:dyDescent="0.25">
      <c r="B8598" s="250">
        <v>8535</v>
      </c>
      <c r="C8598" s="249">
        <v>167.64864153267811</v>
      </c>
    </row>
    <row r="8599" spans="2:3" x14ac:dyDescent="0.25">
      <c r="B8599" s="250">
        <v>8536</v>
      </c>
      <c r="C8599" s="249">
        <v>137.19356829998492</v>
      </c>
    </row>
    <row r="8600" spans="2:3" x14ac:dyDescent="0.25">
      <c r="B8600" s="250">
        <v>8537</v>
      </c>
      <c r="C8600" s="249">
        <v>103.13369409826946</v>
      </c>
    </row>
    <row r="8601" spans="2:3" x14ac:dyDescent="0.25">
      <c r="B8601" s="250">
        <v>8538</v>
      </c>
      <c r="C8601" s="249">
        <v>122.7731530384815</v>
      </c>
    </row>
    <row r="8602" spans="2:3" x14ac:dyDescent="0.25">
      <c r="B8602" s="250">
        <v>8539</v>
      </c>
      <c r="C8602" s="249">
        <v>93.86152383627504</v>
      </c>
    </row>
    <row r="8603" spans="2:3" x14ac:dyDescent="0.25">
      <c r="B8603" s="250">
        <v>8540</v>
      </c>
      <c r="C8603" s="249">
        <v>118.17673113547788</v>
      </c>
    </row>
    <row r="8604" spans="2:3" x14ac:dyDescent="0.25">
      <c r="B8604" s="250">
        <v>8541</v>
      </c>
      <c r="C8604" s="249">
        <v>110.56113194798462</v>
      </c>
    </row>
    <row r="8605" spans="2:3" x14ac:dyDescent="0.25">
      <c r="B8605" s="250">
        <v>8542</v>
      </c>
      <c r="C8605" s="249">
        <v>120.02049748423444</v>
      </c>
    </row>
    <row r="8606" spans="2:3" x14ac:dyDescent="0.25">
      <c r="B8606" s="250">
        <v>8543</v>
      </c>
      <c r="C8606" s="249">
        <v>86.045556091769683</v>
      </c>
    </row>
    <row r="8607" spans="2:3" x14ac:dyDescent="0.25">
      <c r="B8607" s="250">
        <v>8544</v>
      </c>
      <c r="C8607" s="249">
        <v>85.967874672130307</v>
      </c>
    </row>
    <row r="8608" spans="2:3" x14ac:dyDescent="0.25">
      <c r="B8608" s="250">
        <v>8545</v>
      </c>
      <c r="C8608" s="249">
        <v>67.375066878778028</v>
      </c>
    </row>
    <row r="8609" spans="2:3" x14ac:dyDescent="0.25">
      <c r="B8609" s="250">
        <v>8546</v>
      </c>
      <c r="C8609" s="249">
        <v>138.62471897953679</v>
      </c>
    </row>
    <row r="8610" spans="2:3" x14ac:dyDescent="0.25">
      <c r="B8610" s="250">
        <v>8547</v>
      </c>
      <c r="C8610" s="249">
        <v>103.83211405805866</v>
      </c>
    </row>
    <row r="8611" spans="2:3" x14ac:dyDescent="0.25">
      <c r="B8611" s="250">
        <v>8548</v>
      </c>
      <c r="C8611" s="249">
        <v>104.52077684088675</v>
      </c>
    </row>
    <row r="8612" spans="2:3" x14ac:dyDescent="0.25">
      <c r="B8612" s="250">
        <v>8549</v>
      </c>
      <c r="C8612" s="249">
        <v>106.75155521744576</v>
      </c>
    </row>
    <row r="8613" spans="2:3" x14ac:dyDescent="0.25">
      <c r="B8613" s="250">
        <v>8550</v>
      </c>
      <c r="C8613" s="249">
        <v>100.90094983833019</v>
      </c>
    </row>
    <row r="8614" spans="2:3" x14ac:dyDescent="0.25">
      <c r="B8614" s="250">
        <v>8551</v>
      </c>
      <c r="C8614" s="249">
        <v>153.9536478875595</v>
      </c>
    </row>
    <row r="8615" spans="2:3" x14ac:dyDescent="0.25">
      <c r="B8615" s="250">
        <v>8552</v>
      </c>
      <c r="C8615" s="249">
        <v>142.51678285089889</v>
      </c>
    </row>
    <row r="8616" spans="2:3" x14ac:dyDescent="0.25">
      <c r="B8616" s="250">
        <v>8553</v>
      </c>
      <c r="C8616" s="249">
        <v>121.37886814889185</v>
      </c>
    </row>
    <row r="8617" spans="2:3" x14ac:dyDescent="0.25">
      <c r="B8617" s="250">
        <v>8554</v>
      </c>
      <c r="C8617" s="249">
        <v>109.73393842363862</v>
      </c>
    </row>
    <row r="8618" spans="2:3" x14ac:dyDescent="0.25">
      <c r="B8618" s="250">
        <v>8555</v>
      </c>
      <c r="C8618" s="249">
        <v>136.10222492247749</v>
      </c>
    </row>
    <row r="8619" spans="2:3" x14ac:dyDescent="0.25">
      <c r="B8619" s="250">
        <v>8556</v>
      </c>
      <c r="C8619" s="249">
        <v>163.03647410788099</v>
      </c>
    </row>
    <row r="8620" spans="2:3" x14ac:dyDescent="0.25">
      <c r="B8620" s="250">
        <v>8557</v>
      </c>
      <c r="C8620" s="249">
        <v>95.252656626199553</v>
      </c>
    </row>
    <row r="8621" spans="2:3" x14ac:dyDescent="0.25">
      <c r="B8621" s="250">
        <v>8558</v>
      </c>
      <c r="C8621" s="249">
        <v>90.169166659489022</v>
      </c>
    </row>
    <row r="8622" spans="2:3" x14ac:dyDescent="0.25">
      <c r="B8622" s="250">
        <v>8559</v>
      </c>
      <c r="C8622" s="249">
        <v>147.06799007413588</v>
      </c>
    </row>
    <row r="8623" spans="2:3" x14ac:dyDescent="0.25">
      <c r="B8623" s="250">
        <v>8560</v>
      </c>
      <c r="C8623" s="249">
        <v>113.92833846315887</v>
      </c>
    </row>
    <row r="8624" spans="2:3" x14ac:dyDescent="0.25">
      <c r="B8624" s="250">
        <v>8561</v>
      </c>
      <c r="C8624" s="249">
        <v>126.63803679733222</v>
      </c>
    </row>
    <row r="8625" spans="2:3" x14ac:dyDescent="0.25">
      <c r="B8625" s="250">
        <v>8562</v>
      </c>
      <c r="C8625" s="249">
        <v>138.74473833361418</v>
      </c>
    </row>
    <row r="8626" spans="2:3" x14ac:dyDescent="0.25">
      <c r="B8626" s="250">
        <v>8563</v>
      </c>
      <c r="C8626" s="249">
        <v>117.77917658969436</v>
      </c>
    </row>
    <row r="8627" spans="2:3" x14ac:dyDescent="0.25">
      <c r="B8627" s="250">
        <v>8564</v>
      </c>
      <c r="C8627" s="249">
        <v>145.41611523165818</v>
      </c>
    </row>
    <row r="8628" spans="2:3" x14ac:dyDescent="0.25">
      <c r="B8628" s="250">
        <v>8565</v>
      </c>
      <c r="C8628" s="249">
        <v>136.42793144449274</v>
      </c>
    </row>
    <row r="8629" spans="2:3" x14ac:dyDescent="0.25">
      <c r="B8629" s="250">
        <v>8566</v>
      </c>
      <c r="C8629" s="249">
        <v>111.65062317719689</v>
      </c>
    </row>
    <row r="8630" spans="2:3" x14ac:dyDescent="0.25">
      <c r="B8630" s="250">
        <v>8567</v>
      </c>
      <c r="C8630" s="249">
        <v>151.4924331231455</v>
      </c>
    </row>
    <row r="8631" spans="2:3" x14ac:dyDescent="0.25">
      <c r="B8631" s="250">
        <v>8568</v>
      </c>
      <c r="C8631" s="249">
        <v>121.27475826502226</v>
      </c>
    </row>
    <row r="8632" spans="2:3" x14ac:dyDescent="0.25">
      <c r="B8632" s="250">
        <v>8569</v>
      </c>
      <c r="C8632" s="249">
        <v>124.22373336771918</v>
      </c>
    </row>
    <row r="8633" spans="2:3" x14ac:dyDescent="0.25">
      <c r="B8633" s="250">
        <v>8570</v>
      </c>
      <c r="C8633" s="249">
        <v>123.48163878787908</v>
      </c>
    </row>
    <row r="8634" spans="2:3" x14ac:dyDescent="0.25">
      <c r="B8634" s="250">
        <v>8571</v>
      </c>
      <c r="C8634" s="249">
        <v>112.2548614355735</v>
      </c>
    </row>
    <row r="8635" spans="2:3" x14ac:dyDescent="0.25">
      <c r="B8635" s="250">
        <v>8572</v>
      </c>
      <c r="C8635" s="249">
        <v>121.5167034748722</v>
      </c>
    </row>
    <row r="8636" spans="2:3" x14ac:dyDescent="0.25">
      <c r="B8636" s="250">
        <v>8573</v>
      </c>
      <c r="C8636" s="249">
        <v>122.46537547020441</v>
      </c>
    </row>
    <row r="8637" spans="2:3" x14ac:dyDescent="0.25">
      <c r="B8637" s="250">
        <v>8574</v>
      </c>
      <c r="C8637" s="249">
        <v>94.672335692728808</v>
      </c>
    </row>
    <row r="8638" spans="2:3" x14ac:dyDescent="0.25">
      <c r="B8638" s="250">
        <v>8575</v>
      </c>
      <c r="C8638" s="249">
        <v>67.514099269418097</v>
      </c>
    </row>
    <row r="8639" spans="2:3" x14ac:dyDescent="0.25">
      <c r="B8639" s="250">
        <v>8576</v>
      </c>
      <c r="C8639" s="249">
        <v>114.56300446137949</v>
      </c>
    </row>
    <row r="8640" spans="2:3" x14ac:dyDescent="0.25">
      <c r="B8640" s="250">
        <v>8577</v>
      </c>
      <c r="C8640" s="249">
        <v>156.82059027618601</v>
      </c>
    </row>
    <row r="8641" spans="2:3" x14ac:dyDescent="0.25">
      <c r="B8641" s="250">
        <v>8578</v>
      </c>
      <c r="C8641" s="249">
        <v>92.143203453982125</v>
      </c>
    </row>
    <row r="8642" spans="2:3" x14ac:dyDescent="0.25">
      <c r="B8642" s="250">
        <v>8579</v>
      </c>
      <c r="C8642" s="249">
        <v>131.38233783301081</v>
      </c>
    </row>
    <row r="8643" spans="2:3" x14ac:dyDescent="0.25">
      <c r="B8643" s="250">
        <v>8580</v>
      </c>
      <c r="C8643" s="249">
        <v>143.45870219659278</v>
      </c>
    </row>
    <row r="8644" spans="2:3" x14ac:dyDescent="0.25">
      <c r="B8644" s="250">
        <v>8581</v>
      </c>
      <c r="C8644" s="249">
        <v>158.08940135078853</v>
      </c>
    </row>
    <row r="8645" spans="2:3" x14ac:dyDescent="0.25">
      <c r="B8645" s="250">
        <v>8582</v>
      </c>
      <c r="C8645" s="249">
        <v>85.281847692327602</v>
      </c>
    </row>
    <row r="8646" spans="2:3" x14ac:dyDescent="0.25">
      <c r="B8646" s="250">
        <v>8583</v>
      </c>
      <c r="C8646" s="249">
        <v>117.34387379323645</v>
      </c>
    </row>
    <row r="8647" spans="2:3" x14ac:dyDescent="0.25">
      <c r="B8647" s="250">
        <v>8584</v>
      </c>
      <c r="C8647" s="249">
        <v>133.77140891899916</v>
      </c>
    </row>
    <row r="8648" spans="2:3" x14ac:dyDescent="0.25">
      <c r="B8648" s="250">
        <v>8585</v>
      </c>
      <c r="C8648" s="249">
        <v>89.877039249261941</v>
      </c>
    </row>
    <row r="8649" spans="2:3" x14ac:dyDescent="0.25">
      <c r="B8649" s="250">
        <v>8586</v>
      </c>
      <c r="C8649" s="249">
        <v>182.83191092965532</v>
      </c>
    </row>
    <row r="8650" spans="2:3" x14ac:dyDescent="0.25">
      <c r="B8650" s="250">
        <v>8587</v>
      </c>
      <c r="C8650" s="249">
        <v>109.89979558627553</v>
      </c>
    </row>
    <row r="8651" spans="2:3" x14ac:dyDescent="0.25">
      <c r="B8651" s="250">
        <v>8588</v>
      </c>
      <c r="C8651" s="249">
        <v>95.742992114618147</v>
      </c>
    </row>
    <row r="8652" spans="2:3" x14ac:dyDescent="0.25">
      <c r="B8652" s="250">
        <v>8589</v>
      </c>
      <c r="C8652" s="249">
        <v>83.914224378149129</v>
      </c>
    </row>
    <row r="8653" spans="2:3" x14ac:dyDescent="0.25">
      <c r="B8653" s="250">
        <v>8590</v>
      </c>
      <c r="C8653" s="249">
        <v>147.34515739186719</v>
      </c>
    </row>
    <row r="8654" spans="2:3" x14ac:dyDescent="0.25">
      <c r="B8654" s="250">
        <v>8591</v>
      </c>
      <c r="C8654" s="249">
        <v>109.06471738560475</v>
      </c>
    </row>
    <row r="8655" spans="2:3" x14ac:dyDescent="0.25">
      <c r="B8655" s="250">
        <v>8592</v>
      </c>
      <c r="C8655" s="249">
        <v>122.87252556133942</v>
      </c>
    </row>
    <row r="8656" spans="2:3" x14ac:dyDescent="0.25">
      <c r="B8656" s="250">
        <v>8593</v>
      </c>
      <c r="C8656" s="249">
        <v>138.00553511376617</v>
      </c>
    </row>
    <row r="8657" spans="2:3" x14ac:dyDescent="0.25">
      <c r="B8657" s="250">
        <v>8594</v>
      </c>
      <c r="C8657" s="249">
        <v>101.59254551486202</v>
      </c>
    </row>
    <row r="8658" spans="2:3" x14ac:dyDescent="0.25">
      <c r="B8658" s="250">
        <v>8595</v>
      </c>
      <c r="C8658" s="249">
        <v>114.89229533016233</v>
      </c>
    </row>
    <row r="8659" spans="2:3" x14ac:dyDescent="0.25">
      <c r="B8659" s="250">
        <v>8596</v>
      </c>
      <c r="C8659" s="249">
        <v>116.17893201172853</v>
      </c>
    </row>
    <row r="8660" spans="2:3" x14ac:dyDescent="0.25">
      <c r="B8660" s="250">
        <v>8597</v>
      </c>
      <c r="C8660" s="249">
        <v>115.85387844924966</v>
      </c>
    </row>
    <row r="8661" spans="2:3" x14ac:dyDescent="0.25">
      <c r="B8661" s="250">
        <v>8598</v>
      </c>
      <c r="C8661" s="249">
        <v>173.42803287317224</v>
      </c>
    </row>
    <row r="8662" spans="2:3" x14ac:dyDescent="0.25">
      <c r="B8662" s="250">
        <v>8599</v>
      </c>
      <c r="C8662" s="249">
        <v>118.06791512259343</v>
      </c>
    </row>
    <row r="8663" spans="2:3" x14ac:dyDescent="0.25">
      <c r="B8663" s="250">
        <v>8600</v>
      </c>
      <c r="C8663" s="249">
        <v>124.85205121886777</v>
      </c>
    </row>
    <row r="8664" spans="2:3" x14ac:dyDescent="0.25">
      <c r="B8664" s="250">
        <v>8601</v>
      </c>
      <c r="C8664" s="249">
        <v>165.34442315018961</v>
      </c>
    </row>
    <row r="8665" spans="2:3" x14ac:dyDescent="0.25">
      <c r="B8665" s="250">
        <v>8602</v>
      </c>
      <c r="C8665" s="249">
        <v>173.28482557473049</v>
      </c>
    </row>
    <row r="8666" spans="2:3" x14ac:dyDescent="0.25">
      <c r="B8666" s="250">
        <v>8603</v>
      </c>
      <c r="C8666" s="249">
        <v>94.599757424606977</v>
      </c>
    </row>
    <row r="8667" spans="2:3" x14ac:dyDescent="0.25">
      <c r="B8667" s="250">
        <v>8604</v>
      </c>
      <c r="C8667" s="249">
        <v>160.51914540900387</v>
      </c>
    </row>
    <row r="8668" spans="2:3" x14ac:dyDescent="0.25">
      <c r="B8668" s="250">
        <v>8605</v>
      </c>
      <c r="C8668" s="249">
        <v>154.23203048731551</v>
      </c>
    </row>
    <row r="8669" spans="2:3" x14ac:dyDescent="0.25">
      <c r="B8669" s="250">
        <v>8606</v>
      </c>
      <c r="C8669" s="249">
        <v>122.83414245884487</v>
      </c>
    </row>
    <row r="8670" spans="2:3" x14ac:dyDescent="0.25">
      <c r="B8670" s="250">
        <v>8607</v>
      </c>
      <c r="C8670" s="249">
        <v>111.4133703936574</v>
      </c>
    </row>
    <row r="8671" spans="2:3" x14ac:dyDescent="0.25">
      <c r="B8671" s="250">
        <v>8608</v>
      </c>
      <c r="C8671" s="249">
        <v>162.20364028685066</v>
      </c>
    </row>
    <row r="8672" spans="2:3" x14ac:dyDescent="0.25">
      <c r="B8672" s="250">
        <v>8609</v>
      </c>
      <c r="C8672" s="249">
        <v>120.33469727742845</v>
      </c>
    </row>
    <row r="8673" spans="2:3" x14ac:dyDescent="0.25">
      <c r="B8673" s="250">
        <v>8610</v>
      </c>
      <c r="C8673" s="249">
        <v>106.06645942260529</v>
      </c>
    </row>
    <row r="8674" spans="2:3" x14ac:dyDescent="0.25">
      <c r="B8674" s="250">
        <v>8611</v>
      </c>
      <c r="C8674" s="249">
        <v>100.39064777876399</v>
      </c>
    </row>
    <row r="8675" spans="2:3" x14ac:dyDescent="0.25">
      <c r="B8675" s="250">
        <v>8612</v>
      </c>
      <c r="C8675" s="249">
        <v>100.99784121410883</v>
      </c>
    </row>
    <row r="8676" spans="2:3" x14ac:dyDescent="0.25">
      <c r="B8676" s="250">
        <v>8613</v>
      </c>
      <c r="C8676" s="249">
        <v>108.53996517392625</v>
      </c>
    </row>
    <row r="8677" spans="2:3" x14ac:dyDescent="0.25">
      <c r="B8677" s="250">
        <v>8614</v>
      </c>
      <c r="C8677" s="249">
        <v>129.80712889293375</v>
      </c>
    </row>
    <row r="8678" spans="2:3" x14ac:dyDescent="0.25">
      <c r="B8678" s="250">
        <v>8615</v>
      </c>
      <c r="C8678" s="249">
        <v>131.67936877199406</v>
      </c>
    </row>
    <row r="8679" spans="2:3" x14ac:dyDescent="0.25">
      <c r="B8679" s="250">
        <v>8616</v>
      </c>
      <c r="C8679" s="249">
        <v>132.49144458026672</v>
      </c>
    </row>
    <row r="8680" spans="2:3" x14ac:dyDescent="0.25">
      <c r="B8680" s="250">
        <v>8617</v>
      </c>
      <c r="C8680" s="249">
        <v>166.1358911510533</v>
      </c>
    </row>
    <row r="8681" spans="2:3" x14ac:dyDescent="0.25">
      <c r="B8681" s="250">
        <v>8618</v>
      </c>
      <c r="C8681" s="249">
        <v>124.130519141227</v>
      </c>
    </row>
    <row r="8682" spans="2:3" x14ac:dyDescent="0.25">
      <c r="B8682" s="250">
        <v>8619</v>
      </c>
      <c r="C8682" s="249">
        <v>98.679869539929683</v>
      </c>
    </row>
    <row r="8683" spans="2:3" x14ac:dyDescent="0.25">
      <c r="B8683" s="250">
        <v>8620</v>
      </c>
      <c r="C8683" s="249">
        <v>86.541627458954849</v>
      </c>
    </row>
    <row r="8684" spans="2:3" x14ac:dyDescent="0.25">
      <c r="B8684" s="250">
        <v>8621</v>
      </c>
      <c r="C8684" s="249">
        <v>122.56954747446235</v>
      </c>
    </row>
    <row r="8685" spans="2:3" x14ac:dyDescent="0.25">
      <c r="B8685" s="250">
        <v>8622</v>
      </c>
      <c r="C8685" s="249">
        <v>129.09171428885293</v>
      </c>
    </row>
    <row r="8686" spans="2:3" x14ac:dyDescent="0.25">
      <c r="B8686" s="250">
        <v>8623</v>
      </c>
      <c r="C8686" s="249">
        <v>154.28944566684922</v>
      </c>
    </row>
    <row r="8687" spans="2:3" x14ac:dyDescent="0.25">
      <c r="B8687" s="250">
        <v>8624</v>
      </c>
      <c r="C8687" s="249">
        <v>174.3859739943897</v>
      </c>
    </row>
    <row r="8688" spans="2:3" x14ac:dyDescent="0.25">
      <c r="B8688" s="250">
        <v>8625</v>
      </c>
      <c r="C8688" s="249">
        <v>158.97720287494064</v>
      </c>
    </row>
    <row r="8689" spans="2:3" x14ac:dyDescent="0.25">
      <c r="B8689" s="250">
        <v>8626</v>
      </c>
      <c r="C8689" s="249">
        <v>104.91841116471225</v>
      </c>
    </row>
    <row r="8690" spans="2:3" x14ac:dyDescent="0.25">
      <c r="B8690" s="250">
        <v>8627</v>
      </c>
      <c r="C8690" s="249">
        <v>141.35239802096839</v>
      </c>
    </row>
    <row r="8691" spans="2:3" x14ac:dyDescent="0.25">
      <c r="B8691" s="250">
        <v>8628</v>
      </c>
      <c r="C8691" s="249">
        <v>145.85938929456191</v>
      </c>
    </row>
    <row r="8692" spans="2:3" x14ac:dyDescent="0.25">
      <c r="B8692" s="250">
        <v>8629</v>
      </c>
      <c r="C8692" s="249">
        <v>100.78857359268166</v>
      </c>
    </row>
    <row r="8693" spans="2:3" x14ac:dyDescent="0.25">
      <c r="B8693" s="250">
        <v>8630</v>
      </c>
      <c r="C8693" s="249">
        <v>155.6657329413265</v>
      </c>
    </row>
    <row r="8694" spans="2:3" x14ac:dyDescent="0.25">
      <c r="B8694" s="250">
        <v>8631</v>
      </c>
      <c r="C8694" s="249">
        <v>84.591299619522687</v>
      </c>
    </row>
    <row r="8695" spans="2:3" x14ac:dyDescent="0.25">
      <c r="B8695" s="250">
        <v>8632</v>
      </c>
      <c r="C8695" s="249">
        <v>113.5363236146072</v>
      </c>
    </row>
    <row r="8696" spans="2:3" x14ac:dyDescent="0.25">
      <c r="B8696" s="250">
        <v>8633</v>
      </c>
      <c r="C8696" s="249">
        <v>166.20331269872531</v>
      </c>
    </row>
    <row r="8697" spans="2:3" x14ac:dyDescent="0.25">
      <c r="B8697" s="250">
        <v>8634</v>
      </c>
      <c r="C8697" s="249">
        <v>93.392954596885971</v>
      </c>
    </row>
    <row r="8698" spans="2:3" x14ac:dyDescent="0.25">
      <c r="B8698" s="250">
        <v>8635</v>
      </c>
      <c r="C8698" s="249">
        <v>127.07530809457189</v>
      </c>
    </row>
    <row r="8699" spans="2:3" x14ac:dyDescent="0.25">
      <c r="B8699" s="250">
        <v>8636</v>
      </c>
      <c r="C8699" s="249">
        <v>153.45914909623639</v>
      </c>
    </row>
    <row r="8700" spans="2:3" x14ac:dyDescent="0.25">
      <c r="B8700" s="250">
        <v>8637</v>
      </c>
      <c r="C8700" s="249">
        <v>105.36551809393038</v>
      </c>
    </row>
    <row r="8701" spans="2:3" x14ac:dyDescent="0.25">
      <c r="B8701" s="250">
        <v>8638</v>
      </c>
      <c r="C8701" s="249">
        <v>131.32139040202827</v>
      </c>
    </row>
    <row r="8702" spans="2:3" x14ac:dyDescent="0.25">
      <c r="B8702" s="250">
        <v>8639</v>
      </c>
      <c r="C8702" s="249">
        <v>134.02062790337945</v>
      </c>
    </row>
    <row r="8703" spans="2:3" x14ac:dyDescent="0.25">
      <c r="B8703" s="250">
        <v>8640</v>
      </c>
      <c r="C8703" s="249">
        <v>133.98153424818861</v>
      </c>
    </row>
    <row r="8704" spans="2:3" x14ac:dyDescent="0.25">
      <c r="B8704" s="250">
        <v>8641</v>
      </c>
      <c r="C8704" s="249">
        <v>81.149094128642162</v>
      </c>
    </row>
    <row r="8705" spans="2:3" x14ac:dyDescent="0.25">
      <c r="B8705" s="250">
        <v>8642</v>
      </c>
      <c r="C8705" s="249">
        <v>110.41037530892108</v>
      </c>
    </row>
    <row r="8706" spans="2:3" x14ac:dyDescent="0.25">
      <c r="B8706" s="250">
        <v>8643</v>
      </c>
      <c r="C8706" s="249">
        <v>117.63231869759711</v>
      </c>
    </row>
    <row r="8707" spans="2:3" x14ac:dyDescent="0.25">
      <c r="B8707" s="250">
        <v>8644</v>
      </c>
      <c r="C8707" s="249">
        <v>135.7718540557928</v>
      </c>
    </row>
    <row r="8708" spans="2:3" x14ac:dyDescent="0.25">
      <c r="B8708" s="250">
        <v>8645</v>
      </c>
      <c r="C8708" s="249">
        <v>132.83291586054582</v>
      </c>
    </row>
    <row r="8709" spans="2:3" x14ac:dyDescent="0.25">
      <c r="B8709" s="250">
        <v>8646</v>
      </c>
      <c r="C8709" s="249">
        <v>95.927318796928461</v>
      </c>
    </row>
    <row r="8710" spans="2:3" x14ac:dyDescent="0.25">
      <c r="B8710" s="250">
        <v>8647</v>
      </c>
      <c r="C8710" s="249">
        <v>163.52878146957653</v>
      </c>
    </row>
    <row r="8711" spans="2:3" x14ac:dyDescent="0.25">
      <c r="B8711" s="250">
        <v>8648</v>
      </c>
      <c r="C8711" s="249">
        <v>94.900112489398708</v>
      </c>
    </row>
    <row r="8712" spans="2:3" x14ac:dyDescent="0.25">
      <c r="B8712" s="250">
        <v>8649</v>
      </c>
      <c r="C8712" s="249">
        <v>145.54478558918802</v>
      </c>
    </row>
    <row r="8713" spans="2:3" x14ac:dyDescent="0.25">
      <c r="B8713" s="250">
        <v>8650</v>
      </c>
      <c r="C8713" s="249">
        <v>86.517008222316804</v>
      </c>
    </row>
    <row r="8714" spans="2:3" x14ac:dyDescent="0.25">
      <c r="B8714" s="250">
        <v>8651</v>
      </c>
      <c r="C8714" s="249">
        <v>124.17614221224636</v>
      </c>
    </row>
    <row r="8715" spans="2:3" x14ac:dyDescent="0.25">
      <c r="B8715" s="250">
        <v>8652</v>
      </c>
      <c r="C8715" s="249">
        <v>159.08167533369479</v>
      </c>
    </row>
    <row r="8716" spans="2:3" x14ac:dyDescent="0.25">
      <c r="B8716" s="250">
        <v>8653</v>
      </c>
      <c r="C8716" s="249">
        <v>139.92446956423339</v>
      </c>
    </row>
    <row r="8717" spans="2:3" x14ac:dyDescent="0.25">
      <c r="B8717" s="250">
        <v>8654</v>
      </c>
      <c r="C8717" s="249">
        <v>146.03952172364365</v>
      </c>
    </row>
    <row r="8718" spans="2:3" x14ac:dyDescent="0.25">
      <c r="B8718" s="250">
        <v>8655</v>
      </c>
      <c r="C8718" s="249">
        <v>102.68751448816136</v>
      </c>
    </row>
    <row r="8719" spans="2:3" x14ac:dyDescent="0.25">
      <c r="B8719" s="250">
        <v>8656</v>
      </c>
      <c r="C8719" s="249">
        <v>126.38384239273583</v>
      </c>
    </row>
    <row r="8720" spans="2:3" x14ac:dyDescent="0.25">
      <c r="B8720" s="250">
        <v>8657</v>
      </c>
      <c r="C8720" s="249">
        <v>118.55207913324963</v>
      </c>
    </row>
    <row r="8721" spans="2:3" x14ac:dyDescent="0.25">
      <c r="B8721" s="250">
        <v>8658</v>
      </c>
      <c r="C8721" s="249">
        <v>94.848506118073658</v>
      </c>
    </row>
    <row r="8722" spans="2:3" x14ac:dyDescent="0.25">
      <c r="B8722" s="250">
        <v>8659</v>
      </c>
      <c r="C8722" s="249">
        <v>107.07435986291887</v>
      </c>
    </row>
    <row r="8723" spans="2:3" x14ac:dyDescent="0.25">
      <c r="B8723" s="250">
        <v>8660</v>
      </c>
      <c r="C8723" s="249">
        <v>154.66819396111043</v>
      </c>
    </row>
    <row r="8724" spans="2:3" x14ac:dyDescent="0.25">
      <c r="B8724" s="250">
        <v>8661</v>
      </c>
      <c r="C8724" s="249">
        <v>141.1027511274022</v>
      </c>
    </row>
    <row r="8725" spans="2:3" x14ac:dyDescent="0.25">
      <c r="B8725" s="250">
        <v>8662</v>
      </c>
      <c r="C8725" s="249">
        <v>64.093647468584408</v>
      </c>
    </row>
    <row r="8726" spans="2:3" x14ac:dyDescent="0.25">
      <c r="B8726" s="250">
        <v>8663</v>
      </c>
      <c r="C8726" s="249">
        <v>74.222037160922895</v>
      </c>
    </row>
    <row r="8727" spans="2:3" x14ac:dyDescent="0.25">
      <c r="B8727" s="250">
        <v>8664</v>
      </c>
      <c r="C8727" s="249">
        <v>136.53433570768362</v>
      </c>
    </row>
    <row r="8728" spans="2:3" x14ac:dyDescent="0.25">
      <c r="B8728" s="250">
        <v>8665</v>
      </c>
      <c r="C8728" s="249">
        <v>91.052877495969881</v>
      </c>
    </row>
    <row r="8729" spans="2:3" x14ac:dyDescent="0.25">
      <c r="B8729" s="250">
        <v>8666</v>
      </c>
      <c r="C8729" s="249">
        <v>87.006370588179152</v>
      </c>
    </row>
    <row r="8730" spans="2:3" x14ac:dyDescent="0.25">
      <c r="B8730" s="250">
        <v>8667</v>
      </c>
      <c r="C8730" s="249">
        <v>186.79893207317053</v>
      </c>
    </row>
    <row r="8731" spans="2:3" x14ac:dyDescent="0.25">
      <c r="B8731" s="250">
        <v>8668</v>
      </c>
      <c r="C8731" s="249">
        <v>81.951387677730864</v>
      </c>
    </row>
    <row r="8732" spans="2:3" x14ac:dyDescent="0.25">
      <c r="B8732" s="250">
        <v>8669</v>
      </c>
      <c r="C8732" s="249">
        <v>138.89182807653981</v>
      </c>
    </row>
    <row r="8733" spans="2:3" x14ac:dyDescent="0.25">
      <c r="B8733" s="250">
        <v>8670</v>
      </c>
      <c r="C8733" s="249">
        <v>127.52335228967192</v>
      </c>
    </row>
    <row r="8734" spans="2:3" x14ac:dyDescent="0.25">
      <c r="B8734" s="250">
        <v>8671</v>
      </c>
      <c r="C8734" s="249">
        <v>100.30928327605992</v>
      </c>
    </row>
    <row r="8735" spans="2:3" x14ac:dyDescent="0.25">
      <c r="B8735" s="250">
        <v>8672</v>
      </c>
      <c r="C8735" s="249">
        <v>109.84253051593537</v>
      </c>
    </row>
    <row r="8736" spans="2:3" x14ac:dyDescent="0.25">
      <c r="B8736" s="250">
        <v>8673</v>
      </c>
      <c r="C8736" s="249">
        <v>126.39072801144701</v>
      </c>
    </row>
    <row r="8737" spans="2:3" x14ac:dyDescent="0.25">
      <c r="B8737" s="250">
        <v>8674</v>
      </c>
      <c r="C8737" s="249">
        <v>116.14297810631226</v>
      </c>
    </row>
    <row r="8738" spans="2:3" x14ac:dyDescent="0.25">
      <c r="B8738" s="250">
        <v>8675</v>
      </c>
      <c r="C8738" s="249">
        <v>105.24516861460775</v>
      </c>
    </row>
    <row r="8739" spans="2:3" x14ac:dyDescent="0.25">
      <c r="B8739" s="250">
        <v>8676</v>
      </c>
      <c r="C8739" s="249">
        <v>101.47221563034812</v>
      </c>
    </row>
    <row r="8740" spans="2:3" x14ac:dyDescent="0.25">
      <c r="B8740" s="250">
        <v>8677</v>
      </c>
      <c r="C8740" s="249">
        <v>110.29585015718089</v>
      </c>
    </row>
    <row r="8741" spans="2:3" x14ac:dyDescent="0.25">
      <c r="B8741" s="250">
        <v>8678</v>
      </c>
      <c r="C8741" s="249">
        <v>101.28271800206196</v>
      </c>
    </row>
    <row r="8742" spans="2:3" x14ac:dyDescent="0.25">
      <c r="B8742" s="250">
        <v>8679</v>
      </c>
      <c r="C8742" s="249">
        <v>106.35679043140607</v>
      </c>
    </row>
    <row r="8743" spans="2:3" x14ac:dyDescent="0.25">
      <c r="B8743" s="250">
        <v>8680</v>
      </c>
      <c r="C8743" s="249">
        <v>123.50830783250322</v>
      </c>
    </row>
    <row r="8744" spans="2:3" x14ac:dyDescent="0.25">
      <c r="B8744" s="250">
        <v>8681</v>
      </c>
      <c r="C8744" s="249">
        <v>123.27601362572143</v>
      </c>
    </row>
    <row r="8745" spans="2:3" x14ac:dyDescent="0.25">
      <c r="B8745" s="250">
        <v>8682</v>
      </c>
      <c r="C8745" s="249">
        <v>82.114529725966037</v>
      </c>
    </row>
    <row r="8746" spans="2:3" x14ac:dyDescent="0.25">
      <c r="B8746" s="250">
        <v>8683</v>
      </c>
      <c r="C8746" s="249">
        <v>144.77686558401217</v>
      </c>
    </row>
    <row r="8747" spans="2:3" x14ac:dyDescent="0.25">
      <c r="B8747" s="250">
        <v>8684</v>
      </c>
      <c r="C8747" s="249">
        <v>104.96257702611142</v>
      </c>
    </row>
    <row r="8748" spans="2:3" x14ac:dyDescent="0.25">
      <c r="B8748" s="250">
        <v>8685</v>
      </c>
      <c r="C8748" s="249">
        <v>113.30385248206957</v>
      </c>
    </row>
    <row r="8749" spans="2:3" x14ac:dyDescent="0.25">
      <c r="B8749" s="250">
        <v>8686</v>
      </c>
      <c r="C8749" s="249">
        <v>135.66438706633804</v>
      </c>
    </row>
    <row r="8750" spans="2:3" x14ac:dyDescent="0.25">
      <c r="B8750" s="250">
        <v>8687</v>
      </c>
      <c r="C8750" s="249">
        <v>104.99754175473342</v>
      </c>
    </row>
    <row r="8751" spans="2:3" x14ac:dyDescent="0.25">
      <c r="B8751" s="250">
        <v>8688</v>
      </c>
      <c r="C8751" s="249">
        <v>96.013570484381006</v>
      </c>
    </row>
    <row r="8752" spans="2:3" x14ac:dyDescent="0.25">
      <c r="B8752" s="250">
        <v>8689</v>
      </c>
      <c r="C8752" s="249">
        <v>129.17318865556413</v>
      </c>
    </row>
    <row r="8753" spans="2:3" x14ac:dyDescent="0.25">
      <c r="B8753" s="250">
        <v>8690</v>
      </c>
      <c r="C8753" s="249">
        <v>116.26748988639511</v>
      </c>
    </row>
    <row r="8754" spans="2:3" x14ac:dyDescent="0.25">
      <c r="B8754" s="250">
        <v>8691</v>
      </c>
      <c r="C8754" s="249">
        <v>116.14528426513237</v>
      </c>
    </row>
    <row r="8755" spans="2:3" x14ac:dyDescent="0.25">
      <c r="B8755" s="250">
        <v>8692</v>
      </c>
      <c r="C8755" s="249">
        <v>128.72885511796758</v>
      </c>
    </row>
    <row r="8756" spans="2:3" x14ac:dyDescent="0.25">
      <c r="B8756" s="250">
        <v>8693</v>
      </c>
      <c r="C8756" s="249">
        <v>121.10182064487005</v>
      </c>
    </row>
    <row r="8757" spans="2:3" x14ac:dyDescent="0.25">
      <c r="B8757" s="250">
        <v>8694</v>
      </c>
      <c r="C8757" s="249">
        <v>73.038092316036796</v>
      </c>
    </row>
    <row r="8758" spans="2:3" x14ac:dyDescent="0.25">
      <c r="B8758" s="250">
        <v>8695</v>
      </c>
      <c r="C8758" s="249">
        <v>143.01486675214261</v>
      </c>
    </row>
    <row r="8759" spans="2:3" x14ac:dyDescent="0.25">
      <c r="B8759" s="250">
        <v>8696</v>
      </c>
      <c r="C8759" s="249">
        <v>113.11773946236357</v>
      </c>
    </row>
    <row r="8760" spans="2:3" x14ac:dyDescent="0.25">
      <c r="B8760" s="250">
        <v>8697</v>
      </c>
      <c r="C8760" s="249">
        <v>132.45824392439687</v>
      </c>
    </row>
    <row r="8761" spans="2:3" x14ac:dyDescent="0.25">
      <c r="B8761" s="250">
        <v>8698</v>
      </c>
      <c r="C8761" s="249">
        <v>92.495904354119673</v>
      </c>
    </row>
    <row r="8762" spans="2:3" x14ac:dyDescent="0.25">
      <c r="B8762" s="250">
        <v>8699</v>
      </c>
      <c r="C8762" s="249">
        <v>128.24311080506575</v>
      </c>
    </row>
    <row r="8763" spans="2:3" x14ac:dyDescent="0.25">
      <c r="B8763" s="250">
        <v>8700</v>
      </c>
      <c r="C8763" s="249">
        <v>113.78730182870302</v>
      </c>
    </row>
    <row r="8764" spans="2:3" x14ac:dyDescent="0.25">
      <c r="B8764" s="250">
        <v>8701</v>
      </c>
      <c r="C8764" s="249">
        <v>107.13286800403154</v>
      </c>
    </row>
    <row r="8765" spans="2:3" x14ac:dyDescent="0.25">
      <c r="B8765" s="250">
        <v>8702</v>
      </c>
      <c r="C8765" s="249">
        <v>104.93876556042706</v>
      </c>
    </row>
    <row r="8766" spans="2:3" x14ac:dyDescent="0.25">
      <c r="B8766" s="250">
        <v>8703</v>
      </c>
      <c r="C8766" s="249">
        <v>135.97906665173801</v>
      </c>
    </row>
    <row r="8767" spans="2:3" x14ac:dyDescent="0.25">
      <c r="B8767" s="250">
        <v>8704</v>
      </c>
      <c r="C8767" s="249">
        <v>131.4495255287024</v>
      </c>
    </row>
    <row r="8768" spans="2:3" x14ac:dyDescent="0.25">
      <c r="B8768" s="250">
        <v>8705</v>
      </c>
      <c r="C8768" s="249">
        <v>158.69945966421565</v>
      </c>
    </row>
    <row r="8769" spans="2:3" x14ac:dyDescent="0.25">
      <c r="B8769" s="250">
        <v>8706</v>
      </c>
      <c r="C8769" s="249">
        <v>89.129386386075794</v>
      </c>
    </row>
    <row r="8770" spans="2:3" x14ac:dyDescent="0.25">
      <c r="B8770" s="250">
        <v>8707</v>
      </c>
      <c r="C8770" s="249">
        <v>63.217642146968331</v>
      </c>
    </row>
    <row r="8771" spans="2:3" x14ac:dyDescent="0.25">
      <c r="B8771" s="250">
        <v>8708</v>
      </c>
      <c r="C8771" s="249">
        <v>75.686452964504085</v>
      </c>
    </row>
    <row r="8772" spans="2:3" x14ac:dyDescent="0.25">
      <c r="B8772" s="250">
        <v>8709</v>
      </c>
      <c r="C8772" s="249">
        <v>62.9577015441104</v>
      </c>
    </row>
    <row r="8773" spans="2:3" x14ac:dyDescent="0.25">
      <c r="B8773" s="250">
        <v>8710</v>
      </c>
      <c r="C8773" s="249">
        <v>149.02412265347749</v>
      </c>
    </row>
    <row r="8774" spans="2:3" x14ac:dyDescent="0.25">
      <c r="B8774" s="250">
        <v>8711</v>
      </c>
      <c r="C8774" s="249">
        <v>170.84500343767289</v>
      </c>
    </row>
    <row r="8775" spans="2:3" x14ac:dyDescent="0.25">
      <c r="B8775" s="250">
        <v>8712</v>
      </c>
      <c r="C8775" s="249">
        <v>139.56590105818705</v>
      </c>
    </row>
    <row r="8776" spans="2:3" x14ac:dyDescent="0.25">
      <c r="B8776" s="250">
        <v>8713</v>
      </c>
      <c r="C8776" s="249">
        <v>129.1436612104182</v>
      </c>
    </row>
    <row r="8777" spans="2:3" x14ac:dyDescent="0.25">
      <c r="B8777" s="250">
        <v>8714</v>
      </c>
      <c r="C8777" s="249">
        <v>100.41946419317907</v>
      </c>
    </row>
    <row r="8778" spans="2:3" x14ac:dyDescent="0.25">
      <c r="B8778" s="250">
        <v>8715</v>
      </c>
      <c r="C8778" s="249">
        <v>112.62872755481916</v>
      </c>
    </row>
    <row r="8779" spans="2:3" x14ac:dyDescent="0.25">
      <c r="B8779" s="250">
        <v>8716</v>
      </c>
      <c r="C8779" s="249">
        <v>90.544245293687823</v>
      </c>
    </row>
    <row r="8780" spans="2:3" x14ac:dyDescent="0.25">
      <c r="B8780" s="250">
        <v>8717</v>
      </c>
      <c r="C8780" s="249">
        <v>127.59959508355139</v>
      </c>
    </row>
    <row r="8781" spans="2:3" x14ac:dyDescent="0.25">
      <c r="B8781" s="250">
        <v>8718</v>
      </c>
      <c r="C8781" s="249">
        <v>152.77998697137394</v>
      </c>
    </row>
    <row r="8782" spans="2:3" x14ac:dyDescent="0.25">
      <c r="B8782" s="250">
        <v>8719</v>
      </c>
      <c r="C8782" s="249">
        <v>79.642017797921966</v>
      </c>
    </row>
    <row r="8783" spans="2:3" x14ac:dyDescent="0.25">
      <c r="B8783" s="250">
        <v>8720</v>
      </c>
      <c r="C8783" s="249">
        <v>99.556104531709465</v>
      </c>
    </row>
    <row r="8784" spans="2:3" x14ac:dyDescent="0.25">
      <c r="B8784" s="250">
        <v>8721</v>
      </c>
      <c r="C8784" s="249">
        <v>115.55885760056522</v>
      </c>
    </row>
    <row r="8785" spans="2:3" x14ac:dyDescent="0.25">
      <c r="B8785" s="250">
        <v>8722</v>
      </c>
      <c r="C8785" s="249">
        <v>130.07197644152666</v>
      </c>
    </row>
    <row r="8786" spans="2:3" x14ac:dyDescent="0.25">
      <c r="B8786" s="250">
        <v>8723</v>
      </c>
      <c r="C8786" s="249">
        <v>167.80099416266961</v>
      </c>
    </row>
    <row r="8787" spans="2:3" x14ac:dyDescent="0.25">
      <c r="B8787" s="250">
        <v>8724</v>
      </c>
      <c r="C8787" s="249">
        <v>75.00650778270068</v>
      </c>
    </row>
    <row r="8788" spans="2:3" x14ac:dyDescent="0.25">
      <c r="B8788" s="250">
        <v>8725</v>
      </c>
      <c r="C8788" s="249">
        <v>121.34197697161019</v>
      </c>
    </row>
    <row r="8789" spans="2:3" x14ac:dyDescent="0.25">
      <c r="B8789" s="250">
        <v>8726</v>
      </c>
      <c r="C8789" s="249">
        <v>144.05454123796926</v>
      </c>
    </row>
    <row r="8790" spans="2:3" x14ac:dyDescent="0.25">
      <c r="B8790" s="250">
        <v>8727</v>
      </c>
      <c r="C8790" s="249">
        <v>89.390360924984606</v>
      </c>
    </row>
    <row r="8791" spans="2:3" x14ac:dyDescent="0.25">
      <c r="B8791" s="250">
        <v>8728</v>
      </c>
      <c r="C8791" s="249">
        <v>142.73045465104141</v>
      </c>
    </row>
    <row r="8792" spans="2:3" x14ac:dyDescent="0.25">
      <c r="B8792" s="250">
        <v>8729</v>
      </c>
      <c r="C8792" s="249">
        <v>114.48065960219913</v>
      </c>
    </row>
    <row r="8793" spans="2:3" x14ac:dyDescent="0.25">
      <c r="B8793" s="250">
        <v>8730</v>
      </c>
      <c r="C8793" s="249">
        <v>159.47894594579824</v>
      </c>
    </row>
    <row r="8794" spans="2:3" x14ac:dyDescent="0.25">
      <c r="B8794" s="250">
        <v>8731</v>
      </c>
      <c r="C8794" s="249">
        <v>111.82877224525679</v>
      </c>
    </row>
    <row r="8795" spans="2:3" x14ac:dyDescent="0.25">
      <c r="B8795" s="250">
        <v>8732</v>
      </c>
      <c r="C8795" s="249">
        <v>111.95161547438951</v>
      </c>
    </row>
    <row r="8796" spans="2:3" x14ac:dyDescent="0.25">
      <c r="B8796" s="250">
        <v>8733</v>
      </c>
      <c r="C8796" s="249">
        <v>120.97534355756287</v>
      </c>
    </row>
    <row r="8797" spans="2:3" x14ac:dyDescent="0.25">
      <c r="B8797" s="250">
        <v>8734</v>
      </c>
      <c r="C8797" s="249">
        <v>122.42896177053339</v>
      </c>
    </row>
    <row r="8798" spans="2:3" x14ac:dyDescent="0.25">
      <c r="B8798" s="250">
        <v>8735</v>
      </c>
      <c r="C8798" s="249">
        <v>125.51307538003847</v>
      </c>
    </row>
    <row r="8799" spans="2:3" x14ac:dyDescent="0.25">
      <c r="B8799" s="250">
        <v>8736</v>
      </c>
      <c r="C8799" s="249">
        <v>139.3380092728089</v>
      </c>
    </row>
    <row r="8800" spans="2:3" x14ac:dyDescent="0.25">
      <c r="B8800" s="250">
        <v>8737</v>
      </c>
      <c r="C8800" s="249">
        <v>126.59188287034223</v>
      </c>
    </row>
    <row r="8801" spans="2:3" x14ac:dyDescent="0.25">
      <c r="B8801" s="250">
        <v>8738</v>
      </c>
      <c r="C8801" s="249">
        <v>112.87193307830402</v>
      </c>
    </row>
    <row r="8802" spans="2:3" x14ac:dyDescent="0.25">
      <c r="B8802" s="250">
        <v>8739</v>
      </c>
      <c r="C8802" s="249">
        <v>107.12283614773511</v>
      </c>
    </row>
    <row r="8803" spans="2:3" x14ac:dyDescent="0.25">
      <c r="B8803" s="250">
        <v>8740</v>
      </c>
      <c r="C8803" s="249">
        <v>126.747332141051</v>
      </c>
    </row>
    <row r="8804" spans="2:3" x14ac:dyDescent="0.25">
      <c r="B8804" s="250">
        <v>8741</v>
      </c>
      <c r="C8804" s="249">
        <v>157.22280419494962</v>
      </c>
    </row>
    <row r="8805" spans="2:3" x14ac:dyDescent="0.25">
      <c r="B8805" s="250">
        <v>8742</v>
      </c>
      <c r="C8805" s="249">
        <v>129.88329922123447</v>
      </c>
    </row>
    <row r="8806" spans="2:3" x14ac:dyDescent="0.25">
      <c r="B8806" s="250">
        <v>8743</v>
      </c>
      <c r="C8806" s="249">
        <v>131.19613764240626</v>
      </c>
    </row>
    <row r="8807" spans="2:3" x14ac:dyDescent="0.25">
      <c r="B8807" s="250">
        <v>8744</v>
      </c>
      <c r="C8807" s="249">
        <v>142.59310321094321</v>
      </c>
    </row>
    <row r="8808" spans="2:3" x14ac:dyDescent="0.25">
      <c r="B8808" s="250">
        <v>8745</v>
      </c>
      <c r="C8808" s="249">
        <v>155.47485984276236</v>
      </c>
    </row>
    <row r="8809" spans="2:3" x14ac:dyDescent="0.25">
      <c r="B8809" s="250">
        <v>8746</v>
      </c>
      <c r="C8809" s="249">
        <v>110.64695917601723</v>
      </c>
    </row>
    <row r="8810" spans="2:3" x14ac:dyDescent="0.25">
      <c r="B8810" s="250">
        <v>8747</v>
      </c>
      <c r="C8810" s="249">
        <v>40.410112244419253</v>
      </c>
    </row>
    <row r="8811" spans="2:3" x14ac:dyDescent="0.25">
      <c r="B8811" s="250">
        <v>8748</v>
      </c>
      <c r="C8811" s="249">
        <v>147.03370427178115</v>
      </c>
    </row>
    <row r="8812" spans="2:3" x14ac:dyDescent="0.25">
      <c r="B8812" s="250">
        <v>8749</v>
      </c>
      <c r="C8812" s="249">
        <v>106.45683014260025</v>
      </c>
    </row>
    <row r="8813" spans="2:3" x14ac:dyDescent="0.25">
      <c r="B8813" s="250">
        <v>8750</v>
      </c>
      <c r="C8813" s="249">
        <v>127.56194022173727</v>
      </c>
    </row>
    <row r="8814" spans="2:3" x14ac:dyDescent="0.25">
      <c r="B8814" s="250">
        <v>8751</v>
      </c>
      <c r="C8814" s="249">
        <v>120.06102738075377</v>
      </c>
    </row>
    <row r="8815" spans="2:3" x14ac:dyDescent="0.25">
      <c r="B8815" s="250">
        <v>8752</v>
      </c>
      <c r="C8815" s="249">
        <v>120.73032896604954</v>
      </c>
    </row>
    <row r="8816" spans="2:3" x14ac:dyDescent="0.25">
      <c r="B8816" s="250">
        <v>8753</v>
      </c>
      <c r="C8816" s="249">
        <v>105.50590030726673</v>
      </c>
    </row>
    <row r="8817" spans="2:3" x14ac:dyDescent="0.25">
      <c r="B8817" s="250">
        <v>8754</v>
      </c>
      <c r="C8817" s="249">
        <v>160.9312349665644</v>
      </c>
    </row>
    <row r="8818" spans="2:3" x14ac:dyDescent="0.25">
      <c r="B8818" s="250">
        <v>8755</v>
      </c>
      <c r="C8818" s="249">
        <v>159.49094098073786</v>
      </c>
    </row>
    <row r="8819" spans="2:3" x14ac:dyDescent="0.25">
      <c r="B8819" s="250">
        <v>8756</v>
      </c>
      <c r="C8819" s="249">
        <v>113.35035693793638</v>
      </c>
    </row>
    <row r="8820" spans="2:3" x14ac:dyDescent="0.25">
      <c r="B8820" s="250">
        <v>8757</v>
      </c>
      <c r="C8820" s="249">
        <v>88.188287281489764</v>
      </c>
    </row>
    <row r="8821" spans="2:3" x14ac:dyDescent="0.25">
      <c r="B8821" s="250">
        <v>8758</v>
      </c>
      <c r="C8821" s="249">
        <v>116.38048389289756</v>
      </c>
    </row>
    <row r="8822" spans="2:3" x14ac:dyDescent="0.25">
      <c r="B8822" s="250">
        <v>8759</v>
      </c>
      <c r="C8822" s="249">
        <v>139.70578255663875</v>
      </c>
    </row>
    <row r="8823" spans="2:3" x14ac:dyDescent="0.25">
      <c r="B8823" s="250">
        <v>8760</v>
      </c>
      <c r="C8823" s="249">
        <v>97.142244158449756</v>
      </c>
    </row>
    <row r="8824" spans="2:3" x14ac:dyDescent="0.25">
      <c r="B8824" s="250">
        <v>8761</v>
      </c>
      <c r="C8824" s="249">
        <v>118.23342243033106</v>
      </c>
    </row>
    <row r="8825" spans="2:3" x14ac:dyDescent="0.25">
      <c r="B8825" s="250">
        <v>8762</v>
      </c>
      <c r="C8825" s="249">
        <v>127.22042214190685</v>
      </c>
    </row>
    <row r="8826" spans="2:3" x14ac:dyDescent="0.25">
      <c r="B8826" s="250">
        <v>8763</v>
      </c>
      <c r="C8826" s="249">
        <v>119.28947705142875</v>
      </c>
    </row>
    <row r="8827" spans="2:3" x14ac:dyDescent="0.25">
      <c r="B8827" s="250">
        <v>8764</v>
      </c>
      <c r="C8827" s="249">
        <v>139.91420814173648</v>
      </c>
    </row>
    <row r="8828" spans="2:3" x14ac:dyDescent="0.25">
      <c r="B8828" s="250">
        <v>8765</v>
      </c>
      <c r="C8828" s="249">
        <v>140.01630437683997</v>
      </c>
    </row>
    <row r="8829" spans="2:3" x14ac:dyDescent="0.25">
      <c r="B8829" s="250">
        <v>8766</v>
      </c>
      <c r="C8829" s="249">
        <v>122.43245749368937</v>
      </c>
    </row>
    <row r="8830" spans="2:3" x14ac:dyDescent="0.25">
      <c r="B8830" s="250">
        <v>8767</v>
      </c>
      <c r="C8830" s="249">
        <v>121.67795827153527</v>
      </c>
    </row>
    <row r="8831" spans="2:3" x14ac:dyDescent="0.25">
      <c r="B8831" s="250">
        <v>8768</v>
      </c>
      <c r="C8831" s="249">
        <v>104.4052729697641</v>
      </c>
    </row>
    <row r="8832" spans="2:3" x14ac:dyDescent="0.25">
      <c r="B8832" s="250">
        <v>8769</v>
      </c>
      <c r="C8832" s="249">
        <v>149.48163666011132</v>
      </c>
    </row>
    <row r="8833" spans="2:3" x14ac:dyDescent="0.25">
      <c r="B8833" s="250">
        <v>8770</v>
      </c>
      <c r="C8833" s="249">
        <v>117.72156916312669</v>
      </c>
    </row>
    <row r="8834" spans="2:3" x14ac:dyDescent="0.25">
      <c r="B8834" s="250">
        <v>8771</v>
      </c>
      <c r="C8834" s="249">
        <v>164.06248244826079</v>
      </c>
    </row>
    <row r="8835" spans="2:3" x14ac:dyDescent="0.25">
      <c r="B8835" s="250">
        <v>8772</v>
      </c>
      <c r="C8835" s="249">
        <v>129.93508774583077</v>
      </c>
    </row>
    <row r="8836" spans="2:3" x14ac:dyDescent="0.25">
      <c r="B8836" s="250">
        <v>8773</v>
      </c>
      <c r="C8836" s="249">
        <v>140.39162824387444</v>
      </c>
    </row>
    <row r="8837" spans="2:3" x14ac:dyDescent="0.25">
      <c r="B8837" s="250">
        <v>8774</v>
      </c>
      <c r="C8837" s="249">
        <v>91.691646087334675</v>
      </c>
    </row>
    <row r="8838" spans="2:3" x14ac:dyDescent="0.25">
      <c r="B8838" s="250">
        <v>8775</v>
      </c>
      <c r="C8838" s="249">
        <v>147.74206511091856</v>
      </c>
    </row>
    <row r="8839" spans="2:3" x14ac:dyDescent="0.25">
      <c r="B8839" s="250">
        <v>8776</v>
      </c>
      <c r="C8839" s="249">
        <v>80.469749880956115</v>
      </c>
    </row>
    <row r="8840" spans="2:3" x14ac:dyDescent="0.25">
      <c r="B8840" s="250">
        <v>8777</v>
      </c>
      <c r="C8840" s="249">
        <v>143.14162122536197</v>
      </c>
    </row>
    <row r="8841" spans="2:3" x14ac:dyDescent="0.25">
      <c r="B8841" s="250">
        <v>8778</v>
      </c>
      <c r="C8841" s="249">
        <v>128.78578505578696</v>
      </c>
    </row>
    <row r="8842" spans="2:3" x14ac:dyDescent="0.25">
      <c r="B8842" s="250">
        <v>8779</v>
      </c>
      <c r="C8842" s="249">
        <v>131.82052781286242</v>
      </c>
    </row>
    <row r="8843" spans="2:3" x14ac:dyDescent="0.25">
      <c r="B8843" s="250">
        <v>8780</v>
      </c>
      <c r="C8843" s="249">
        <v>79.593592246025864</v>
      </c>
    </row>
    <row r="8844" spans="2:3" x14ac:dyDescent="0.25">
      <c r="B8844" s="250">
        <v>8781</v>
      </c>
      <c r="C8844" s="249">
        <v>124.10237740511357</v>
      </c>
    </row>
    <row r="8845" spans="2:3" x14ac:dyDescent="0.25">
      <c r="B8845" s="250">
        <v>8782</v>
      </c>
      <c r="C8845" s="249">
        <v>122.69108487533883</v>
      </c>
    </row>
    <row r="8846" spans="2:3" x14ac:dyDescent="0.25">
      <c r="B8846" s="250">
        <v>8783</v>
      </c>
      <c r="C8846" s="249">
        <v>125.25646537197824</v>
      </c>
    </row>
    <row r="8847" spans="2:3" x14ac:dyDescent="0.25">
      <c r="B8847" s="250">
        <v>8784</v>
      </c>
      <c r="C8847" s="249">
        <v>107.1319125138116</v>
      </c>
    </row>
    <row r="8848" spans="2:3" x14ac:dyDescent="0.25">
      <c r="B8848" s="250">
        <v>8785</v>
      </c>
      <c r="C8848" s="249">
        <v>78.83677143734927</v>
      </c>
    </row>
    <row r="8849" spans="2:3" x14ac:dyDescent="0.25">
      <c r="B8849" s="250">
        <v>8786</v>
      </c>
      <c r="C8849" s="249">
        <v>75.87249226517676</v>
      </c>
    </row>
    <row r="8850" spans="2:3" x14ac:dyDescent="0.25">
      <c r="B8850" s="250">
        <v>8787</v>
      </c>
      <c r="C8850" s="249">
        <v>127.56233045809242</v>
      </c>
    </row>
    <row r="8851" spans="2:3" x14ac:dyDescent="0.25">
      <c r="B8851" s="250">
        <v>8788</v>
      </c>
      <c r="C8851" s="249">
        <v>133.66502365274886</v>
      </c>
    </row>
    <row r="8852" spans="2:3" x14ac:dyDescent="0.25">
      <c r="B8852" s="250">
        <v>8789</v>
      </c>
      <c r="C8852" s="249">
        <v>119.66624911787029</v>
      </c>
    </row>
    <row r="8853" spans="2:3" x14ac:dyDescent="0.25">
      <c r="B8853" s="250">
        <v>8790</v>
      </c>
      <c r="C8853" s="249">
        <v>70.693041582745821</v>
      </c>
    </row>
    <row r="8854" spans="2:3" x14ac:dyDescent="0.25">
      <c r="B8854" s="250">
        <v>8791</v>
      </c>
      <c r="C8854" s="249">
        <v>131.13647521580384</v>
      </c>
    </row>
    <row r="8855" spans="2:3" x14ac:dyDescent="0.25">
      <c r="B8855" s="250">
        <v>8792</v>
      </c>
      <c r="C8855" s="249">
        <v>81.78682003433417</v>
      </c>
    </row>
    <row r="8856" spans="2:3" x14ac:dyDescent="0.25">
      <c r="B8856" s="250">
        <v>8793</v>
      </c>
      <c r="C8856" s="249">
        <v>95.760681928278771</v>
      </c>
    </row>
    <row r="8857" spans="2:3" x14ac:dyDescent="0.25">
      <c r="B8857" s="250">
        <v>8794</v>
      </c>
      <c r="C8857" s="249">
        <v>114.82406662591177</v>
      </c>
    </row>
    <row r="8858" spans="2:3" x14ac:dyDescent="0.25">
      <c r="B8858" s="250">
        <v>8795</v>
      </c>
      <c r="C8858" s="249">
        <v>101.86924339757456</v>
      </c>
    </row>
    <row r="8859" spans="2:3" x14ac:dyDescent="0.25">
      <c r="B8859" s="250">
        <v>8796</v>
      </c>
      <c r="C8859" s="249">
        <v>124.34369012328405</v>
      </c>
    </row>
    <row r="8860" spans="2:3" x14ac:dyDescent="0.25">
      <c r="B8860" s="250">
        <v>8797</v>
      </c>
      <c r="C8860" s="249">
        <v>116.93878201867574</v>
      </c>
    </row>
    <row r="8861" spans="2:3" x14ac:dyDescent="0.25">
      <c r="B8861" s="250">
        <v>8798</v>
      </c>
      <c r="C8861" s="249">
        <v>119.09454609362763</v>
      </c>
    </row>
    <row r="8862" spans="2:3" x14ac:dyDescent="0.25">
      <c r="B8862" s="250">
        <v>8799</v>
      </c>
      <c r="C8862" s="249">
        <v>125.25793352213134</v>
      </c>
    </row>
    <row r="8863" spans="2:3" x14ac:dyDescent="0.25">
      <c r="B8863" s="250">
        <v>8800</v>
      </c>
      <c r="C8863" s="249">
        <v>97.906396929890676</v>
      </c>
    </row>
    <row r="8864" spans="2:3" x14ac:dyDescent="0.25">
      <c r="B8864" s="250">
        <v>8801</v>
      </c>
      <c r="C8864" s="249">
        <v>124.02911481287573</v>
      </c>
    </row>
    <row r="8865" spans="2:3" x14ac:dyDescent="0.25">
      <c r="B8865" s="250">
        <v>8802</v>
      </c>
      <c r="C8865" s="249">
        <v>125.80407703358478</v>
      </c>
    </row>
    <row r="8866" spans="2:3" x14ac:dyDescent="0.25">
      <c r="B8866" s="250">
        <v>8803</v>
      </c>
      <c r="C8866" s="249">
        <v>124.81097213244604</v>
      </c>
    </row>
    <row r="8867" spans="2:3" x14ac:dyDescent="0.25">
      <c r="B8867" s="250">
        <v>8804</v>
      </c>
      <c r="C8867" s="249">
        <v>184.08663416047509</v>
      </c>
    </row>
    <row r="8868" spans="2:3" x14ac:dyDescent="0.25">
      <c r="B8868" s="250">
        <v>8805</v>
      </c>
      <c r="C8868" s="249">
        <v>131.02037055549934</v>
      </c>
    </row>
    <row r="8869" spans="2:3" x14ac:dyDescent="0.25">
      <c r="B8869" s="250">
        <v>8806</v>
      </c>
      <c r="C8869" s="249">
        <v>105.28031153295217</v>
      </c>
    </row>
    <row r="8870" spans="2:3" x14ac:dyDescent="0.25">
      <c r="B8870" s="250">
        <v>8807</v>
      </c>
      <c r="C8870" s="249">
        <v>117.54920051822103</v>
      </c>
    </row>
    <row r="8871" spans="2:3" x14ac:dyDescent="0.25">
      <c r="B8871" s="250">
        <v>8808</v>
      </c>
      <c r="C8871" s="249">
        <v>119.56328097404403</v>
      </c>
    </row>
    <row r="8872" spans="2:3" x14ac:dyDescent="0.25">
      <c r="B8872" s="250">
        <v>8809</v>
      </c>
      <c r="C8872" s="249">
        <v>125.15245924995575</v>
      </c>
    </row>
    <row r="8873" spans="2:3" x14ac:dyDescent="0.25">
      <c r="B8873" s="250">
        <v>8810</v>
      </c>
      <c r="C8873" s="249">
        <v>115.48289974181402</v>
      </c>
    </row>
    <row r="8874" spans="2:3" x14ac:dyDescent="0.25">
      <c r="B8874" s="250">
        <v>8811</v>
      </c>
      <c r="C8874" s="249">
        <v>107.8380500468283</v>
      </c>
    </row>
    <row r="8875" spans="2:3" x14ac:dyDescent="0.25">
      <c r="B8875" s="250">
        <v>8812</v>
      </c>
      <c r="C8875" s="249">
        <v>121.52201474295609</v>
      </c>
    </row>
    <row r="8876" spans="2:3" x14ac:dyDescent="0.25">
      <c r="B8876" s="250">
        <v>8813</v>
      </c>
      <c r="C8876" s="249">
        <v>87.587418775298033</v>
      </c>
    </row>
    <row r="8877" spans="2:3" x14ac:dyDescent="0.25">
      <c r="B8877" s="250">
        <v>8814</v>
      </c>
      <c r="C8877" s="249">
        <v>124.42514285264829</v>
      </c>
    </row>
    <row r="8878" spans="2:3" x14ac:dyDescent="0.25">
      <c r="B8878" s="250">
        <v>8815</v>
      </c>
      <c r="C8878" s="249">
        <v>137.71310689450803</v>
      </c>
    </row>
    <row r="8879" spans="2:3" x14ac:dyDescent="0.25">
      <c r="B8879" s="250">
        <v>8816</v>
      </c>
      <c r="C8879" s="249">
        <v>88.02454867726243</v>
      </c>
    </row>
    <row r="8880" spans="2:3" x14ac:dyDescent="0.25">
      <c r="B8880" s="250">
        <v>8817</v>
      </c>
      <c r="C8880" s="249">
        <v>122.87951880463744</v>
      </c>
    </row>
    <row r="8881" spans="2:3" x14ac:dyDescent="0.25">
      <c r="B8881" s="250">
        <v>8818</v>
      </c>
      <c r="C8881" s="249">
        <v>127.90288023399404</v>
      </c>
    </row>
    <row r="8882" spans="2:3" x14ac:dyDescent="0.25">
      <c r="B8882" s="250">
        <v>8819</v>
      </c>
      <c r="C8882" s="249">
        <v>103.95274158540809</v>
      </c>
    </row>
    <row r="8883" spans="2:3" x14ac:dyDescent="0.25">
      <c r="B8883" s="250">
        <v>8820</v>
      </c>
      <c r="C8883" s="249">
        <v>127.46798956756083</v>
      </c>
    </row>
    <row r="8884" spans="2:3" x14ac:dyDescent="0.25">
      <c r="B8884" s="250">
        <v>8821</v>
      </c>
      <c r="C8884" s="249">
        <v>122.77506692320124</v>
      </c>
    </row>
    <row r="8885" spans="2:3" x14ac:dyDescent="0.25">
      <c r="B8885" s="250">
        <v>8822</v>
      </c>
      <c r="C8885" s="249">
        <v>125.43116431319633</v>
      </c>
    </row>
    <row r="8886" spans="2:3" x14ac:dyDescent="0.25">
      <c r="B8886" s="250">
        <v>8823</v>
      </c>
      <c r="C8886" s="249">
        <v>175.42187446784567</v>
      </c>
    </row>
    <row r="8887" spans="2:3" x14ac:dyDescent="0.25">
      <c r="B8887" s="250">
        <v>8824</v>
      </c>
      <c r="C8887" s="249">
        <v>107.22444913490203</v>
      </c>
    </row>
    <row r="8888" spans="2:3" x14ac:dyDescent="0.25">
      <c r="B8888" s="250">
        <v>8825</v>
      </c>
      <c r="C8888" s="249">
        <v>100.62441437324787</v>
      </c>
    </row>
    <row r="8889" spans="2:3" x14ac:dyDescent="0.25">
      <c r="B8889" s="250">
        <v>8826</v>
      </c>
      <c r="C8889" s="249">
        <v>133.73547205741704</v>
      </c>
    </row>
    <row r="8890" spans="2:3" x14ac:dyDescent="0.25">
      <c r="B8890" s="250">
        <v>8827</v>
      </c>
      <c r="C8890" s="249">
        <v>123.96060861273322</v>
      </c>
    </row>
    <row r="8891" spans="2:3" x14ac:dyDescent="0.25">
      <c r="B8891" s="250">
        <v>8828</v>
      </c>
      <c r="C8891" s="249">
        <v>137.61313985623497</v>
      </c>
    </row>
    <row r="8892" spans="2:3" x14ac:dyDescent="0.25">
      <c r="B8892" s="250">
        <v>8829</v>
      </c>
      <c r="C8892" s="249">
        <v>120.69200359186425</v>
      </c>
    </row>
    <row r="8893" spans="2:3" x14ac:dyDescent="0.25">
      <c r="B8893" s="250">
        <v>8830</v>
      </c>
      <c r="C8893" s="249">
        <v>94.552815117400598</v>
      </c>
    </row>
    <row r="8894" spans="2:3" x14ac:dyDescent="0.25">
      <c r="B8894" s="250">
        <v>8831</v>
      </c>
      <c r="C8894" s="249">
        <v>144.00303373800617</v>
      </c>
    </row>
    <row r="8895" spans="2:3" x14ac:dyDescent="0.25">
      <c r="B8895" s="250">
        <v>8832</v>
      </c>
      <c r="C8895" s="249">
        <v>137.47395372967819</v>
      </c>
    </row>
    <row r="8896" spans="2:3" x14ac:dyDescent="0.25">
      <c r="B8896" s="250">
        <v>8833</v>
      </c>
      <c r="C8896" s="249">
        <v>149.02649808286759</v>
      </c>
    </row>
    <row r="8897" spans="2:3" x14ac:dyDescent="0.25">
      <c r="B8897" s="250">
        <v>8834</v>
      </c>
      <c r="C8897" s="249">
        <v>115.21342144513268</v>
      </c>
    </row>
    <row r="8898" spans="2:3" x14ac:dyDescent="0.25">
      <c r="B8898" s="250">
        <v>8835</v>
      </c>
      <c r="C8898" s="249">
        <v>77.018464504858571</v>
      </c>
    </row>
    <row r="8899" spans="2:3" x14ac:dyDescent="0.25">
      <c r="B8899" s="250">
        <v>8836</v>
      </c>
      <c r="C8899" s="249">
        <v>159.71708304086508</v>
      </c>
    </row>
    <row r="8900" spans="2:3" x14ac:dyDescent="0.25">
      <c r="B8900" s="250">
        <v>8837</v>
      </c>
      <c r="C8900" s="249">
        <v>109.57925067502511</v>
      </c>
    </row>
    <row r="8901" spans="2:3" x14ac:dyDescent="0.25">
      <c r="B8901" s="250">
        <v>8838</v>
      </c>
      <c r="C8901" s="249">
        <v>109.76069184677361</v>
      </c>
    </row>
    <row r="8902" spans="2:3" x14ac:dyDescent="0.25">
      <c r="B8902" s="250">
        <v>8839</v>
      </c>
      <c r="C8902" s="249">
        <v>114.48038673333301</v>
      </c>
    </row>
    <row r="8903" spans="2:3" x14ac:dyDescent="0.25">
      <c r="B8903" s="250">
        <v>8840</v>
      </c>
      <c r="C8903" s="249">
        <v>129.5224211557107</v>
      </c>
    </row>
    <row r="8904" spans="2:3" x14ac:dyDescent="0.25">
      <c r="B8904" s="250">
        <v>8841</v>
      </c>
      <c r="C8904" s="249">
        <v>172.06484244753267</v>
      </c>
    </row>
    <row r="8905" spans="2:3" x14ac:dyDescent="0.25">
      <c r="B8905" s="250">
        <v>8842</v>
      </c>
      <c r="C8905" s="249">
        <v>108.22044213482387</v>
      </c>
    </row>
    <row r="8906" spans="2:3" x14ac:dyDescent="0.25">
      <c r="B8906" s="250">
        <v>8843</v>
      </c>
      <c r="C8906" s="249">
        <v>94.739937775543211</v>
      </c>
    </row>
    <row r="8907" spans="2:3" x14ac:dyDescent="0.25">
      <c r="B8907" s="250">
        <v>8844</v>
      </c>
      <c r="C8907" s="249">
        <v>111.19945657081686</v>
      </c>
    </row>
    <row r="8908" spans="2:3" x14ac:dyDescent="0.25">
      <c r="B8908" s="250">
        <v>8845</v>
      </c>
      <c r="C8908" s="249">
        <v>79.929943755382084</v>
      </c>
    </row>
    <row r="8909" spans="2:3" x14ac:dyDescent="0.25">
      <c r="B8909" s="250">
        <v>8846</v>
      </c>
      <c r="C8909" s="249">
        <v>105.92769274238306</v>
      </c>
    </row>
    <row r="8910" spans="2:3" x14ac:dyDescent="0.25">
      <c r="B8910" s="250">
        <v>8847</v>
      </c>
      <c r="C8910" s="249">
        <v>138.79992753155986</v>
      </c>
    </row>
    <row r="8911" spans="2:3" x14ac:dyDescent="0.25">
      <c r="B8911" s="250">
        <v>8848</v>
      </c>
      <c r="C8911" s="249">
        <v>120.27707765330882</v>
      </c>
    </row>
    <row r="8912" spans="2:3" x14ac:dyDescent="0.25">
      <c r="B8912" s="250">
        <v>8849</v>
      </c>
      <c r="C8912" s="249">
        <v>116.9325961712952</v>
      </c>
    </row>
    <row r="8913" spans="2:3" x14ac:dyDescent="0.25">
      <c r="B8913" s="250">
        <v>8850</v>
      </c>
      <c r="C8913" s="249">
        <v>130.19327367355288</v>
      </c>
    </row>
    <row r="8914" spans="2:3" x14ac:dyDescent="0.25">
      <c r="B8914" s="250">
        <v>8851</v>
      </c>
      <c r="C8914" s="249">
        <v>139.46893233322544</v>
      </c>
    </row>
    <row r="8915" spans="2:3" x14ac:dyDescent="0.25">
      <c r="B8915" s="250">
        <v>8852</v>
      </c>
      <c r="C8915" s="249">
        <v>127.00111512091132</v>
      </c>
    </row>
    <row r="8916" spans="2:3" x14ac:dyDescent="0.25">
      <c r="B8916" s="250">
        <v>8853</v>
      </c>
      <c r="C8916" s="249">
        <v>120.0422275626464</v>
      </c>
    </row>
    <row r="8917" spans="2:3" x14ac:dyDescent="0.25">
      <c r="B8917" s="250">
        <v>8854</v>
      </c>
      <c r="C8917" s="249">
        <v>82.128821253376657</v>
      </c>
    </row>
    <row r="8918" spans="2:3" x14ac:dyDescent="0.25">
      <c r="B8918" s="250">
        <v>8855</v>
      </c>
      <c r="C8918" s="249">
        <v>79.419978044368492</v>
      </c>
    </row>
    <row r="8919" spans="2:3" x14ac:dyDescent="0.25">
      <c r="B8919" s="250">
        <v>8856</v>
      </c>
      <c r="C8919" s="249">
        <v>137.67709249745405</v>
      </c>
    </row>
    <row r="8920" spans="2:3" x14ac:dyDescent="0.25">
      <c r="B8920" s="250">
        <v>8857</v>
      </c>
      <c r="C8920" s="249">
        <v>49.026657814347146</v>
      </c>
    </row>
    <row r="8921" spans="2:3" x14ac:dyDescent="0.25">
      <c r="B8921" s="250">
        <v>8858</v>
      </c>
      <c r="C8921" s="249">
        <v>142.07077870796985</v>
      </c>
    </row>
    <row r="8922" spans="2:3" x14ac:dyDescent="0.25">
      <c r="B8922" s="250">
        <v>8859</v>
      </c>
      <c r="C8922" s="249">
        <v>106.18142893942124</v>
      </c>
    </row>
    <row r="8923" spans="2:3" x14ac:dyDescent="0.25">
      <c r="B8923" s="250">
        <v>8860</v>
      </c>
      <c r="C8923" s="249">
        <v>155.56959672642085</v>
      </c>
    </row>
    <row r="8924" spans="2:3" x14ac:dyDescent="0.25">
      <c r="B8924" s="250">
        <v>8861</v>
      </c>
      <c r="C8924" s="249">
        <v>123.09838361491492</v>
      </c>
    </row>
    <row r="8925" spans="2:3" x14ac:dyDescent="0.25">
      <c r="B8925" s="250">
        <v>8862</v>
      </c>
      <c r="C8925" s="249">
        <v>69.825987825190992</v>
      </c>
    </row>
    <row r="8926" spans="2:3" x14ac:dyDescent="0.25">
      <c r="B8926" s="250">
        <v>8863</v>
      </c>
      <c r="C8926" s="249">
        <v>92.402475102146099</v>
      </c>
    </row>
    <row r="8927" spans="2:3" x14ac:dyDescent="0.25">
      <c r="B8927" s="250">
        <v>8864</v>
      </c>
      <c r="C8927" s="249">
        <v>150.82550574975568</v>
      </c>
    </row>
    <row r="8928" spans="2:3" x14ac:dyDescent="0.25">
      <c r="B8928" s="250">
        <v>8865</v>
      </c>
      <c r="C8928" s="249">
        <v>135.47219990123679</v>
      </c>
    </row>
    <row r="8929" spans="2:3" x14ac:dyDescent="0.25">
      <c r="B8929" s="250">
        <v>8866</v>
      </c>
      <c r="C8929" s="249">
        <v>124.35884500823882</v>
      </c>
    </row>
    <row r="8930" spans="2:3" x14ac:dyDescent="0.25">
      <c r="B8930" s="250">
        <v>8867</v>
      </c>
      <c r="C8930" s="249">
        <v>105.26969039303445</v>
      </c>
    </row>
    <row r="8931" spans="2:3" x14ac:dyDescent="0.25">
      <c r="B8931" s="250">
        <v>8868</v>
      </c>
      <c r="C8931" s="249">
        <v>88.470078686817402</v>
      </c>
    </row>
    <row r="8932" spans="2:3" x14ac:dyDescent="0.25">
      <c r="B8932" s="250">
        <v>8869</v>
      </c>
      <c r="C8932" s="249">
        <v>129.78575953318554</v>
      </c>
    </row>
    <row r="8933" spans="2:3" x14ac:dyDescent="0.25">
      <c r="B8933" s="250">
        <v>8870</v>
      </c>
      <c r="C8933" s="249">
        <v>136.51286242460162</v>
      </c>
    </row>
    <row r="8934" spans="2:3" x14ac:dyDescent="0.25">
      <c r="B8934" s="250">
        <v>8871</v>
      </c>
      <c r="C8934" s="249">
        <v>97.900320458782204</v>
      </c>
    </row>
    <row r="8935" spans="2:3" x14ac:dyDescent="0.25">
      <c r="B8935" s="250">
        <v>8872</v>
      </c>
      <c r="C8935" s="249">
        <v>123.39941726657371</v>
      </c>
    </row>
    <row r="8936" spans="2:3" x14ac:dyDescent="0.25">
      <c r="B8936" s="250">
        <v>8873</v>
      </c>
      <c r="C8936" s="249">
        <v>116.03466477831104</v>
      </c>
    </row>
    <row r="8937" spans="2:3" x14ac:dyDescent="0.25">
      <c r="B8937" s="250">
        <v>8874</v>
      </c>
      <c r="C8937" s="249">
        <v>128.03885027366024</v>
      </c>
    </row>
    <row r="8938" spans="2:3" x14ac:dyDescent="0.25">
      <c r="B8938" s="250">
        <v>8875</v>
      </c>
      <c r="C8938" s="249">
        <v>129.5733397191315</v>
      </c>
    </row>
    <row r="8939" spans="2:3" x14ac:dyDescent="0.25">
      <c r="B8939" s="250">
        <v>8876</v>
      </c>
      <c r="C8939" s="249">
        <v>79.59553202223583</v>
      </c>
    </row>
    <row r="8940" spans="2:3" x14ac:dyDescent="0.25">
      <c r="B8940" s="250">
        <v>8877</v>
      </c>
      <c r="C8940" s="249">
        <v>90.075298904170594</v>
      </c>
    </row>
    <row r="8941" spans="2:3" x14ac:dyDescent="0.25">
      <c r="B8941" s="250">
        <v>8878</v>
      </c>
      <c r="C8941" s="249">
        <v>116.05571874450256</v>
      </c>
    </row>
    <row r="8942" spans="2:3" x14ac:dyDescent="0.25">
      <c r="B8942" s="250">
        <v>8879</v>
      </c>
      <c r="C8942" s="249">
        <v>127.78114135533905</v>
      </c>
    </row>
    <row r="8943" spans="2:3" x14ac:dyDescent="0.25">
      <c r="B8943" s="250">
        <v>8880</v>
      </c>
      <c r="C8943" s="249">
        <v>104.46756788700532</v>
      </c>
    </row>
    <row r="8944" spans="2:3" x14ac:dyDescent="0.25">
      <c r="B8944" s="250">
        <v>8881</v>
      </c>
      <c r="C8944" s="249">
        <v>123.50264617692612</v>
      </c>
    </row>
    <row r="8945" spans="2:3" x14ac:dyDescent="0.25">
      <c r="B8945" s="250">
        <v>8882</v>
      </c>
      <c r="C8945" s="249">
        <v>147.32667767738752</v>
      </c>
    </row>
    <row r="8946" spans="2:3" x14ac:dyDescent="0.25">
      <c r="B8946" s="250">
        <v>8883</v>
      </c>
      <c r="C8946" s="249">
        <v>122.79198931795008</v>
      </c>
    </row>
    <row r="8947" spans="2:3" x14ac:dyDescent="0.25">
      <c r="B8947" s="250">
        <v>8884</v>
      </c>
      <c r="C8947" s="249">
        <v>114.2582552335073</v>
      </c>
    </row>
    <row r="8948" spans="2:3" x14ac:dyDescent="0.25">
      <c r="B8948" s="250">
        <v>8885</v>
      </c>
      <c r="C8948" s="249">
        <v>99.028858005053181</v>
      </c>
    </row>
    <row r="8949" spans="2:3" x14ac:dyDescent="0.25">
      <c r="B8949" s="250">
        <v>8886</v>
      </c>
      <c r="C8949" s="249">
        <v>135.21926500348897</v>
      </c>
    </row>
    <row r="8950" spans="2:3" x14ac:dyDescent="0.25">
      <c r="B8950" s="250">
        <v>8887</v>
      </c>
      <c r="C8950" s="249">
        <v>67.475091191082726</v>
      </c>
    </row>
    <row r="8951" spans="2:3" x14ac:dyDescent="0.25">
      <c r="B8951" s="250">
        <v>8888</v>
      </c>
      <c r="C8951" s="249">
        <v>90.864987358283742</v>
      </c>
    </row>
    <row r="8952" spans="2:3" x14ac:dyDescent="0.25">
      <c r="B8952" s="250">
        <v>8889</v>
      </c>
      <c r="C8952" s="249">
        <v>172.20305457553843</v>
      </c>
    </row>
    <row r="8953" spans="2:3" x14ac:dyDescent="0.25">
      <c r="B8953" s="250">
        <v>8890</v>
      </c>
      <c r="C8953" s="249">
        <v>120.72769473278859</v>
      </c>
    </row>
    <row r="8954" spans="2:3" x14ac:dyDescent="0.25">
      <c r="B8954" s="250">
        <v>8891</v>
      </c>
      <c r="C8954" s="249">
        <v>127.16605359411423</v>
      </c>
    </row>
    <row r="8955" spans="2:3" x14ac:dyDescent="0.25">
      <c r="B8955" s="250">
        <v>8892</v>
      </c>
      <c r="C8955" s="249">
        <v>113.21375442385113</v>
      </c>
    </row>
    <row r="8956" spans="2:3" x14ac:dyDescent="0.25">
      <c r="B8956" s="250">
        <v>8893</v>
      </c>
      <c r="C8956" s="249">
        <v>125.25110338180592</v>
      </c>
    </row>
    <row r="8957" spans="2:3" x14ac:dyDescent="0.25">
      <c r="B8957" s="250">
        <v>8894</v>
      </c>
      <c r="C8957" s="249">
        <v>98.11942753415363</v>
      </c>
    </row>
    <row r="8958" spans="2:3" x14ac:dyDescent="0.25">
      <c r="B8958" s="250">
        <v>8895</v>
      </c>
      <c r="C8958" s="249">
        <v>116.92374230608029</v>
      </c>
    </row>
    <row r="8959" spans="2:3" x14ac:dyDescent="0.25">
      <c r="B8959" s="250">
        <v>8896</v>
      </c>
      <c r="C8959" s="249">
        <v>133.98920510046614</v>
      </c>
    </row>
    <row r="8960" spans="2:3" x14ac:dyDescent="0.25">
      <c r="B8960" s="250">
        <v>8897</v>
      </c>
      <c r="C8960" s="249">
        <v>159.4822350743101</v>
      </c>
    </row>
    <row r="8961" spans="2:3" x14ac:dyDescent="0.25">
      <c r="B8961" s="250">
        <v>8898</v>
      </c>
      <c r="C8961" s="249">
        <v>149.7337653057682</v>
      </c>
    </row>
    <row r="8962" spans="2:3" x14ac:dyDescent="0.25">
      <c r="B8962" s="250">
        <v>8899</v>
      </c>
      <c r="C8962" s="249">
        <v>83.221771332542119</v>
      </c>
    </row>
    <row r="8963" spans="2:3" x14ac:dyDescent="0.25">
      <c r="B8963" s="250">
        <v>8900</v>
      </c>
      <c r="C8963" s="249">
        <v>118.6761293119318</v>
      </c>
    </row>
    <row r="8964" spans="2:3" x14ac:dyDescent="0.25">
      <c r="B8964" s="250">
        <v>8901</v>
      </c>
      <c r="C8964" s="249">
        <v>92.104039183666146</v>
      </c>
    </row>
    <row r="8965" spans="2:3" x14ac:dyDescent="0.25">
      <c r="B8965" s="250">
        <v>8902</v>
      </c>
      <c r="C8965" s="249">
        <v>100.4545270864987</v>
      </c>
    </row>
    <row r="8966" spans="2:3" x14ac:dyDescent="0.25">
      <c r="B8966" s="250">
        <v>8903</v>
      </c>
      <c r="C8966" s="249">
        <v>143.2537398797802</v>
      </c>
    </row>
    <row r="8967" spans="2:3" x14ac:dyDescent="0.25">
      <c r="B8967" s="250">
        <v>8904</v>
      </c>
      <c r="C8967" s="249">
        <v>151.6067449687028</v>
      </c>
    </row>
    <row r="8968" spans="2:3" x14ac:dyDescent="0.25">
      <c r="B8968" s="250">
        <v>8905</v>
      </c>
      <c r="C8968" s="249">
        <v>121.32921135016285</v>
      </c>
    </row>
    <row r="8969" spans="2:3" x14ac:dyDescent="0.25">
      <c r="B8969" s="250">
        <v>8906</v>
      </c>
      <c r="C8969" s="249">
        <v>120.53966497731558</v>
      </c>
    </row>
    <row r="8970" spans="2:3" x14ac:dyDescent="0.25">
      <c r="B8970" s="250">
        <v>8907</v>
      </c>
      <c r="C8970" s="249">
        <v>123.81783552779838</v>
      </c>
    </row>
    <row r="8971" spans="2:3" x14ac:dyDescent="0.25">
      <c r="B8971" s="250">
        <v>8908</v>
      </c>
      <c r="C8971" s="249">
        <v>104.27462676595357</v>
      </c>
    </row>
    <row r="8972" spans="2:3" x14ac:dyDescent="0.25">
      <c r="B8972" s="250">
        <v>8909</v>
      </c>
      <c r="C8972" s="249">
        <v>136.01352235452336</v>
      </c>
    </row>
    <row r="8973" spans="2:3" x14ac:dyDescent="0.25">
      <c r="B8973" s="250">
        <v>8910</v>
      </c>
      <c r="C8973" s="249">
        <v>76.773257184567086</v>
      </c>
    </row>
    <row r="8974" spans="2:3" x14ac:dyDescent="0.25">
      <c r="B8974" s="250">
        <v>8911</v>
      </c>
      <c r="C8974" s="249">
        <v>126.1832847035525</v>
      </c>
    </row>
    <row r="8975" spans="2:3" x14ac:dyDescent="0.25">
      <c r="B8975" s="250">
        <v>8912</v>
      </c>
      <c r="C8975" s="249">
        <v>133.102003626005</v>
      </c>
    </row>
    <row r="8976" spans="2:3" x14ac:dyDescent="0.25">
      <c r="B8976" s="250">
        <v>8913</v>
      </c>
      <c r="C8976" s="249">
        <v>115.12056092464951</v>
      </c>
    </row>
    <row r="8977" spans="2:3" x14ac:dyDescent="0.25">
      <c r="B8977" s="250">
        <v>8914</v>
      </c>
      <c r="C8977" s="249">
        <v>140.85042115422624</v>
      </c>
    </row>
    <row r="8978" spans="2:3" x14ac:dyDescent="0.25">
      <c r="B8978" s="250">
        <v>8915</v>
      </c>
      <c r="C8978" s="249">
        <v>126.4794549116682</v>
      </c>
    </row>
    <row r="8979" spans="2:3" x14ac:dyDescent="0.25">
      <c r="B8979" s="250">
        <v>8916</v>
      </c>
      <c r="C8979" s="249">
        <v>128.64846658821241</v>
      </c>
    </row>
    <row r="8980" spans="2:3" x14ac:dyDescent="0.25">
      <c r="B8980" s="250">
        <v>8917</v>
      </c>
      <c r="C8980" s="249">
        <v>110.55177125448584</v>
      </c>
    </row>
    <row r="8981" spans="2:3" x14ac:dyDescent="0.25">
      <c r="B8981" s="250">
        <v>8918</v>
      </c>
      <c r="C8981" s="249">
        <v>144.92627699616747</v>
      </c>
    </row>
    <row r="8982" spans="2:3" x14ac:dyDescent="0.25">
      <c r="B8982" s="250">
        <v>8919</v>
      </c>
      <c r="C8982" s="249">
        <v>125.88696514766326</v>
      </c>
    </row>
    <row r="8983" spans="2:3" x14ac:dyDescent="0.25">
      <c r="B8983" s="250">
        <v>8920</v>
      </c>
      <c r="C8983" s="249">
        <v>104.72521724062204</v>
      </c>
    </row>
    <row r="8984" spans="2:3" x14ac:dyDescent="0.25">
      <c r="B8984" s="250">
        <v>8921</v>
      </c>
      <c r="C8984" s="249">
        <v>116.83356014645803</v>
      </c>
    </row>
    <row r="8985" spans="2:3" x14ac:dyDescent="0.25">
      <c r="B8985" s="250">
        <v>8922</v>
      </c>
      <c r="C8985" s="249">
        <v>152.16933142254402</v>
      </c>
    </row>
    <row r="8986" spans="2:3" x14ac:dyDescent="0.25">
      <c r="B8986" s="250">
        <v>8923</v>
      </c>
      <c r="C8986" s="249">
        <v>141.76234804600193</v>
      </c>
    </row>
    <row r="8987" spans="2:3" x14ac:dyDescent="0.25">
      <c r="B8987" s="250">
        <v>8924</v>
      </c>
      <c r="C8987" s="249">
        <v>84.681663941663345</v>
      </c>
    </row>
    <row r="8988" spans="2:3" x14ac:dyDescent="0.25">
      <c r="B8988" s="250">
        <v>8925</v>
      </c>
      <c r="C8988" s="249">
        <v>74.653968193486975</v>
      </c>
    </row>
    <row r="8989" spans="2:3" x14ac:dyDescent="0.25">
      <c r="B8989" s="250">
        <v>8926</v>
      </c>
      <c r="C8989" s="249">
        <v>61.661039529066542</v>
      </c>
    </row>
    <row r="8990" spans="2:3" x14ac:dyDescent="0.25">
      <c r="B8990" s="250">
        <v>8927</v>
      </c>
      <c r="C8990" s="249">
        <v>124.11539871241706</v>
      </c>
    </row>
    <row r="8991" spans="2:3" x14ac:dyDescent="0.25">
      <c r="B8991" s="250">
        <v>8928</v>
      </c>
      <c r="C8991" s="249">
        <v>112.68624592710601</v>
      </c>
    </row>
    <row r="8992" spans="2:3" x14ac:dyDescent="0.25">
      <c r="B8992" s="250">
        <v>8929</v>
      </c>
      <c r="C8992" s="249">
        <v>140.90861542974676</v>
      </c>
    </row>
    <row r="8993" spans="2:3" x14ac:dyDescent="0.25">
      <c r="B8993" s="250">
        <v>8930</v>
      </c>
      <c r="C8993" s="249">
        <v>135.94368623770529</v>
      </c>
    </row>
    <row r="8994" spans="2:3" x14ac:dyDescent="0.25">
      <c r="B8994" s="250">
        <v>8931</v>
      </c>
      <c r="C8994" s="249">
        <v>85.433400587317323</v>
      </c>
    </row>
    <row r="8995" spans="2:3" x14ac:dyDescent="0.25">
      <c r="B8995" s="250">
        <v>8932</v>
      </c>
      <c r="C8995" s="249">
        <v>115.84682891998162</v>
      </c>
    </row>
    <row r="8996" spans="2:3" x14ac:dyDescent="0.25">
      <c r="B8996" s="250">
        <v>8933</v>
      </c>
      <c r="C8996" s="249">
        <v>114.70475287688217</v>
      </c>
    </row>
    <row r="8997" spans="2:3" x14ac:dyDescent="0.25">
      <c r="B8997" s="250">
        <v>8934</v>
      </c>
      <c r="C8997" s="249">
        <v>90.933350346688357</v>
      </c>
    </row>
    <row r="8998" spans="2:3" x14ac:dyDescent="0.25">
      <c r="B8998" s="250">
        <v>8935</v>
      </c>
      <c r="C8998" s="249">
        <v>128.31409171466021</v>
      </c>
    </row>
    <row r="8999" spans="2:3" x14ac:dyDescent="0.25">
      <c r="B8999" s="250">
        <v>8936</v>
      </c>
      <c r="C8999" s="249">
        <v>143.63745171400888</v>
      </c>
    </row>
    <row r="9000" spans="2:3" x14ac:dyDescent="0.25">
      <c r="B9000" s="250">
        <v>8937</v>
      </c>
      <c r="C9000" s="249">
        <v>115.34568021749769</v>
      </c>
    </row>
    <row r="9001" spans="2:3" x14ac:dyDescent="0.25">
      <c r="B9001" s="250">
        <v>8938</v>
      </c>
      <c r="C9001" s="249">
        <v>140.7952036899174</v>
      </c>
    </row>
    <row r="9002" spans="2:3" x14ac:dyDescent="0.25">
      <c r="B9002" s="250">
        <v>8939</v>
      </c>
      <c r="C9002" s="249">
        <v>141.62838831496205</v>
      </c>
    </row>
    <row r="9003" spans="2:3" x14ac:dyDescent="0.25">
      <c r="B9003" s="250">
        <v>8940</v>
      </c>
      <c r="C9003" s="249">
        <v>148.88937898437021</v>
      </c>
    </row>
    <row r="9004" spans="2:3" x14ac:dyDescent="0.25">
      <c r="B9004" s="250">
        <v>8941</v>
      </c>
      <c r="C9004" s="249">
        <v>90.639489775778713</v>
      </c>
    </row>
    <row r="9005" spans="2:3" x14ac:dyDescent="0.25">
      <c r="B9005" s="250">
        <v>8942</v>
      </c>
      <c r="C9005" s="249">
        <v>119.09454498256855</v>
      </c>
    </row>
    <row r="9006" spans="2:3" x14ac:dyDescent="0.25">
      <c r="B9006" s="250">
        <v>8943</v>
      </c>
      <c r="C9006" s="249">
        <v>105.01262860359915</v>
      </c>
    </row>
    <row r="9007" spans="2:3" x14ac:dyDescent="0.25">
      <c r="B9007" s="250">
        <v>8944</v>
      </c>
      <c r="C9007" s="249">
        <v>138.82043029556067</v>
      </c>
    </row>
    <row r="9008" spans="2:3" x14ac:dyDescent="0.25">
      <c r="B9008" s="250">
        <v>8945</v>
      </c>
      <c r="C9008" s="249">
        <v>109.05144871674867</v>
      </c>
    </row>
    <row r="9009" spans="2:3" x14ac:dyDescent="0.25">
      <c r="B9009" s="250">
        <v>8946</v>
      </c>
      <c r="C9009" s="249">
        <v>126.70673503595658</v>
      </c>
    </row>
    <row r="9010" spans="2:3" x14ac:dyDescent="0.25">
      <c r="B9010" s="250">
        <v>8947</v>
      </c>
      <c r="C9010" s="249">
        <v>93.933832963925767</v>
      </c>
    </row>
    <row r="9011" spans="2:3" x14ac:dyDescent="0.25">
      <c r="B9011" s="250">
        <v>8948</v>
      </c>
      <c r="C9011" s="249">
        <v>146.30018667436883</v>
      </c>
    </row>
    <row r="9012" spans="2:3" x14ac:dyDescent="0.25">
      <c r="B9012" s="250">
        <v>8949</v>
      </c>
      <c r="C9012" s="249">
        <v>153.32574607747551</v>
      </c>
    </row>
    <row r="9013" spans="2:3" x14ac:dyDescent="0.25">
      <c r="B9013" s="250">
        <v>8950</v>
      </c>
      <c r="C9013" s="249">
        <v>129.16038022943664</v>
      </c>
    </row>
    <row r="9014" spans="2:3" x14ac:dyDescent="0.25">
      <c r="B9014" s="250">
        <v>8951</v>
      </c>
      <c r="C9014" s="249">
        <v>137.93097466505486</v>
      </c>
    </row>
    <row r="9015" spans="2:3" x14ac:dyDescent="0.25">
      <c r="B9015" s="250">
        <v>8952</v>
      </c>
      <c r="C9015" s="249">
        <v>92.054585504264111</v>
      </c>
    </row>
    <row r="9016" spans="2:3" x14ac:dyDescent="0.25">
      <c r="B9016" s="250">
        <v>8953</v>
      </c>
      <c r="C9016" s="249">
        <v>117.51550554007413</v>
      </c>
    </row>
    <row r="9017" spans="2:3" x14ac:dyDescent="0.25">
      <c r="B9017" s="250">
        <v>8954</v>
      </c>
      <c r="C9017" s="249">
        <v>107.64693180138602</v>
      </c>
    </row>
    <row r="9018" spans="2:3" x14ac:dyDescent="0.25">
      <c r="B9018" s="250">
        <v>8955</v>
      </c>
      <c r="C9018" s="249">
        <v>203.46286937290836</v>
      </c>
    </row>
    <row r="9019" spans="2:3" x14ac:dyDescent="0.25">
      <c r="B9019" s="250">
        <v>8956</v>
      </c>
      <c r="C9019" s="249">
        <v>128.15175569672377</v>
      </c>
    </row>
    <row r="9020" spans="2:3" x14ac:dyDescent="0.25">
      <c r="B9020" s="250">
        <v>8957</v>
      </c>
      <c r="C9020" s="249">
        <v>110.73034935816376</v>
      </c>
    </row>
    <row r="9021" spans="2:3" x14ac:dyDescent="0.25">
      <c r="B9021" s="250">
        <v>8958</v>
      </c>
      <c r="C9021" s="249">
        <v>139.71191688880108</v>
      </c>
    </row>
    <row r="9022" spans="2:3" x14ac:dyDescent="0.25">
      <c r="B9022" s="250">
        <v>8959</v>
      </c>
      <c r="C9022" s="249">
        <v>106.52752050386198</v>
      </c>
    </row>
    <row r="9023" spans="2:3" x14ac:dyDescent="0.25">
      <c r="B9023" s="250">
        <v>8960</v>
      </c>
      <c r="C9023" s="249">
        <v>122.6484252248936</v>
      </c>
    </row>
    <row r="9024" spans="2:3" x14ac:dyDescent="0.25">
      <c r="B9024" s="250">
        <v>8961</v>
      </c>
      <c r="C9024" s="249">
        <v>90.758617666938875</v>
      </c>
    </row>
    <row r="9025" spans="2:3" x14ac:dyDescent="0.25">
      <c r="B9025" s="250">
        <v>8962</v>
      </c>
      <c r="C9025" s="249">
        <v>100.52660567712365</v>
      </c>
    </row>
    <row r="9026" spans="2:3" x14ac:dyDescent="0.25">
      <c r="B9026" s="250">
        <v>8963</v>
      </c>
      <c r="C9026" s="249">
        <v>121.93490110818129</v>
      </c>
    </row>
    <row r="9027" spans="2:3" x14ac:dyDescent="0.25">
      <c r="B9027" s="250">
        <v>8964</v>
      </c>
      <c r="C9027" s="249">
        <v>137.46431884090219</v>
      </c>
    </row>
    <row r="9028" spans="2:3" x14ac:dyDescent="0.25">
      <c r="B9028" s="250">
        <v>8965</v>
      </c>
      <c r="C9028" s="249">
        <v>67.022709738865046</v>
      </c>
    </row>
    <row r="9029" spans="2:3" x14ac:dyDescent="0.25">
      <c r="B9029" s="250">
        <v>8966</v>
      </c>
      <c r="C9029" s="249">
        <v>96.312005024418582</v>
      </c>
    </row>
    <row r="9030" spans="2:3" x14ac:dyDescent="0.25">
      <c r="B9030" s="250">
        <v>8967</v>
      </c>
      <c r="C9030" s="249">
        <v>123.71125038442642</v>
      </c>
    </row>
    <row r="9031" spans="2:3" x14ac:dyDescent="0.25">
      <c r="B9031" s="250">
        <v>8968</v>
      </c>
      <c r="C9031" s="249">
        <v>99.162351135421758</v>
      </c>
    </row>
    <row r="9032" spans="2:3" x14ac:dyDescent="0.25">
      <c r="B9032" s="250">
        <v>8969</v>
      </c>
      <c r="C9032" s="249">
        <v>131.07794298647806</v>
      </c>
    </row>
    <row r="9033" spans="2:3" x14ac:dyDescent="0.25">
      <c r="B9033" s="250">
        <v>8970</v>
      </c>
      <c r="C9033" s="249">
        <v>111.48741447229432</v>
      </c>
    </row>
    <row r="9034" spans="2:3" x14ac:dyDescent="0.25">
      <c r="B9034" s="250">
        <v>8971</v>
      </c>
      <c r="C9034" s="249">
        <v>115.33374079892543</v>
      </c>
    </row>
    <row r="9035" spans="2:3" x14ac:dyDescent="0.25">
      <c r="B9035" s="250">
        <v>8972</v>
      </c>
      <c r="C9035" s="249">
        <v>132.4073873391439</v>
      </c>
    </row>
    <row r="9036" spans="2:3" x14ac:dyDescent="0.25">
      <c r="B9036" s="250">
        <v>8973</v>
      </c>
      <c r="C9036" s="249">
        <v>59.079310497482993</v>
      </c>
    </row>
    <row r="9037" spans="2:3" x14ac:dyDescent="0.25">
      <c r="B9037" s="250">
        <v>8974</v>
      </c>
      <c r="C9037" s="249">
        <v>143.29684327470406</v>
      </c>
    </row>
    <row r="9038" spans="2:3" x14ac:dyDescent="0.25">
      <c r="B9038" s="250">
        <v>8975</v>
      </c>
      <c r="C9038" s="249">
        <v>110.50793068333986</v>
      </c>
    </row>
    <row r="9039" spans="2:3" x14ac:dyDescent="0.25">
      <c r="B9039" s="250">
        <v>8976</v>
      </c>
      <c r="C9039" s="249">
        <v>129.9467253148436</v>
      </c>
    </row>
    <row r="9040" spans="2:3" x14ac:dyDescent="0.25">
      <c r="B9040" s="250">
        <v>8977</v>
      </c>
      <c r="C9040" s="249">
        <v>117.56014712370444</v>
      </c>
    </row>
    <row r="9041" spans="2:3" x14ac:dyDescent="0.25">
      <c r="B9041" s="250">
        <v>8978</v>
      </c>
      <c r="C9041" s="249">
        <v>160.20303926074837</v>
      </c>
    </row>
    <row r="9042" spans="2:3" x14ac:dyDescent="0.25">
      <c r="B9042" s="250">
        <v>8979</v>
      </c>
      <c r="C9042" s="249">
        <v>146.14479347952218</v>
      </c>
    </row>
    <row r="9043" spans="2:3" x14ac:dyDescent="0.25">
      <c r="B9043" s="250">
        <v>8980</v>
      </c>
      <c r="C9043" s="249">
        <v>84.85298345424809</v>
      </c>
    </row>
    <row r="9044" spans="2:3" x14ac:dyDescent="0.25">
      <c r="B9044" s="250">
        <v>8981</v>
      </c>
      <c r="C9044" s="249">
        <v>140.67684634176288</v>
      </c>
    </row>
    <row r="9045" spans="2:3" x14ac:dyDescent="0.25">
      <c r="B9045" s="250">
        <v>8982</v>
      </c>
      <c r="C9045" s="249">
        <v>128.45330344995779</v>
      </c>
    </row>
    <row r="9046" spans="2:3" x14ac:dyDescent="0.25">
      <c r="B9046" s="250">
        <v>8983</v>
      </c>
      <c r="C9046" s="249">
        <v>103.3417908788258</v>
      </c>
    </row>
    <row r="9047" spans="2:3" x14ac:dyDescent="0.25">
      <c r="B9047" s="250">
        <v>8984</v>
      </c>
      <c r="C9047" s="249">
        <v>140.1275106063527</v>
      </c>
    </row>
    <row r="9048" spans="2:3" x14ac:dyDescent="0.25">
      <c r="B9048" s="250">
        <v>8985</v>
      </c>
      <c r="C9048" s="249">
        <v>92.233301997605381</v>
      </c>
    </row>
    <row r="9049" spans="2:3" x14ac:dyDescent="0.25">
      <c r="B9049" s="250">
        <v>8986</v>
      </c>
      <c r="C9049" s="249">
        <v>123.97528179757781</v>
      </c>
    </row>
    <row r="9050" spans="2:3" x14ac:dyDescent="0.25">
      <c r="B9050" s="250">
        <v>8987</v>
      </c>
      <c r="C9050" s="249">
        <v>175.06202450477787</v>
      </c>
    </row>
    <row r="9051" spans="2:3" x14ac:dyDescent="0.25">
      <c r="B9051" s="250">
        <v>8988</v>
      </c>
      <c r="C9051" s="249">
        <v>135.71477356497957</v>
      </c>
    </row>
    <row r="9052" spans="2:3" x14ac:dyDescent="0.25">
      <c r="B9052" s="250">
        <v>8989</v>
      </c>
      <c r="C9052" s="249">
        <v>120.21210445537822</v>
      </c>
    </row>
    <row r="9053" spans="2:3" x14ac:dyDescent="0.25">
      <c r="B9053" s="250">
        <v>8990</v>
      </c>
      <c r="C9053" s="249">
        <v>118.14745833871812</v>
      </c>
    </row>
    <row r="9054" spans="2:3" x14ac:dyDescent="0.25">
      <c r="B9054" s="250">
        <v>8991</v>
      </c>
      <c r="C9054" s="249">
        <v>94.156253575523209</v>
      </c>
    </row>
    <row r="9055" spans="2:3" x14ac:dyDescent="0.25">
      <c r="B9055" s="250">
        <v>8992</v>
      </c>
      <c r="C9055" s="249">
        <v>169.12822492853098</v>
      </c>
    </row>
    <row r="9056" spans="2:3" x14ac:dyDescent="0.25">
      <c r="B9056" s="250">
        <v>8993</v>
      </c>
      <c r="C9056" s="249">
        <v>128.07534210344954</v>
      </c>
    </row>
    <row r="9057" spans="2:3" x14ac:dyDescent="0.25">
      <c r="B9057" s="250">
        <v>8994</v>
      </c>
      <c r="C9057" s="249">
        <v>92.163474209350682</v>
      </c>
    </row>
    <row r="9058" spans="2:3" x14ac:dyDescent="0.25">
      <c r="B9058" s="250">
        <v>8995</v>
      </c>
      <c r="C9058" s="249">
        <v>128.04571033836706</v>
      </c>
    </row>
    <row r="9059" spans="2:3" x14ac:dyDescent="0.25">
      <c r="B9059" s="250">
        <v>8996</v>
      </c>
      <c r="C9059" s="249">
        <v>125.48172381970419</v>
      </c>
    </row>
    <row r="9060" spans="2:3" x14ac:dyDescent="0.25">
      <c r="B9060" s="250">
        <v>8997</v>
      </c>
      <c r="C9060" s="249">
        <v>96.365666036894808</v>
      </c>
    </row>
    <row r="9061" spans="2:3" x14ac:dyDescent="0.25">
      <c r="B9061" s="250">
        <v>8998</v>
      </c>
      <c r="C9061" s="249">
        <v>128.06511518077446</v>
      </c>
    </row>
    <row r="9062" spans="2:3" x14ac:dyDescent="0.25">
      <c r="B9062" s="250">
        <v>8999</v>
      </c>
      <c r="C9062" s="249">
        <v>100.19833810632232</v>
      </c>
    </row>
    <row r="9063" spans="2:3" x14ac:dyDescent="0.25">
      <c r="B9063" s="250">
        <v>9000</v>
      </c>
      <c r="C9063" s="249">
        <v>117.78458860568409</v>
      </c>
    </row>
    <row r="9064" spans="2:3" x14ac:dyDescent="0.25">
      <c r="B9064" s="250">
        <v>9001</v>
      </c>
      <c r="C9064" s="249">
        <v>104.89442590350635</v>
      </c>
    </row>
    <row r="9065" spans="2:3" x14ac:dyDescent="0.25">
      <c r="B9065" s="250">
        <v>9002</v>
      </c>
      <c r="C9065" s="249">
        <v>139.51194611120499</v>
      </c>
    </row>
    <row r="9066" spans="2:3" x14ac:dyDescent="0.25">
      <c r="B9066" s="250">
        <v>9003</v>
      </c>
      <c r="C9066" s="249">
        <v>135.70699023867957</v>
      </c>
    </row>
    <row r="9067" spans="2:3" x14ac:dyDescent="0.25">
      <c r="B9067" s="250">
        <v>9004</v>
      </c>
      <c r="C9067" s="249">
        <v>110.09597349971651</v>
      </c>
    </row>
    <row r="9068" spans="2:3" x14ac:dyDescent="0.25">
      <c r="B9068" s="250">
        <v>9005</v>
      </c>
      <c r="C9068" s="249">
        <v>148.5503429452053</v>
      </c>
    </row>
    <row r="9069" spans="2:3" x14ac:dyDescent="0.25">
      <c r="B9069" s="250">
        <v>9006</v>
      </c>
      <c r="C9069" s="249">
        <v>91.021435671820555</v>
      </c>
    </row>
    <row r="9070" spans="2:3" x14ac:dyDescent="0.25">
      <c r="B9070" s="250">
        <v>9007</v>
      </c>
      <c r="C9070" s="249">
        <v>140.16809402247071</v>
      </c>
    </row>
    <row r="9071" spans="2:3" x14ac:dyDescent="0.25">
      <c r="B9071" s="250">
        <v>9008</v>
      </c>
      <c r="C9071" s="249">
        <v>144.66131974941294</v>
      </c>
    </row>
    <row r="9072" spans="2:3" x14ac:dyDescent="0.25">
      <c r="B9072" s="250">
        <v>9009</v>
      </c>
      <c r="C9072" s="249">
        <v>107.2750316758505</v>
      </c>
    </row>
    <row r="9073" spans="2:3" x14ac:dyDescent="0.25">
      <c r="B9073" s="250">
        <v>9010</v>
      </c>
      <c r="C9073" s="249">
        <v>173.60410210852609</v>
      </c>
    </row>
    <row r="9074" spans="2:3" x14ac:dyDescent="0.25">
      <c r="B9074" s="250">
        <v>9011</v>
      </c>
      <c r="C9074" s="249">
        <v>146.18610147069202</v>
      </c>
    </row>
    <row r="9075" spans="2:3" x14ac:dyDescent="0.25">
      <c r="B9075" s="250">
        <v>9012</v>
      </c>
      <c r="C9075" s="249">
        <v>105.89655692171209</v>
      </c>
    </row>
    <row r="9076" spans="2:3" x14ac:dyDescent="0.25">
      <c r="B9076" s="250">
        <v>9013</v>
      </c>
      <c r="C9076" s="249">
        <v>118.4803465374799</v>
      </c>
    </row>
    <row r="9077" spans="2:3" x14ac:dyDescent="0.25">
      <c r="B9077" s="250">
        <v>9014</v>
      </c>
      <c r="C9077" s="249">
        <v>123.41057236537272</v>
      </c>
    </row>
    <row r="9078" spans="2:3" x14ac:dyDescent="0.25">
      <c r="B9078" s="250">
        <v>9015</v>
      </c>
      <c r="C9078" s="249">
        <v>82.97973873372456</v>
      </c>
    </row>
    <row r="9079" spans="2:3" x14ac:dyDescent="0.25">
      <c r="B9079" s="250">
        <v>9016</v>
      </c>
      <c r="C9079" s="249">
        <v>138.11567087918644</v>
      </c>
    </row>
    <row r="9080" spans="2:3" x14ac:dyDescent="0.25">
      <c r="B9080" s="250">
        <v>9017</v>
      </c>
      <c r="C9080" s="249">
        <v>148.74072435449679</v>
      </c>
    </row>
    <row r="9081" spans="2:3" x14ac:dyDescent="0.25">
      <c r="B9081" s="250">
        <v>9018</v>
      </c>
      <c r="C9081" s="249">
        <v>141.32518277873447</v>
      </c>
    </row>
    <row r="9082" spans="2:3" x14ac:dyDescent="0.25">
      <c r="B9082" s="250">
        <v>9019</v>
      </c>
      <c r="C9082" s="249">
        <v>71.357310126281433</v>
      </c>
    </row>
    <row r="9083" spans="2:3" x14ac:dyDescent="0.25">
      <c r="B9083" s="250">
        <v>9020</v>
      </c>
      <c r="C9083" s="249">
        <v>137.2600948813506</v>
      </c>
    </row>
    <row r="9084" spans="2:3" x14ac:dyDescent="0.25">
      <c r="B9084" s="250">
        <v>9021</v>
      </c>
      <c r="C9084" s="249">
        <v>97.073666311834515</v>
      </c>
    </row>
    <row r="9085" spans="2:3" x14ac:dyDescent="0.25">
      <c r="B9085" s="250">
        <v>9022</v>
      </c>
      <c r="C9085" s="249">
        <v>94.095174971880226</v>
      </c>
    </row>
    <row r="9086" spans="2:3" x14ac:dyDescent="0.25">
      <c r="B9086" s="250">
        <v>9023</v>
      </c>
      <c r="C9086" s="249">
        <v>81.346555380977463</v>
      </c>
    </row>
    <row r="9087" spans="2:3" x14ac:dyDescent="0.25">
      <c r="B9087" s="250">
        <v>9024</v>
      </c>
      <c r="C9087" s="249">
        <v>127.6415801628366</v>
      </c>
    </row>
    <row r="9088" spans="2:3" x14ac:dyDescent="0.25">
      <c r="B9088" s="250">
        <v>9025</v>
      </c>
      <c r="C9088" s="249">
        <v>167.62548939981644</v>
      </c>
    </row>
    <row r="9089" spans="2:3" x14ac:dyDescent="0.25">
      <c r="B9089" s="250">
        <v>9026</v>
      </c>
      <c r="C9089" s="249">
        <v>120.71774013563287</v>
      </c>
    </row>
    <row r="9090" spans="2:3" x14ac:dyDescent="0.25">
      <c r="B9090" s="250">
        <v>9027</v>
      </c>
      <c r="C9090" s="249">
        <v>129.0475920138594</v>
      </c>
    </row>
    <row r="9091" spans="2:3" x14ac:dyDescent="0.25">
      <c r="B9091" s="250">
        <v>9028</v>
      </c>
      <c r="C9091" s="249">
        <v>131.26808272268326</v>
      </c>
    </row>
    <row r="9092" spans="2:3" x14ac:dyDescent="0.25">
      <c r="B9092" s="250">
        <v>9029</v>
      </c>
      <c r="C9092" s="249">
        <v>107.36972827990849</v>
      </c>
    </row>
    <row r="9093" spans="2:3" x14ac:dyDescent="0.25">
      <c r="B9093" s="250">
        <v>9030</v>
      </c>
      <c r="C9093" s="249">
        <v>182.63397180201784</v>
      </c>
    </row>
    <row r="9094" spans="2:3" x14ac:dyDescent="0.25">
      <c r="B9094" s="250">
        <v>9031</v>
      </c>
      <c r="C9094" s="249">
        <v>151.42055223668751</v>
      </c>
    </row>
    <row r="9095" spans="2:3" x14ac:dyDescent="0.25">
      <c r="B9095" s="250">
        <v>9032</v>
      </c>
      <c r="C9095" s="249">
        <v>111.26658996612402</v>
      </c>
    </row>
    <row r="9096" spans="2:3" x14ac:dyDescent="0.25">
      <c r="B9096" s="250">
        <v>9033</v>
      </c>
      <c r="C9096" s="249">
        <v>126.22421156649116</v>
      </c>
    </row>
    <row r="9097" spans="2:3" x14ac:dyDescent="0.25">
      <c r="B9097" s="250">
        <v>9034</v>
      </c>
      <c r="C9097" s="249">
        <v>136.6978408674629</v>
      </c>
    </row>
    <row r="9098" spans="2:3" x14ac:dyDescent="0.25">
      <c r="B9098" s="250">
        <v>9035</v>
      </c>
      <c r="C9098" s="249">
        <v>137.93289997558796</v>
      </c>
    </row>
    <row r="9099" spans="2:3" x14ac:dyDescent="0.25">
      <c r="B9099" s="250">
        <v>9036</v>
      </c>
      <c r="C9099" s="249">
        <v>118.55429776116415</v>
      </c>
    </row>
    <row r="9100" spans="2:3" x14ac:dyDescent="0.25">
      <c r="B9100" s="250">
        <v>9037</v>
      </c>
      <c r="C9100" s="249">
        <v>122.82021382088882</v>
      </c>
    </row>
    <row r="9101" spans="2:3" x14ac:dyDescent="0.25">
      <c r="B9101" s="250">
        <v>9038</v>
      </c>
      <c r="C9101" s="249">
        <v>109.75237304291871</v>
      </c>
    </row>
    <row r="9102" spans="2:3" x14ac:dyDescent="0.25">
      <c r="B9102" s="250">
        <v>9039</v>
      </c>
      <c r="C9102" s="249">
        <v>107.62693360186461</v>
      </c>
    </row>
    <row r="9103" spans="2:3" x14ac:dyDescent="0.25">
      <c r="B9103" s="250">
        <v>9040</v>
      </c>
      <c r="C9103" s="249">
        <v>112.16753938752254</v>
      </c>
    </row>
    <row r="9104" spans="2:3" x14ac:dyDescent="0.25">
      <c r="B9104" s="250">
        <v>9041</v>
      </c>
      <c r="C9104" s="249">
        <v>102.84892839523269</v>
      </c>
    </row>
    <row r="9105" spans="2:3" x14ac:dyDescent="0.25">
      <c r="B9105" s="250">
        <v>9042</v>
      </c>
      <c r="C9105" s="249">
        <v>122.73291397154331</v>
      </c>
    </row>
    <row r="9106" spans="2:3" x14ac:dyDescent="0.25">
      <c r="B9106" s="250">
        <v>9043</v>
      </c>
      <c r="C9106" s="249">
        <v>126.28849627506068</v>
      </c>
    </row>
    <row r="9107" spans="2:3" x14ac:dyDescent="0.25">
      <c r="B9107" s="250">
        <v>9044</v>
      </c>
      <c r="C9107" s="249">
        <v>108.62966661429581</v>
      </c>
    </row>
    <row r="9108" spans="2:3" x14ac:dyDescent="0.25">
      <c r="B9108" s="250">
        <v>9045</v>
      </c>
      <c r="C9108" s="249">
        <v>156.75446512664789</v>
      </c>
    </row>
    <row r="9109" spans="2:3" x14ac:dyDescent="0.25">
      <c r="B9109" s="250">
        <v>9046</v>
      </c>
      <c r="C9109" s="249">
        <v>110.19330578222838</v>
      </c>
    </row>
    <row r="9110" spans="2:3" x14ac:dyDescent="0.25">
      <c r="B9110" s="250">
        <v>9047</v>
      </c>
      <c r="C9110" s="249">
        <v>80.407521458373381</v>
      </c>
    </row>
    <row r="9111" spans="2:3" x14ac:dyDescent="0.25">
      <c r="B9111" s="250">
        <v>9048</v>
      </c>
      <c r="C9111" s="249">
        <v>123.88706563010219</v>
      </c>
    </row>
    <row r="9112" spans="2:3" x14ac:dyDescent="0.25">
      <c r="B9112" s="250">
        <v>9049</v>
      </c>
      <c r="C9112" s="249">
        <v>111.04384887307873</v>
      </c>
    </row>
    <row r="9113" spans="2:3" x14ac:dyDescent="0.25">
      <c r="B9113" s="250">
        <v>9050</v>
      </c>
      <c r="C9113" s="249">
        <v>89.195401797323626</v>
      </c>
    </row>
    <row r="9114" spans="2:3" x14ac:dyDescent="0.25">
      <c r="B9114" s="250">
        <v>9051</v>
      </c>
      <c r="C9114" s="249">
        <v>96.117245735268966</v>
      </c>
    </row>
    <row r="9115" spans="2:3" x14ac:dyDescent="0.25">
      <c r="B9115" s="250">
        <v>9052</v>
      </c>
      <c r="C9115" s="249">
        <v>149.57377806579882</v>
      </c>
    </row>
    <row r="9116" spans="2:3" x14ac:dyDescent="0.25">
      <c r="B9116" s="250">
        <v>9053</v>
      </c>
      <c r="C9116" s="249">
        <v>89.753701211754873</v>
      </c>
    </row>
    <row r="9117" spans="2:3" x14ac:dyDescent="0.25">
      <c r="B9117" s="250">
        <v>9054</v>
      </c>
      <c r="C9117" s="249">
        <v>120.68422965865484</v>
      </c>
    </row>
    <row r="9118" spans="2:3" x14ac:dyDescent="0.25">
      <c r="B9118" s="250">
        <v>9055</v>
      </c>
      <c r="C9118" s="249">
        <v>107.90005820506907</v>
      </c>
    </row>
    <row r="9119" spans="2:3" x14ac:dyDescent="0.25">
      <c r="B9119" s="250">
        <v>9056</v>
      </c>
      <c r="C9119" s="249">
        <v>155.05603281745942</v>
      </c>
    </row>
    <row r="9120" spans="2:3" x14ac:dyDescent="0.25">
      <c r="B9120" s="250">
        <v>9057</v>
      </c>
      <c r="C9120" s="249">
        <v>138.79022298382125</v>
      </c>
    </row>
    <row r="9121" spans="2:3" x14ac:dyDescent="0.25">
      <c r="B9121" s="250">
        <v>9058</v>
      </c>
      <c r="C9121" s="249">
        <v>117.3188167623274</v>
      </c>
    </row>
    <row r="9122" spans="2:3" x14ac:dyDescent="0.25">
      <c r="B9122" s="250">
        <v>9059</v>
      </c>
      <c r="C9122" s="249">
        <v>139.97633757281136</v>
      </c>
    </row>
    <row r="9123" spans="2:3" x14ac:dyDescent="0.25">
      <c r="B9123" s="250">
        <v>9060</v>
      </c>
      <c r="C9123" s="249">
        <v>122.36629823411859</v>
      </c>
    </row>
    <row r="9124" spans="2:3" x14ac:dyDescent="0.25">
      <c r="B9124" s="250">
        <v>9061</v>
      </c>
      <c r="C9124" s="249">
        <v>84.607471661829862</v>
      </c>
    </row>
    <row r="9125" spans="2:3" x14ac:dyDescent="0.25">
      <c r="B9125" s="250">
        <v>9062</v>
      </c>
      <c r="C9125" s="249">
        <v>124.1206762333068</v>
      </c>
    </row>
    <row r="9126" spans="2:3" x14ac:dyDescent="0.25">
      <c r="B9126" s="250">
        <v>9063</v>
      </c>
      <c r="C9126" s="249">
        <v>100.1998817855997</v>
      </c>
    </row>
    <row r="9127" spans="2:3" x14ac:dyDescent="0.25">
      <c r="B9127" s="250">
        <v>9064</v>
      </c>
      <c r="C9127" s="249">
        <v>109.52526001042997</v>
      </c>
    </row>
    <row r="9128" spans="2:3" x14ac:dyDescent="0.25">
      <c r="B9128" s="250">
        <v>9065</v>
      </c>
      <c r="C9128" s="249">
        <v>103.21422479338422</v>
      </c>
    </row>
    <row r="9129" spans="2:3" x14ac:dyDescent="0.25">
      <c r="B9129" s="250">
        <v>9066</v>
      </c>
      <c r="C9129" s="249">
        <v>118.20731546284522</v>
      </c>
    </row>
    <row r="9130" spans="2:3" x14ac:dyDescent="0.25">
      <c r="B9130" s="250">
        <v>9067</v>
      </c>
      <c r="C9130" s="249">
        <v>117.21555098295529</v>
      </c>
    </row>
    <row r="9131" spans="2:3" x14ac:dyDescent="0.25">
      <c r="B9131" s="250">
        <v>9068</v>
      </c>
      <c r="C9131" s="249">
        <v>116.60661522498759</v>
      </c>
    </row>
    <row r="9132" spans="2:3" x14ac:dyDescent="0.25">
      <c r="B9132" s="250">
        <v>9069</v>
      </c>
      <c r="C9132" s="249">
        <v>90.81576465134799</v>
      </c>
    </row>
    <row r="9133" spans="2:3" x14ac:dyDescent="0.25">
      <c r="B9133" s="250">
        <v>9070</v>
      </c>
      <c r="C9133" s="249">
        <v>137.60584851350001</v>
      </c>
    </row>
    <row r="9134" spans="2:3" x14ac:dyDescent="0.25">
      <c r="B9134" s="250">
        <v>9071</v>
      </c>
      <c r="C9134" s="249">
        <v>129.18502214052504</v>
      </c>
    </row>
    <row r="9135" spans="2:3" x14ac:dyDescent="0.25">
      <c r="B9135" s="250">
        <v>9072</v>
      </c>
      <c r="C9135" s="249">
        <v>119.52934584481055</v>
      </c>
    </row>
    <row r="9136" spans="2:3" x14ac:dyDescent="0.25">
      <c r="B9136" s="250">
        <v>9073</v>
      </c>
      <c r="C9136" s="249">
        <v>100.74862254027366</v>
      </c>
    </row>
    <row r="9137" spans="2:3" x14ac:dyDescent="0.25">
      <c r="B9137" s="250">
        <v>9074</v>
      </c>
      <c r="C9137" s="249">
        <v>98.009351736498104</v>
      </c>
    </row>
    <row r="9138" spans="2:3" x14ac:dyDescent="0.25">
      <c r="B9138" s="250">
        <v>9075</v>
      </c>
      <c r="C9138" s="249">
        <v>58.270897814839387</v>
      </c>
    </row>
    <row r="9139" spans="2:3" x14ac:dyDescent="0.25">
      <c r="B9139" s="250">
        <v>9076</v>
      </c>
      <c r="C9139" s="249">
        <v>106.40002360558194</v>
      </c>
    </row>
    <row r="9140" spans="2:3" x14ac:dyDescent="0.25">
      <c r="B9140" s="250">
        <v>9077</v>
      </c>
      <c r="C9140" s="249">
        <v>117.01169784968035</v>
      </c>
    </row>
    <row r="9141" spans="2:3" x14ac:dyDescent="0.25">
      <c r="B9141" s="250">
        <v>9078</v>
      </c>
      <c r="C9141" s="249">
        <v>99.408625009437188</v>
      </c>
    </row>
    <row r="9142" spans="2:3" x14ac:dyDescent="0.25">
      <c r="B9142" s="250">
        <v>9079</v>
      </c>
      <c r="C9142" s="249">
        <v>163.29417523222847</v>
      </c>
    </row>
    <row r="9143" spans="2:3" x14ac:dyDescent="0.25">
      <c r="B9143" s="250">
        <v>9080</v>
      </c>
      <c r="C9143" s="249">
        <v>120.37948779140849</v>
      </c>
    </row>
    <row r="9144" spans="2:3" x14ac:dyDescent="0.25">
      <c r="B9144" s="250">
        <v>9081</v>
      </c>
      <c r="C9144" s="249">
        <v>122.19316896105045</v>
      </c>
    </row>
    <row r="9145" spans="2:3" x14ac:dyDescent="0.25">
      <c r="B9145" s="250">
        <v>9082</v>
      </c>
      <c r="C9145" s="249">
        <v>111.81839911862519</v>
      </c>
    </row>
    <row r="9146" spans="2:3" x14ac:dyDescent="0.25">
      <c r="B9146" s="250">
        <v>9083</v>
      </c>
      <c r="C9146" s="249">
        <v>130.25722478187839</v>
      </c>
    </row>
    <row r="9147" spans="2:3" x14ac:dyDescent="0.25">
      <c r="B9147" s="250">
        <v>9084</v>
      </c>
      <c r="C9147" s="249">
        <v>156.75490624238722</v>
      </c>
    </row>
    <row r="9148" spans="2:3" x14ac:dyDescent="0.25">
      <c r="B9148" s="250">
        <v>9085</v>
      </c>
      <c r="C9148" s="249">
        <v>117.16699677258892</v>
      </c>
    </row>
    <row r="9149" spans="2:3" x14ac:dyDescent="0.25">
      <c r="B9149" s="250">
        <v>9086</v>
      </c>
      <c r="C9149" s="249">
        <v>126.742038386845</v>
      </c>
    </row>
    <row r="9150" spans="2:3" x14ac:dyDescent="0.25">
      <c r="B9150" s="250">
        <v>9087</v>
      </c>
      <c r="C9150" s="249">
        <v>145.38083326940506</v>
      </c>
    </row>
    <row r="9151" spans="2:3" x14ac:dyDescent="0.25">
      <c r="B9151" s="250">
        <v>9088</v>
      </c>
      <c r="C9151" s="249">
        <v>126.30643162897002</v>
      </c>
    </row>
    <row r="9152" spans="2:3" x14ac:dyDescent="0.25">
      <c r="B9152" s="250">
        <v>9089</v>
      </c>
      <c r="C9152" s="249">
        <v>92.508757229349328</v>
      </c>
    </row>
    <row r="9153" spans="2:3" x14ac:dyDescent="0.25">
      <c r="B9153" s="250">
        <v>9090</v>
      </c>
      <c r="C9153" s="249">
        <v>114.53937476652278</v>
      </c>
    </row>
    <row r="9154" spans="2:3" x14ac:dyDescent="0.25">
      <c r="B9154" s="250">
        <v>9091</v>
      </c>
      <c r="C9154" s="249">
        <v>150.33282015054456</v>
      </c>
    </row>
    <row r="9155" spans="2:3" x14ac:dyDescent="0.25">
      <c r="B9155" s="250">
        <v>9092</v>
      </c>
      <c r="C9155" s="249">
        <v>105.02511574606883</v>
      </c>
    </row>
    <row r="9156" spans="2:3" x14ac:dyDescent="0.25">
      <c r="B9156" s="250">
        <v>9093</v>
      </c>
      <c r="C9156" s="249">
        <v>96.221069816390894</v>
      </c>
    </row>
    <row r="9157" spans="2:3" x14ac:dyDescent="0.25">
      <c r="B9157" s="250">
        <v>9094</v>
      </c>
      <c r="C9157" s="249">
        <v>112.39213503319881</v>
      </c>
    </row>
    <row r="9158" spans="2:3" x14ac:dyDescent="0.25">
      <c r="B9158" s="250">
        <v>9095</v>
      </c>
      <c r="C9158" s="249">
        <v>91.078911107333596</v>
      </c>
    </row>
    <row r="9159" spans="2:3" x14ac:dyDescent="0.25">
      <c r="B9159" s="250">
        <v>9096</v>
      </c>
      <c r="C9159" s="249">
        <v>104.76888386666886</v>
      </c>
    </row>
    <row r="9160" spans="2:3" x14ac:dyDescent="0.25">
      <c r="B9160" s="250">
        <v>9097</v>
      </c>
      <c r="C9160" s="249">
        <v>180.36673406370736</v>
      </c>
    </row>
    <row r="9161" spans="2:3" x14ac:dyDescent="0.25">
      <c r="B9161" s="250">
        <v>9098</v>
      </c>
      <c r="C9161" s="249">
        <v>140.32771095121319</v>
      </c>
    </row>
    <row r="9162" spans="2:3" x14ac:dyDescent="0.25">
      <c r="B9162" s="250">
        <v>9099</v>
      </c>
      <c r="C9162" s="249">
        <v>139.05914146727201</v>
      </c>
    </row>
    <row r="9163" spans="2:3" x14ac:dyDescent="0.25">
      <c r="B9163" s="250">
        <v>9100</v>
      </c>
      <c r="C9163" s="249">
        <v>107.36420801390113</v>
      </c>
    </row>
    <row r="9164" spans="2:3" x14ac:dyDescent="0.25">
      <c r="B9164" s="250">
        <v>9101</v>
      </c>
      <c r="C9164" s="249">
        <v>114.61304322766641</v>
      </c>
    </row>
    <row r="9165" spans="2:3" x14ac:dyDescent="0.25">
      <c r="B9165" s="250">
        <v>9102</v>
      </c>
      <c r="C9165" s="249">
        <v>153.6642494431305</v>
      </c>
    </row>
    <row r="9166" spans="2:3" x14ac:dyDescent="0.25">
      <c r="B9166" s="250">
        <v>9103</v>
      </c>
      <c r="C9166" s="249">
        <v>116.21745871735533</v>
      </c>
    </row>
    <row r="9167" spans="2:3" x14ac:dyDescent="0.25">
      <c r="B9167" s="250">
        <v>9104</v>
      </c>
      <c r="C9167" s="249">
        <v>104.16096698723155</v>
      </c>
    </row>
    <row r="9168" spans="2:3" x14ac:dyDescent="0.25">
      <c r="B9168" s="250">
        <v>9105</v>
      </c>
      <c r="C9168" s="249">
        <v>115.69626814440335</v>
      </c>
    </row>
    <row r="9169" spans="2:3" x14ac:dyDescent="0.25">
      <c r="B9169" s="250">
        <v>9106</v>
      </c>
      <c r="C9169" s="249">
        <v>126.3479241104319</v>
      </c>
    </row>
    <row r="9170" spans="2:3" x14ac:dyDescent="0.25">
      <c r="B9170" s="250">
        <v>9107</v>
      </c>
      <c r="C9170" s="249">
        <v>131.91993314165353</v>
      </c>
    </row>
    <row r="9171" spans="2:3" x14ac:dyDescent="0.25">
      <c r="B9171" s="250">
        <v>9108</v>
      </c>
      <c r="C9171" s="249">
        <v>104.73524566229455</v>
      </c>
    </row>
    <row r="9172" spans="2:3" x14ac:dyDescent="0.25">
      <c r="B9172" s="250">
        <v>9109</v>
      </c>
      <c r="C9172" s="249">
        <v>95.099190671533393</v>
      </c>
    </row>
    <row r="9173" spans="2:3" x14ac:dyDescent="0.25">
      <c r="B9173" s="250">
        <v>9110</v>
      </c>
      <c r="C9173" s="249">
        <v>108.32095339485201</v>
      </c>
    </row>
    <row r="9174" spans="2:3" x14ac:dyDescent="0.25">
      <c r="B9174" s="250">
        <v>9111</v>
      </c>
      <c r="C9174" s="249">
        <v>120.80780338146347</v>
      </c>
    </row>
    <row r="9175" spans="2:3" x14ac:dyDescent="0.25">
      <c r="B9175" s="250">
        <v>9112</v>
      </c>
      <c r="C9175" s="249">
        <v>118.27350242309359</v>
      </c>
    </row>
    <row r="9176" spans="2:3" x14ac:dyDescent="0.25">
      <c r="B9176" s="250">
        <v>9113</v>
      </c>
      <c r="C9176" s="249">
        <v>76.278457040027106</v>
      </c>
    </row>
    <row r="9177" spans="2:3" x14ac:dyDescent="0.25">
      <c r="B9177" s="250">
        <v>9114</v>
      </c>
      <c r="C9177" s="249">
        <v>93.324662603971518</v>
      </c>
    </row>
    <row r="9178" spans="2:3" x14ac:dyDescent="0.25">
      <c r="B9178" s="250">
        <v>9115</v>
      </c>
      <c r="C9178" s="249">
        <v>101.37988222123188</v>
      </c>
    </row>
    <row r="9179" spans="2:3" x14ac:dyDescent="0.25">
      <c r="B9179" s="250">
        <v>9116</v>
      </c>
      <c r="C9179" s="249">
        <v>148.91462498315497</v>
      </c>
    </row>
    <row r="9180" spans="2:3" x14ac:dyDescent="0.25">
      <c r="B9180" s="250">
        <v>9117</v>
      </c>
      <c r="C9180" s="249">
        <v>135.77272291356473</v>
      </c>
    </row>
    <row r="9181" spans="2:3" x14ac:dyDescent="0.25">
      <c r="B9181" s="250">
        <v>9118</v>
      </c>
      <c r="C9181" s="249">
        <v>151.9848603323104</v>
      </c>
    </row>
    <row r="9182" spans="2:3" x14ac:dyDescent="0.25">
      <c r="B9182" s="250">
        <v>9119</v>
      </c>
      <c r="C9182" s="249">
        <v>112.47627901887708</v>
      </c>
    </row>
    <row r="9183" spans="2:3" x14ac:dyDescent="0.25">
      <c r="B9183" s="250">
        <v>9120</v>
      </c>
      <c r="C9183" s="249">
        <v>163.10731687870168</v>
      </c>
    </row>
    <row r="9184" spans="2:3" x14ac:dyDescent="0.25">
      <c r="B9184" s="250">
        <v>9121</v>
      </c>
      <c r="C9184" s="249">
        <v>130.59023880771724</v>
      </c>
    </row>
    <row r="9185" spans="2:3" x14ac:dyDescent="0.25">
      <c r="B9185" s="250">
        <v>9122</v>
      </c>
      <c r="C9185" s="249">
        <v>139.16309310275136</v>
      </c>
    </row>
    <row r="9186" spans="2:3" x14ac:dyDescent="0.25">
      <c r="B9186" s="250">
        <v>9123</v>
      </c>
      <c r="C9186" s="249">
        <v>128.42885722481839</v>
      </c>
    </row>
    <row r="9187" spans="2:3" x14ac:dyDescent="0.25">
      <c r="B9187" s="250">
        <v>9124</v>
      </c>
      <c r="C9187" s="249">
        <v>119.18567326939306</v>
      </c>
    </row>
    <row r="9188" spans="2:3" x14ac:dyDescent="0.25">
      <c r="B9188" s="250">
        <v>9125</v>
      </c>
      <c r="C9188" s="249">
        <v>122.96177354197796</v>
      </c>
    </row>
    <row r="9189" spans="2:3" x14ac:dyDescent="0.25">
      <c r="B9189" s="250">
        <v>9126</v>
      </c>
      <c r="C9189" s="249">
        <v>150.81018341555594</v>
      </c>
    </row>
    <row r="9190" spans="2:3" x14ac:dyDescent="0.25">
      <c r="B9190" s="250">
        <v>9127</v>
      </c>
      <c r="C9190" s="249">
        <v>149.61208713008131</v>
      </c>
    </row>
    <row r="9191" spans="2:3" x14ac:dyDescent="0.25">
      <c r="B9191" s="250">
        <v>9128</v>
      </c>
      <c r="C9191" s="249">
        <v>110.95620345130037</v>
      </c>
    </row>
    <row r="9192" spans="2:3" x14ac:dyDescent="0.25">
      <c r="B9192" s="250">
        <v>9129</v>
      </c>
      <c r="C9192" s="249">
        <v>189.07263475562297</v>
      </c>
    </row>
    <row r="9193" spans="2:3" x14ac:dyDescent="0.25">
      <c r="B9193" s="250">
        <v>9130</v>
      </c>
      <c r="C9193" s="249">
        <v>140.9779208403186</v>
      </c>
    </row>
    <row r="9194" spans="2:3" x14ac:dyDescent="0.25">
      <c r="B9194" s="250">
        <v>9131</v>
      </c>
      <c r="C9194" s="249">
        <v>120.32502376138352</v>
      </c>
    </row>
    <row r="9195" spans="2:3" x14ac:dyDescent="0.25">
      <c r="B9195" s="250">
        <v>9132</v>
      </c>
      <c r="C9195" s="249">
        <v>132.83258983059307</v>
      </c>
    </row>
    <row r="9196" spans="2:3" x14ac:dyDescent="0.25">
      <c r="B9196" s="250">
        <v>9133</v>
      </c>
      <c r="C9196" s="249">
        <v>104.52529528146985</v>
      </c>
    </row>
    <row r="9197" spans="2:3" x14ac:dyDescent="0.25">
      <c r="B9197" s="250">
        <v>9134</v>
      </c>
      <c r="C9197" s="249">
        <v>120.72818345829776</v>
      </c>
    </row>
    <row r="9198" spans="2:3" x14ac:dyDescent="0.25">
      <c r="B9198" s="250">
        <v>9135</v>
      </c>
      <c r="C9198" s="249">
        <v>127.16804430521185</v>
      </c>
    </row>
    <row r="9199" spans="2:3" x14ac:dyDescent="0.25">
      <c r="B9199" s="250">
        <v>9136</v>
      </c>
      <c r="C9199" s="249">
        <v>137.81317483335053</v>
      </c>
    </row>
    <row r="9200" spans="2:3" x14ac:dyDescent="0.25">
      <c r="B9200" s="250">
        <v>9137</v>
      </c>
      <c r="C9200" s="249">
        <v>156.92761083227572</v>
      </c>
    </row>
    <row r="9201" spans="2:3" x14ac:dyDescent="0.25">
      <c r="B9201" s="250">
        <v>9138</v>
      </c>
      <c r="C9201" s="249">
        <v>104.56859431455916</v>
      </c>
    </row>
    <row r="9202" spans="2:3" x14ac:dyDescent="0.25">
      <c r="B9202" s="250">
        <v>9139</v>
      </c>
      <c r="C9202" s="249">
        <v>109.49541580431539</v>
      </c>
    </row>
    <row r="9203" spans="2:3" x14ac:dyDescent="0.25">
      <c r="B9203" s="250">
        <v>9140</v>
      </c>
      <c r="C9203" s="249">
        <v>133.16359959464688</v>
      </c>
    </row>
    <row r="9204" spans="2:3" x14ac:dyDescent="0.25">
      <c r="B9204" s="250">
        <v>9141</v>
      </c>
      <c r="C9204" s="249">
        <v>102.6968577780807</v>
      </c>
    </row>
    <row r="9205" spans="2:3" x14ac:dyDescent="0.25">
      <c r="B9205" s="250">
        <v>9142</v>
      </c>
      <c r="C9205" s="249">
        <v>122.62148708372021</v>
      </c>
    </row>
    <row r="9206" spans="2:3" x14ac:dyDescent="0.25">
      <c r="B9206" s="250">
        <v>9143</v>
      </c>
      <c r="C9206" s="249">
        <v>115.27500061023206</v>
      </c>
    </row>
    <row r="9207" spans="2:3" x14ac:dyDescent="0.25">
      <c r="B9207" s="250">
        <v>9144</v>
      </c>
      <c r="C9207" s="249">
        <v>101.45799758963349</v>
      </c>
    </row>
    <row r="9208" spans="2:3" x14ac:dyDescent="0.25">
      <c r="B9208" s="250">
        <v>9145</v>
      </c>
      <c r="C9208" s="249">
        <v>93.2119324353217</v>
      </c>
    </row>
    <row r="9209" spans="2:3" x14ac:dyDescent="0.25">
      <c r="B9209" s="250">
        <v>9146</v>
      </c>
      <c r="C9209" s="249">
        <v>127.89042103696168</v>
      </c>
    </row>
    <row r="9210" spans="2:3" x14ac:dyDescent="0.25">
      <c r="B9210" s="250">
        <v>9147</v>
      </c>
      <c r="C9210" s="249">
        <v>129.21870671041086</v>
      </c>
    </row>
    <row r="9211" spans="2:3" x14ac:dyDescent="0.25">
      <c r="B9211" s="250">
        <v>9148</v>
      </c>
      <c r="C9211" s="249">
        <v>102.20009913723347</v>
      </c>
    </row>
    <row r="9212" spans="2:3" x14ac:dyDescent="0.25">
      <c r="B9212" s="250">
        <v>9149</v>
      </c>
      <c r="C9212" s="249">
        <v>76.691288178104202</v>
      </c>
    </row>
    <row r="9213" spans="2:3" x14ac:dyDescent="0.25">
      <c r="B9213" s="250">
        <v>9150</v>
      </c>
      <c r="C9213" s="249">
        <v>104.17401817640955</v>
      </c>
    </row>
    <row r="9214" spans="2:3" x14ac:dyDescent="0.25">
      <c r="B9214" s="250">
        <v>9151</v>
      </c>
      <c r="C9214" s="249">
        <v>114.6884752915123</v>
      </c>
    </row>
    <row r="9215" spans="2:3" x14ac:dyDescent="0.25">
      <c r="B9215" s="250">
        <v>9152</v>
      </c>
      <c r="C9215" s="249">
        <v>126.15658736639503</v>
      </c>
    </row>
    <row r="9216" spans="2:3" x14ac:dyDescent="0.25">
      <c r="B9216" s="250">
        <v>9153</v>
      </c>
      <c r="C9216" s="249">
        <v>132.61677622064278</v>
      </c>
    </row>
    <row r="9217" spans="2:3" x14ac:dyDescent="0.25">
      <c r="B9217" s="250">
        <v>9154</v>
      </c>
      <c r="C9217" s="249">
        <v>126.42637598560651</v>
      </c>
    </row>
    <row r="9218" spans="2:3" x14ac:dyDescent="0.25">
      <c r="B9218" s="250">
        <v>9155</v>
      </c>
      <c r="C9218" s="249">
        <v>149.13742003163753</v>
      </c>
    </row>
    <row r="9219" spans="2:3" x14ac:dyDescent="0.25">
      <c r="B9219" s="250">
        <v>9156</v>
      </c>
      <c r="C9219" s="249">
        <v>75.560401369817015</v>
      </c>
    </row>
    <row r="9220" spans="2:3" x14ac:dyDescent="0.25">
      <c r="B9220" s="250">
        <v>9157</v>
      </c>
      <c r="C9220" s="249">
        <v>156.06530568121107</v>
      </c>
    </row>
    <row r="9221" spans="2:3" x14ac:dyDescent="0.25">
      <c r="B9221" s="250">
        <v>9158</v>
      </c>
      <c r="C9221" s="249">
        <v>90.219122316059952</v>
      </c>
    </row>
    <row r="9222" spans="2:3" x14ac:dyDescent="0.25">
      <c r="B9222" s="250">
        <v>9159</v>
      </c>
      <c r="C9222" s="249">
        <v>159.14165195970358</v>
      </c>
    </row>
    <row r="9223" spans="2:3" x14ac:dyDescent="0.25">
      <c r="B9223" s="250">
        <v>9160</v>
      </c>
      <c r="C9223" s="249">
        <v>152.51022758361697</v>
      </c>
    </row>
    <row r="9224" spans="2:3" x14ac:dyDescent="0.25">
      <c r="B9224" s="250">
        <v>9161</v>
      </c>
      <c r="C9224" s="249">
        <v>139.22404713513768</v>
      </c>
    </row>
    <row r="9225" spans="2:3" x14ac:dyDescent="0.25">
      <c r="B9225" s="250">
        <v>9162</v>
      </c>
      <c r="C9225" s="249">
        <v>131.35114005344585</v>
      </c>
    </row>
    <row r="9226" spans="2:3" x14ac:dyDescent="0.25">
      <c r="B9226" s="250">
        <v>9163</v>
      </c>
      <c r="C9226" s="249">
        <v>137.05903928576808</v>
      </c>
    </row>
    <row r="9227" spans="2:3" x14ac:dyDescent="0.25">
      <c r="B9227" s="250">
        <v>9164</v>
      </c>
      <c r="C9227" s="249">
        <v>139.13046929350449</v>
      </c>
    </row>
    <row r="9228" spans="2:3" x14ac:dyDescent="0.25">
      <c r="B9228" s="250">
        <v>9165</v>
      </c>
      <c r="C9228" s="249">
        <v>89.895310720638449</v>
      </c>
    </row>
    <row r="9229" spans="2:3" x14ac:dyDescent="0.25">
      <c r="B9229" s="250">
        <v>9166</v>
      </c>
      <c r="C9229" s="249">
        <v>127.62704311112611</v>
      </c>
    </row>
    <row r="9230" spans="2:3" x14ac:dyDescent="0.25">
      <c r="B9230" s="250">
        <v>9167</v>
      </c>
      <c r="C9230" s="249">
        <v>156.25196406980933</v>
      </c>
    </row>
    <row r="9231" spans="2:3" x14ac:dyDescent="0.25">
      <c r="B9231" s="250">
        <v>9168</v>
      </c>
      <c r="C9231" s="249">
        <v>133.66565812709601</v>
      </c>
    </row>
    <row r="9232" spans="2:3" x14ac:dyDescent="0.25">
      <c r="B9232" s="250">
        <v>9169</v>
      </c>
      <c r="C9232" s="249">
        <v>178.85755995419771</v>
      </c>
    </row>
    <row r="9233" spans="2:3" x14ac:dyDescent="0.25">
      <c r="B9233" s="250">
        <v>9170</v>
      </c>
      <c r="C9233" s="249">
        <v>128.75438537039096</v>
      </c>
    </row>
    <row r="9234" spans="2:3" x14ac:dyDescent="0.25">
      <c r="B9234" s="250">
        <v>9171</v>
      </c>
      <c r="C9234" s="249">
        <v>150.01829775558789</v>
      </c>
    </row>
    <row r="9235" spans="2:3" x14ac:dyDescent="0.25">
      <c r="B9235" s="250">
        <v>9172</v>
      </c>
      <c r="C9235" s="249">
        <v>129.38468257085228</v>
      </c>
    </row>
    <row r="9236" spans="2:3" x14ac:dyDescent="0.25">
      <c r="B9236" s="250">
        <v>9173</v>
      </c>
      <c r="C9236" s="249">
        <v>115.89638819491771</v>
      </c>
    </row>
    <row r="9237" spans="2:3" x14ac:dyDescent="0.25">
      <c r="B9237" s="250">
        <v>9174</v>
      </c>
      <c r="C9237" s="249">
        <v>136.81779786344694</v>
      </c>
    </row>
    <row r="9238" spans="2:3" x14ac:dyDescent="0.25">
      <c r="B9238" s="250">
        <v>9175</v>
      </c>
      <c r="C9238" s="249">
        <v>150.18594755587816</v>
      </c>
    </row>
    <row r="9239" spans="2:3" x14ac:dyDescent="0.25">
      <c r="B9239" s="250">
        <v>9176</v>
      </c>
      <c r="C9239" s="249">
        <v>122.11613334821213</v>
      </c>
    </row>
    <row r="9240" spans="2:3" x14ac:dyDescent="0.25">
      <c r="B9240" s="250">
        <v>9177</v>
      </c>
      <c r="C9240" s="249">
        <v>105.08708507761111</v>
      </c>
    </row>
    <row r="9241" spans="2:3" x14ac:dyDescent="0.25">
      <c r="B9241" s="250">
        <v>9178</v>
      </c>
      <c r="C9241" s="249">
        <v>120.24979952998822</v>
      </c>
    </row>
    <row r="9242" spans="2:3" x14ac:dyDescent="0.25">
      <c r="B9242" s="250">
        <v>9179</v>
      </c>
      <c r="C9242" s="249">
        <v>133.52877767575009</v>
      </c>
    </row>
    <row r="9243" spans="2:3" x14ac:dyDescent="0.25">
      <c r="B9243" s="250">
        <v>9180</v>
      </c>
      <c r="C9243" s="249">
        <v>116.3585543918699</v>
      </c>
    </row>
    <row r="9244" spans="2:3" x14ac:dyDescent="0.25">
      <c r="B9244" s="250">
        <v>9181</v>
      </c>
      <c r="C9244" s="249">
        <v>84.948924084274125</v>
      </c>
    </row>
    <row r="9245" spans="2:3" x14ac:dyDescent="0.25">
      <c r="B9245" s="250">
        <v>9182</v>
      </c>
      <c r="C9245" s="249">
        <v>109.07941999804851</v>
      </c>
    </row>
    <row r="9246" spans="2:3" x14ac:dyDescent="0.25">
      <c r="B9246" s="250">
        <v>9183</v>
      </c>
      <c r="C9246" s="249">
        <v>105.66039435891638</v>
      </c>
    </row>
    <row r="9247" spans="2:3" x14ac:dyDescent="0.25">
      <c r="B9247" s="250">
        <v>9184</v>
      </c>
      <c r="C9247" s="249">
        <v>133.29455410495683</v>
      </c>
    </row>
    <row r="9248" spans="2:3" x14ac:dyDescent="0.25">
      <c r="B9248" s="250">
        <v>9185</v>
      </c>
      <c r="C9248" s="249">
        <v>156.30952755978225</v>
      </c>
    </row>
    <row r="9249" spans="2:3" x14ac:dyDescent="0.25">
      <c r="B9249" s="250">
        <v>9186</v>
      </c>
      <c r="C9249" s="249">
        <v>159.71721149019186</v>
      </c>
    </row>
    <row r="9250" spans="2:3" x14ac:dyDescent="0.25">
      <c r="B9250" s="250">
        <v>9187</v>
      </c>
      <c r="C9250" s="249">
        <v>116.15866882629709</v>
      </c>
    </row>
    <row r="9251" spans="2:3" x14ac:dyDescent="0.25">
      <c r="B9251" s="250">
        <v>9188</v>
      </c>
      <c r="C9251" s="249">
        <v>111.4210200582242</v>
      </c>
    </row>
    <row r="9252" spans="2:3" x14ac:dyDescent="0.25">
      <c r="B9252" s="250">
        <v>9189</v>
      </c>
      <c r="C9252" s="249">
        <v>101.55138431505574</v>
      </c>
    </row>
    <row r="9253" spans="2:3" x14ac:dyDescent="0.25">
      <c r="B9253" s="250">
        <v>9190</v>
      </c>
      <c r="C9253" s="249">
        <v>111.94259382613831</v>
      </c>
    </row>
    <row r="9254" spans="2:3" x14ac:dyDescent="0.25">
      <c r="B9254" s="250">
        <v>9191</v>
      </c>
      <c r="C9254" s="249">
        <v>119.11069167507939</v>
      </c>
    </row>
    <row r="9255" spans="2:3" x14ac:dyDescent="0.25">
      <c r="B9255" s="250">
        <v>9192</v>
      </c>
      <c r="C9255" s="249">
        <v>112.8862067220692</v>
      </c>
    </row>
    <row r="9256" spans="2:3" x14ac:dyDescent="0.25">
      <c r="B9256" s="250">
        <v>9193</v>
      </c>
      <c r="C9256" s="249">
        <v>125.4220958987425</v>
      </c>
    </row>
    <row r="9257" spans="2:3" x14ac:dyDescent="0.25">
      <c r="B9257" s="250">
        <v>9194</v>
      </c>
      <c r="C9257" s="249">
        <v>138.21148773629497</v>
      </c>
    </row>
    <row r="9258" spans="2:3" x14ac:dyDescent="0.25">
      <c r="B9258" s="250">
        <v>9195</v>
      </c>
      <c r="C9258" s="249">
        <v>109.18921669193385</v>
      </c>
    </row>
    <row r="9259" spans="2:3" x14ac:dyDescent="0.25">
      <c r="B9259" s="250">
        <v>9196</v>
      </c>
      <c r="C9259" s="249">
        <v>101.00031139077484</v>
      </c>
    </row>
    <row r="9260" spans="2:3" x14ac:dyDescent="0.25">
      <c r="B9260" s="250">
        <v>9197</v>
      </c>
      <c r="C9260" s="249">
        <v>99.87536002033282</v>
      </c>
    </row>
    <row r="9261" spans="2:3" x14ac:dyDescent="0.25">
      <c r="B9261" s="250">
        <v>9198</v>
      </c>
      <c r="C9261" s="249">
        <v>78.430197410891907</v>
      </c>
    </row>
    <row r="9262" spans="2:3" x14ac:dyDescent="0.25">
      <c r="B9262" s="250">
        <v>9199</v>
      </c>
      <c r="C9262" s="249">
        <v>145.16272194046607</v>
      </c>
    </row>
    <row r="9263" spans="2:3" x14ac:dyDescent="0.25">
      <c r="B9263" s="250">
        <v>9200</v>
      </c>
      <c r="C9263" s="249">
        <v>146.59168100499915</v>
      </c>
    </row>
    <row r="9264" spans="2:3" x14ac:dyDescent="0.25">
      <c r="B9264" s="250">
        <v>9201</v>
      </c>
      <c r="C9264" s="249">
        <v>118.86231012284085</v>
      </c>
    </row>
    <row r="9265" spans="2:3" x14ac:dyDescent="0.25">
      <c r="B9265" s="250">
        <v>9202</v>
      </c>
      <c r="C9265" s="249">
        <v>104.09836064262157</v>
      </c>
    </row>
    <row r="9266" spans="2:3" x14ac:dyDescent="0.25">
      <c r="B9266" s="250">
        <v>9203</v>
      </c>
      <c r="C9266" s="249">
        <v>126.26189813735223</v>
      </c>
    </row>
    <row r="9267" spans="2:3" x14ac:dyDescent="0.25">
      <c r="B9267" s="250">
        <v>9204</v>
      </c>
      <c r="C9267" s="249">
        <v>127.67785721705957</v>
      </c>
    </row>
    <row r="9268" spans="2:3" x14ac:dyDescent="0.25">
      <c r="B9268" s="250">
        <v>9205</v>
      </c>
      <c r="C9268" s="249">
        <v>121.37829806276098</v>
      </c>
    </row>
    <row r="9269" spans="2:3" x14ac:dyDescent="0.25">
      <c r="B9269" s="250">
        <v>9206</v>
      </c>
      <c r="C9269" s="249">
        <v>124.59636901809024</v>
      </c>
    </row>
    <row r="9270" spans="2:3" x14ac:dyDescent="0.25">
      <c r="B9270" s="250">
        <v>9207</v>
      </c>
      <c r="C9270" s="249">
        <v>116.41373062380285</v>
      </c>
    </row>
    <row r="9271" spans="2:3" x14ac:dyDescent="0.25">
      <c r="B9271" s="250">
        <v>9208</v>
      </c>
      <c r="C9271" s="249">
        <v>184.61210595022334</v>
      </c>
    </row>
    <row r="9272" spans="2:3" x14ac:dyDescent="0.25">
      <c r="B9272" s="250">
        <v>9209</v>
      </c>
      <c r="C9272" s="249">
        <v>137.75275591816253</v>
      </c>
    </row>
    <row r="9273" spans="2:3" x14ac:dyDescent="0.25">
      <c r="B9273" s="250">
        <v>9210</v>
      </c>
      <c r="C9273" s="249">
        <v>115.25948342516234</v>
      </c>
    </row>
    <row r="9274" spans="2:3" x14ac:dyDescent="0.25">
      <c r="B9274" s="250">
        <v>9211</v>
      </c>
      <c r="C9274" s="249">
        <v>129.21488706655623</v>
      </c>
    </row>
    <row r="9275" spans="2:3" x14ac:dyDescent="0.25">
      <c r="B9275" s="250">
        <v>9212</v>
      </c>
      <c r="C9275" s="249">
        <v>144.06899948965108</v>
      </c>
    </row>
    <row r="9276" spans="2:3" x14ac:dyDescent="0.25">
      <c r="B9276" s="250">
        <v>9213</v>
      </c>
      <c r="C9276" s="249">
        <v>92.397575106061083</v>
      </c>
    </row>
    <row r="9277" spans="2:3" x14ac:dyDescent="0.25">
      <c r="B9277" s="250">
        <v>9214</v>
      </c>
      <c r="C9277" s="249">
        <v>124.26360435517341</v>
      </c>
    </row>
    <row r="9278" spans="2:3" x14ac:dyDescent="0.25">
      <c r="B9278" s="250">
        <v>9215</v>
      </c>
      <c r="C9278" s="249">
        <v>132.28906794382164</v>
      </c>
    </row>
    <row r="9279" spans="2:3" x14ac:dyDescent="0.25">
      <c r="B9279" s="250">
        <v>9216</v>
      </c>
      <c r="C9279" s="249">
        <v>138.45798701515423</v>
      </c>
    </row>
    <row r="9280" spans="2:3" x14ac:dyDescent="0.25">
      <c r="B9280" s="250">
        <v>9217</v>
      </c>
      <c r="C9280" s="249">
        <v>121.77356776296416</v>
      </c>
    </row>
    <row r="9281" spans="2:3" x14ac:dyDescent="0.25">
      <c r="B9281" s="250">
        <v>9218</v>
      </c>
      <c r="C9281" s="249">
        <v>126.52074304361801</v>
      </c>
    </row>
    <row r="9282" spans="2:3" x14ac:dyDescent="0.25">
      <c r="B9282" s="250">
        <v>9219</v>
      </c>
      <c r="C9282" s="249">
        <v>128.77892029366191</v>
      </c>
    </row>
    <row r="9283" spans="2:3" x14ac:dyDescent="0.25">
      <c r="B9283" s="250">
        <v>9220</v>
      </c>
      <c r="C9283" s="249">
        <v>151.71062113974619</v>
      </c>
    </row>
    <row r="9284" spans="2:3" x14ac:dyDescent="0.25">
      <c r="B9284" s="250">
        <v>9221</v>
      </c>
      <c r="C9284" s="249">
        <v>125.5441782936372</v>
      </c>
    </row>
    <row r="9285" spans="2:3" x14ac:dyDescent="0.25">
      <c r="B9285" s="250">
        <v>9222</v>
      </c>
      <c r="C9285" s="249">
        <v>134.08264560033484</v>
      </c>
    </row>
    <row r="9286" spans="2:3" x14ac:dyDescent="0.25">
      <c r="B9286" s="250">
        <v>9223</v>
      </c>
      <c r="C9286" s="249">
        <v>115.06627312103554</v>
      </c>
    </row>
    <row r="9287" spans="2:3" x14ac:dyDescent="0.25">
      <c r="B9287" s="250">
        <v>9224</v>
      </c>
      <c r="C9287" s="249">
        <v>130.35204684510543</v>
      </c>
    </row>
    <row r="9288" spans="2:3" x14ac:dyDescent="0.25">
      <c r="B9288" s="250">
        <v>9225</v>
      </c>
      <c r="C9288" s="249">
        <v>131.10952187062153</v>
      </c>
    </row>
    <row r="9289" spans="2:3" x14ac:dyDescent="0.25">
      <c r="B9289" s="250">
        <v>9226</v>
      </c>
      <c r="C9289" s="249">
        <v>126.89858932559017</v>
      </c>
    </row>
    <row r="9290" spans="2:3" x14ac:dyDescent="0.25">
      <c r="B9290" s="250">
        <v>9227</v>
      </c>
      <c r="C9290" s="249">
        <v>140.57513282151223</v>
      </c>
    </row>
    <row r="9291" spans="2:3" x14ac:dyDescent="0.25">
      <c r="B9291" s="250">
        <v>9228</v>
      </c>
      <c r="C9291" s="249">
        <v>191.32432694518056</v>
      </c>
    </row>
    <row r="9292" spans="2:3" x14ac:dyDescent="0.25">
      <c r="B9292" s="250">
        <v>9229</v>
      </c>
      <c r="C9292" s="249">
        <v>104.53644461753103</v>
      </c>
    </row>
    <row r="9293" spans="2:3" x14ac:dyDescent="0.25">
      <c r="B9293" s="250">
        <v>9230</v>
      </c>
      <c r="C9293" s="249">
        <v>130.17325181432204</v>
      </c>
    </row>
    <row r="9294" spans="2:3" x14ac:dyDescent="0.25">
      <c r="B9294" s="250">
        <v>9231</v>
      </c>
      <c r="C9294" s="249">
        <v>71.939014469572243</v>
      </c>
    </row>
    <row r="9295" spans="2:3" x14ac:dyDescent="0.25">
      <c r="B9295" s="250">
        <v>9232</v>
      </c>
      <c r="C9295" s="249">
        <v>125.72888733660974</v>
      </c>
    </row>
    <row r="9296" spans="2:3" x14ac:dyDescent="0.25">
      <c r="B9296" s="250">
        <v>9233</v>
      </c>
      <c r="C9296" s="249">
        <v>102.20079883331225</v>
      </c>
    </row>
    <row r="9297" spans="2:3" x14ac:dyDescent="0.25">
      <c r="B9297" s="250">
        <v>9234</v>
      </c>
      <c r="C9297" s="249">
        <v>118.70216010163693</v>
      </c>
    </row>
    <row r="9298" spans="2:3" x14ac:dyDescent="0.25">
      <c r="B9298" s="250">
        <v>9235</v>
      </c>
      <c r="C9298" s="249">
        <v>134.4548622082954</v>
      </c>
    </row>
    <row r="9299" spans="2:3" x14ac:dyDescent="0.25">
      <c r="B9299" s="250">
        <v>9236</v>
      </c>
      <c r="C9299" s="249">
        <v>99.943934216400024</v>
      </c>
    </row>
    <row r="9300" spans="2:3" x14ac:dyDescent="0.25">
      <c r="B9300" s="250">
        <v>9237</v>
      </c>
      <c r="C9300" s="249">
        <v>130.27469477507685</v>
      </c>
    </row>
    <row r="9301" spans="2:3" x14ac:dyDescent="0.25">
      <c r="B9301" s="250">
        <v>9238</v>
      </c>
      <c r="C9301" s="249">
        <v>148.93913825964964</v>
      </c>
    </row>
    <row r="9302" spans="2:3" x14ac:dyDescent="0.25">
      <c r="B9302" s="250">
        <v>9239</v>
      </c>
      <c r="C9302" s="249">
        <v>110.56762009250781</v>
      </c>
    </row>
    <row r="9303" spans="2:3" x14ac:dyDescent="0.25">
      <c r="B9303" s="250">
        <v>9240</v>
      </c>
      <c r="C9303" s="249">
        <v>98.6438053515771</v>
      </c>
    </row>
    <row r="9304" spans="2:3" x14ac:dyDescent="0.25">
      <c r="B9304" s="250">
        <v>9241</v>
      </c>
      <c r="C9304" s="249">
        <v>77.154556050021171</v>
      </c>
    </row>
    <row r="9305" spans="2:3" x14ac:dyDescent="0.25">
      <c r="B9305" s="250">
        <v>9242</v>
      </c>
      <c r="C9305" s="249">
        <v>140.52157067556251</v>
      </c>
    </row>
    <row r="9306" spans="2:3" x14ac:dyDescent="0.25">
      <c r="B9306" s="250">
        <v>9243</v>
      </c>
      <c r="C9306" s="249">
        <v>126.67785332554078</v>
      </c>
    </row>
    <row r="9307" spans="2:3" x14ac:dyDescent="0.25">
      <c r="B9307" s="250">
        <v>9244</v>
      </c>
      <c r="C9307" s="249">
        <v>150.69319638396107</v>
      </c>
    </row>
    <row r="9308" spans="2:3" x14ac:dyDescent="0.25">
      <c r="B9308" s="250">
        <v>9245</v>
      </c>
      <c r="C9308" s="249">
        <v>83.921598048350219</v>
      </c>
    </row>
    <row r="9309" spans="2:3" x14ac:dyDescent="0.25">
      <c r="B9309" s="250">
        <v>9246</v>
      </c>
      <c r="C9309" s="249">
        <v>139.0980568616632</v>
      </c>
    </row>
    <row r="9310" spans="2:3" x14ac:dyDescent="0.25">
      <c r="B9310" s="250">
        <v>9247</v>
      </c>
      <c r="C9310" s="249">
        <v>119.78562881001054</v>
      </c>
    </row>
    <row r="9311" spans="2:3" x14ac:dyDescent="0.25">
      <c r="B9311" s="250">
        <v>9248</v>
      </c>
      <c r="C9311" s="249">
        <v>126.20227630359797</v>
      </c>
    </row>
    <row r="9312" spans="2:3" x14ac:dyDescent="0.25">
      <c r="B9312" s="250">
        <v>9249</v>
      </c>
      <c r="C9312" s="249">
        <v>107.88817799905409</v>
      </c>
    </row>
    <row r="9313" spans="2:3" x14ac:dyDescent="0.25">
      <c r="B9313" s="250">
        <v>9250</v>
      </c>
      <c r="C9313" s="249">
        <v>113.8843064718732</v>
      </c>
    </row>
    <row r="9314" spans="2:3" x14ac:dyDescent="0.25">
      <c r="B9314" s="250">
        <v>9251</v>
      </c>
      <c r="C9314" s="249">
        <v>124.24689601527582</v>
      </c>
    </row>
    <row r="9315" spans="2:3" x14ac:dyDescent="0.25">
      <c r="B9315" s="250">
        <v>9252</v>
      </c>
      <c r="C9315" s="249">
        <v>129.4030193725024</v>
      </c>
    </row>
    <row r="9316" spans="2:3" x14ac:dyDescent="0.25">
      <c r="B9316" s="250">
        <v>9253</v>
      </c>
      <c r="C9316" s="249">
        <v>181.89591814369186</v>
      </c>
    </row>
    <row r="9317" spans="2:3" x14ac:dyDescent="0.25">
      <c r="B9317" s="250">
        <v>9254</v>
      </c>
      <c r="C9317" s="249">
        <v>141.61069322420116</v>
      </c>
    </row>
    <row r="9318" spans="2:3" x14ac:dyDescent="0.25">
      <c r="B9318" s="250">
        <v>9255</v>
      </c>
      <c r="C9318" s="249">
        <v>131.18884293727643</v>
      </c>
    </row>
    <row r="9319" spans="2:3" x14ac:dyDescent="0.25">
      <c r="B9319" s="250">
        <v>9256</v>
      </c>
      <c r="C9319" s="249">
        <v>100.95398662382482</v>
      </c>
    </row>
    <row r="9320" spans="2:3" x14ac:dyDescent="0.25">
      <c r="B9320" s="250">
        <v>9257</v>
      </c>
      <c r="C9320" s="249">
        <v>146.12443262122449</v>
      </c>
    </row>
    <row r="9321" spans="2:3" x14ac:dyDescent="0.25">
      <c r="B9321" s="250">
        <v>9258</v>
      </c>
      <c r="C9321" s="249">
        <v>107.05717813381231</v>
      </c>
    </row>
    <row r="9322" spans="2:3" x14ac:dyDescent="0.25">
      <c r="B9322" s="250">
        <v>9259</v>
      </c>
      <c r="C9322" s="249">
        <v>74.515009149677041</v>
      </c>
    </row>
    <row r="9323" spans="2:3" x14ac:dyDescent="0.25">
      <c r="B9323" s="250">
        <v>9260</v>
      </c>
      <c r="C9323" s="249">
        <v>132.68163744256512</v>
      </c>
    </row>
    <row r="9324" spans="2:3" x14ac:dyDescent="0.25">
      <c r="B9324" s="250">
        <v>9261</v>
      </c>
      <c r="C9324" s="249">
        <v>106.34255112164882</v>
      </c>
    </row>
    <row r="9325" spans="2:3" x14ac:dyDescent="0.25">
      <c r="B9325" s="250">
        <v>9262</v>
      </c>
      <c r="C9325" s="249">
        <v>88.513478106222237</v>
      </c>
    </row>
    <row r="9326" spans="2:3" x14ac:dyDescent="0.25">
      <c r="B9326" s="250">
        <v>9263</v>
      </c>
      <c r="C9326" s="249">
        <v>116.75772868857109</v>
      </c>
    </row>
    <row r="9327" spans="2:3" x14ac:dyDescent="0.25">
      <c r="B9327" s="250">
        <v>9264</v>
      </c>
      <c r="C9327" s="249">
        <v>102.96167668386917</v>
      </c>
    </row>
    <row r="9328" spans="2:3" x14ac:dyDescent="0.25">
      <c r="B9328" s="250">
        <v>9265</v>
      </c>
      <c r="C9328" s="249">
        <v>126.77091892586529</v>
      </c>
    </row>
    <row r="9329" spans="2:3" x14ac:dyDescent="0.25">
      <c r="B9329" s="250">
        <v>9266</v>
      </c>
      <c r="C9329" s="249">
        <v>103.78717832232176</v>
      </c>
    </row>
    <row r="9330" spans="2:3" x14ac:dyDescent="0.25">
      <c r="B9330" s="250">
        <v>9267</v>
      </c>
      <c r="C9330" s="249">
        <v>53.748777623368781</v>
      </c>
    </row>
    <row r="9331" spans="2:3" x14ac:dyDescent="0.25">
      <c r="B9331" s="250">
        <v>9268</v>
      </c>
      <c r="C9331" s="249">
        <v>62.017127827351317</v>
      </c>
    </row>
    <row r="9332" spans="2:3" x14ac:dyDescent="0.25">
      <c r="B9332" s="250">
        <v>9269</v>
      </c>
      <c r="C9332" s="249">
        <v>112.64284865916949</v>
      </c>
    </row>
    <row r="9333" spans="2:3" x14ac:dyDescent="0.25">
      <c r="B9333" s="250">
        <v>9270</v>
      </c>
      <c r="C9333" s="249">
        <v>158.94972312791433</v>
      </c>
    </row>
    <row r="9334" spans="2:3" x14ac:dyDescent="0.25">
      <c r="B9334" s="250">
        <v>9271</v>
      </c>
      <c r="C9334" s="249">
        <v>123.13391675598071</v>
      </c>
    </row>
    <row r="9335" spans="2:3" x14ac:dyDescent="0.25">
      <c r="B9335" s="250">
        <v>9272</v>
      </c>
      <c r="C9335" s="249">
        <v>105.61768437760323</v>
      </c>
    </row>
    <row r="9336" spans="2:3" x14ac:dyDescent="0.25">
      <c r="B9336" s="250">
        <v>9273</v>
      </c>
      <c r="C9336" s="249">
        <v>133.17091872844324</v>
      </c>
    </row>
    <row r="9337" spans="2:3" x14ac:dyDescent="0.25">
      <c r="B9337" s="250">
        <v>9274</v>
      </c>
      <c r="C9337" s="249">
        <v>115.2141880632078</v>
      </c>
    </row>
    <row r="9338" spans="2:3" x14ac:dyDescent="0.25">
      <c r="B9338" s="250">
        <v>9275</v>
      </c>
      <c r="C9338" s="249">
        <v>100.71898100462388</v>
      </c>
    </row>
    <row r="9339" spans="2:3" x14ac:dyDescent="0.25">
      <c r="B9339" s="250">
        <v>9276</v>
      </c>
      <c r="C9339" s="249">
        <v>105.76840774800725</v>
      </c>
    </row>
    <row r="9340" spans="2:3" x14ac:dyDescent="0.25">
      <c r="B9340" s="250">
        <v>9277</v>
      </c>
      <c r="C9340" s="249">
        <v>109.87460265491757</v>
      </c>
    </row>
    <row r="9341" spans="2:3" x14ac:dyDescent="0.25">
      <c r="B9341" s="250">
        <v>9278</v>
      </c>
      <c r="C9341" s="249">
        <v>109.02389060889298</v>
      </c>
    </row>
    <row r="9342" spans="2:3" x14ac:dyDescent="0.25">
      <c r="B9342" s="250">
        <v>9279</v>
      </c>
      <c r="C9342" s="249">
        <v>138.83508970068976</v>
      </c>
    </row>
    <row r="9343" spans="2:3" x14ac:dyDescent="0.25">
      <c r="B9343" s="250">
        <v>9280</v>
      </c>
      <c r="C9343" s="249">
        <v>110.38907192684042</v>
      </c>
    </row>
    <row r="9344" spans="2:3" x14ac:dyDescent="0.25">
      <c r="B9344" s="250">
        <v>9281</v>
      </c>
      <c r="C9344" s="249">
        <v>109.59666390643785</v>
      </c>
    </row>
    <row r="9345" spans="2:3" x14ac:dyDescent="0.25">
      <c r="B9345" s="250">
        <v>9282</v>
      </c>
      <c r="C9345" s="249">
        <v>117.39693165782516</v>
      </c>
    </row>
    <row r="9346" spans="2:3" x14ac:dyDescent="0.25">
      <c r="B9346" s="250">
        <v>9283</v>
      </c>
      <c r="C9346" s="249">
        <v>137.55499139179301</v>
      </c>
    </row>
    <row r="9347" spans="2:3" x14ac:dyDescent="0.25">
      <c r="B9347" s="250">
        <v>9284</v>
      </c>
      <c r="C9347" s="249">
        <v>98.553553917372653</v>
      </c>
    </row>
    <row r="9348" spans="2:3" x14ac:dyDescent="0.25">
      <c r="B9348" s="250">
        <v>9285</v>
      </c>
      <c r="C9348" s="249">
        <v>125.42135046374619</v>
      </c>
    </row>
    <row r="9349" spans="2:3" x14ac:dyDescent="0.25">
      <c r="B9349" s="250">
        <v>9286</v>
      </c>
      <c r="C9349" s="249">
        <v>92.973562503184439</v>
      </c>
    </row>
    <row r="9350" spans="2:3" x14ac:dyDescent="0.25">
      <c r="B9350" s="250">
        <v>9287</v>
      </c>
      <c r="C9350" s="249">
        <v>146.57304371475655</v>
      </c>
    </row>
    <row r="9351" spans="2:3" x14ac:dyDescent="0.25">
      <c r="B9351" s="250">
        <v>9288</v>
      </c>
      <c r="C9351" s="249">
        <v>143.84166079205391</v>
      </c>
    </row>
    <row r="9352" spans="2:3" x14ac:dyDescent="0.25">
      <c r="B9352" s="250">
        <v>9289</v>
      </c>
      <c r="C9352" s="249">
        <v>110.04523674300033</v>
      </c>
    </row>
    <row r="9353" spans="2:3" x14ac:dyDescent="0.25">
      <c r="B9353" s="250">
        <v>9290</v>
      </c>
      <c r="C9353" s="249">
        <v>150.31463241738743</v>
      </c>
    </row>
    <row r="9354" spans="2:3" x14ac:dyDescent="0.25">
      <c r="B9354" s="250">
        <v>9291</v>
      </c>
      <c r="C9354" s="249">
        <v>51.493239021241152</v>
      </c>
    </row>
    <row r="9355" spans="2:3" x14ac:dyDescent="0.25">
      <c r="B9355" s="250">
        <v>9292</v>
      </c>
      <c r="C9355" s="249">
        <v>156.68862340720688</v>
      </c>
    </row>
    <row r="9356" spans="2:3" x14ac:dyDescent="0.25">
      <c r="B9356" s="250">
        <v>9293</v>
      </c>
      <c r="C9356" s="249">
        <v>160.95276886197621</v>
      </c>
    </row>
    <row r="9357" spans="2:3" x14ac:dyDescent="0.25">
      <c r="B9357" s="250">
        <v>9294</v>
      </c>
      <c r="C9357" s="249">
        <v>132.51968445172812</v>
      </c>
    </row>
    <row r="9358" spans="2:3" x14ac:dyDescent="0.25">
      <c r="B9358" s="250">
        <v>9295</v>
      </c>
      <c r="C9358" s="249">
        <v>139.06944769532191</v>
      </c>
    </row>
    <row r="9359" spans="2:3" x14ac:dyDescent="0.25">
      <c r="B9359" s="250">
        <v>9296</v>
      </c>
      <c r="C9359" s="249">
        <v>96.214228482712869</v>
      </c>
    </row>
    <row r="9360" spans="2:3" x14ac:dyDescent="0.25">
      <c r="B9360" s="250">
        <v>9297</v>
      </c>
      <c r="C9360" s="249">
        <v>85.940075147240037</v>
      </c>
    </row>
    <row r="9361" spans="2:3" x14ac:dyDescent="0.25">
      <c r="B9361" s="250">
        <v>9298</v>
      </c>
      <c r="C9361" s="249">
        <v>99.707863625973005</v>
      </c>
    </row>
    <row r="9362" spans="2:3" x14ac:dyDescent="0.25">
      <c r="B9362" s="250">
        <v>9299</v>
      </c>
      <c r="C9362" s="249">
        <v>152.18920343577679</v>
      </c>
    </row>
    <row r="9363" spans="2:3" x14ac:dyDescent="0.25">
      <c r="B9363" s="250">
        <v>9300</v>
      </c>
      <c r="C9363" s="249">
        <v>126.36365760837519</v>
      </c>
    </row>
    <row r="9364" spans="2:3" x14ac:dyDescent="0.25">
      <c r="B9364" s="250">
        <v>9301</v>
      </c>
      <c r="C9364" s="249">
        <v>136.13760415599893</v>
      </c>
    </row>
    <row r="9365" spans="2:3" x14ac:dyDescent="0.25">
      <c r="B9365" s="250">
        <v>9302</v>
      </c>
      <c r="C9365" s="249">
        <v>139.86196996839209</v>
      </c>
    </row>
    <row r="9366" spans="2:3" x14ac:dyDescent="0.25">
      <c r="B9366" s="250">
        <v>9303</v>
      </c>
      <c r="C9366" s="249">
        <v>112.55142795622086</v>
      </c>
    </row>
    <row r="9367" spans="2:3" x14ac:dyDescent="0.25">
      <c r="B9367" s="250">
        <v>9304</v>
      </c>
      <c r="C9367" s="249">
        <v>120.98252617101544</v>
      </c>
    </row>
    <row r="9368" spans="2:3" x14ac:dyDescent="0.25">
      <c r="B9368" s="250">
        <v>9305</v>
      </c>
      <c r="C9368" s="249">
        <v>131.36685164785487</v>
      </c>
    </row>
    <row r="9369" spans="2:3" x14ac:dyDescent="0.25">
      <c r="B9369" s="250">
        <v>9306</v>
      </c>
      <c r="C9369" s="249">
        <v>142.98108837871007</v>
      </c>
    </row>
    <row r="9370" spans="2:3" x14ac:dyDescent="0.25">
      <c r="B9370" s="250">
        <v>9307</v>
      </c>
      <c r="C9370" s="249">
        <v>90.343736995246942</v>
      </c>
    </row>
    <row r="9371" spans="2:3" x14ac:dyDescent="0.25">
      <c r="B9371" s="250">
        <v>9308</v>
      </c>
      <c r="C9371" s="249">
        <v>116.82135940032732</v>
      </c>
    </row>
    <row r="9372" spans="2:3" x14ac:dyDescent="0.25">
      <c r="B9372" s="250">
        <v>9309</v>
      </c>
      <c r="C9372" s="249">
        <v>101.23760087929196</v>
      </c>
    </row>
    <row r="9373" spans="2:3" x14ac:dyDescent="0.25">
      <c r="B9373" s="250">
        <v>9310</v>
      </c>
      <c r="C9373" s="249">
        <v>113.8596447133135</v>
      </c>
    </row>
    <row r="9374" spans="2:3" x14ac:dyDescent="0.25">
      <c r="B9374" s="250">
        <v>9311</v>
      </c>
      <c r="C9374" s="249">
        <v>92.63213678299222</v>
      </c>
    </row>
    <row r="9375" spans="2:3" x14ac:dyDescent="0.25">
      <c r="B9375" s="250">
        <v>9312</v>
      </c>
      <c r="C9375" s="249">
        <v>140.52194492701415</v>
      </c>
    </row>
    <row r="9376" spans="2:3" x14ac:dyDescent="0.25">
      <c r="B9376" s="250">
        <v>9313</v>
      </c>
      <c r="C9376" s="249">
        <v>112.99053866108386</v>
      </c>
    </row>
    <row r="9377" spans="2:3" x14ac:dyDescent="0.25">
      <c r="B9377" s="250">
        <v>9314</v>
      </c>
      <c r="C9377" s="249">
        <v>136.10890232254275</v>
      </c>
    </row>
    <row r="9378" spans="2:3" x14ac:dyDescent="0.25">
      <c r="B9378" s="250">
        <v>9315</v>
      </c>
      <c r="C9378" s="249">
        <v>155.36917690536995</v>
      </c>
    </row>
    <row r="9379" spans="2:3" x14ac:dyDescent="0.25">
      <c r="B9379" s="250">
        <v>9316</v>
      </c>
      <c r="C9379" s="249">
        <v>80.78887218920778</v>
      </c>
    </row>
    <row r="9380" spans="2:3" x14ac:dyDescent="0.25">
      <c r="B9380" s="250">
        <v>9317</v>
      </c>
      <c r="C9380" s="249">
        <v>120.2360683140671</v>
      </c>
    </row>
    <row r="9381" spans="2:3" x14ac:dyDescent="0.25">
      <c r="B9381" s="250">
        <v>9318</v>
      </c>
      <c r="C9381" s="249">
        <v>93.851588321064327</v>
      </c>
    </row>
    <row r="9382" spans="2:3" x14ac:dyDescent="0.25">
      <c r="B9382" s="250">
        <v>9319</v>
      </c>
      <c r="C9382" s="249">
        <v>93.620366997145197</v>
      </c>
    </row>
    <row r="9383" spans="2:3" x14ac:dyDescent="0.25">
      <c r="B9383" s="250">
        <v>9320</v>
      </c>
      <c r="C9383" s="249">
        <v>137.96453731204787</v>
      </c>
    </row>
    <row r="9384" spans="2:3" x14ac:dyDescent="0.25">
      <c r="B9384" s="250">
        <v>9321</v>
      </c>
      <c r="C9384" s="249">
        <v>123.12453064167913</v>
      </c>
    </row>
    <row r="9385" spans="2:3" x14ac:dyDescent="0.25">
      <c r="B9385" s="250">
        <v>9322</v>
      </c>
      <c r="C9385" s="249">
        <v>140.00670875788225</v>
      </c>
    </row>
    <row r="9386" spans="2:3" x14ac:dyDescent="0.25">
      <c r="B9386" s="250">
        <v>9323</v>
      </c>
      <c r="C9386" s="249">
        <v>148.97569504465514</v>
      </c>
    </row>
    <row r="9387" spans="2:3" x14ac:dyDescent="0.25">
      <c r="B9387" s="250">
        <v>9324</v>
      </c>
      <c r="C9387" s="249">
        <v>133.4626479769164</v>
      </c>
    </row>
    <row r="9388" spans="2:3" x14ac:dyDescent="0.25">
      <c r="B9388" s="250">
        <v>9325</v>
      </c>
      <c r="C9388" s="249">
        <v>98.200918421777601</v>
      </c>
    </row>
    <row r="9389" spans="2:3" x14ac:dyDescent="0.25">
      <c r="B9389" s="250">
        <v>9326</v>
      </c>
      <c r="C9389" s="249">
        <v>70.785339547199925</v>
      </c>
    </row>
    <row r="9390" spans="2:3" x14ac:dyDescent="0.25">
      <c r="B9390" s="250">
        <v>9327</v>
      </c>
      <c r="C9390" s="249">
        <v>144.45849992148402</v>
      </c>
    </row>
    <row r="9391" spans="2:3" x14ac:dyDescent="0.25">
      <c r="B9391" s="250">
        <v>9328</v>
      </c>
      <c r="C9391" s="249">
        <v>117.62238429638099</v>
      </c>
    </row>
    <row r="9392" spans="2:3" x14ac:dyDescent="0.25">
      <c r="B9392" s="250">
        <v>9329</v>
      </c>
      <c r="C9392" s="249">
        <v>111.49306047876243</v>
      </c>
    </row>
    <row r="9393" spans="2:3" x14ac:dyDescent="0.25">
      <c r="B9393" s="250">
        <v>9330</v>
      </c>
      <c r="C9393" s="249">
        <v>130.85301673476917</v>
      </c>
    </row>
    <row r="9394" spans="2:3" x14ac:dyDescent="0.25">
      <c r="B9394" s="250">
        <v>9331</v>
      </c>
      <c r="C9394" s="249">
        <v>97.173073115961458</v>
      </c>
    </row>
    <row r="9395" spans="2:3" x14ac:dyDescent="0.25">
      <c r="B9395" s="250">
        <v>9332</v>
      </c>
      <c r="C9395" s="249">
        <v>150.79009641067788</v>
      </c>
    </row>
    <row r="9396" spans="2:3" x14ac:dyDescent="0.25">
      <c r="B9396" s="250">
        <v>9333</v>
      </c>
      <c r="C9396" s="249">
        <v>98.876874435230761</v>
      </c>
    </row>
    <row r="9397" spans="2:3" x14ac:dyDescent="0.25">
      <c r="B9397" s="250">
        <v>9334</v>
      </c>
      <c r="C9397" s="249">
        <v>128.11032504500119</v>
      </c>
    </row>
    <row r="9398" spans="2:3" x14ac:dyDescent="0.25">
      <c r="B9398" s="250">
        <v>9335</v>
      </c>
      <c r="C9398" s="249">
        <v>142.65839301452715</v>
      </c>
    </row>
    <row r="9399" spans="2:3" x14ac:dyDescent="0.25">
      <c r="B9399" s="250">
        <v>9336</v>
      </c>
      <c r="C9399" s="249">
        <v>114.77258606609929</v>
      </c>
    </row>
    <row r="9400" spans="2:3" x14ac:dyDescent="0.25">
      <c r="B9400" s="250">
        <v>9337</v>
      </c>
      <c r="C9400" s="249">
        <v>130.5636536870793</v>
      </c>
    </row>
    <row r="9401" spans="2:3" x14ac:dyDescent="0.25">
      <c r="B9401" s="250">
        <v>9338</v>
      </c>
      <c r="C9401" s="249">
        <v>125.45293559783559</v>
      </c>
    </row>
    <row r="9402" spans="2:3" x14ac:dyDescent="0.25">
      <c r="B9402" s="250">
        <v>9339</v>
      </c>
      <c r="C9402" s="249">
        <v>132.22908709973339</v>
      </c>
    </row>
    <row r="9403" spans="2:3" x14ac:dyDescent="0.25">
      <c r="B9403" s="250">
        <v>9340</v>
      </c>
      <c r="C9403" s="249">
        <v>151.92019357585852</v>
      </c>
    </row>
    <row r="9404" spans="2:3" x14ac:dyDescent="0.25">
      <c r="B9404" s="250">
        <v>9341</v>
      </c>
      <c r="C9404" s="249">
        <v>135.28532335088588</v>
      </c>
    </row>
    <row r="9405" spans="2:3" x14ac:dyDescent="0.25">
      <c r="B9405" s="250">
        <v>9342</v>
      </c>
      <c r="C9405" s="249">
        <v>125.16303055292511</v>
      </c>
    </row>
    <row r="9406" spans="2:3" x14ac:dyDescent="0.25">
      <c r="B9406" s="250">
        <v>9343</v>
      </c>
      <c r="C9406" s="249">
        <v>135.09782266613834</v>
      </c>
    </row>
    <row r="9407" spans="2:3" x14ac:dyDescent="0.25">
      <c r="B9407" s="250">
        <v>9344</v>
      </c>
      <c r="C9407" s="249">
        <v>65.553593626543815</v>
      </c>
    </row>
    <row r="9408" spans="2:3" x14ac:dyDescent="0.25">
      <c r="B9408" s="250">
        <v>9345</v>
      </c>
      <c r="C9408" s="249">
        <v>139.9412881849529</v>
      </c>
    </row>
    <row r="9409" spans="2:3" x14ac:dyDescent="0.25">
      <c r="B9409" s="250">
        <v>9346</v>
      </c>
      <c r="C9409" s="249">
        <v>155.60407338238954</v>
      </c>
    </row>
    <row r="9410" spans="2:3" x14ac:dyDescent="0.25">
      <c r="B9410" s="250">
        <v>9347</v>
      </c>
      <c r="C9410" s="249">
        <v>147.3569096113616</v>
      </c>
    </row>
    <row r="9411" spans="2:3" x14ac:dyDescent="0.25">
      <c r="B9411" s="250">
        <v>9348</v>
      </c>
      <c r="C9411" s="249">
        <v>84.78193181005264</v>
      </c>
    </row>
    <row r="9412" spans="2:3" x14ac:dyDescent="0.25">
      <c r="B9412" s="250">
        <v>9349</v>
      </c>
      <c r="C9412" s="249">
        <v>119.44817386200791</v>
      </c>
    </row>
    <row r="9413" spans="2:3" x14ac:dyDescent="0.25">
      <c r="B9413" s="250">
        <v>9350</v>
      </c>
      <c r="C9413" s="249">
        <v>84.29070799912904</v>
      </c>
    </row>
    <row r="9414" spans="2:3" x14ac:dyDescent="0.25">
      <c r="B9414" s="250">
        <v>9351</v>
      </c>
      <c r="C9414" s="249">
        <v>109.83925611073785</v>
      </c>
    </row>
    <row r="9415" spans="2:3" x14ac:dyDescent="0.25">
      <c r="B9415" s="250">
        <v>9352</v>
      </c>
      <c r="C9415" s="249">
        <v>156.49052538803821</v>
      </c>
    </row>
    <row r="9416" spans="2:3" x14ac:dyDescent="0.25">
      <c r="B9416" s="250">
        <v>9353</v>
      </c>
      <c r="C9416" s="249">
        <v>102.64285744593074</v>
      </c>
    </row>
    <row r="9417" spans="2:3" x14ac:dyDescent="0.25">
      <c r="B9417" s="250">
        <v>9354</v>
      </c>
      <c r="C9417" s="249">
        <v>99.961231734177574</v>
      </c>
    </row>
    <row r="9418" spans="2:3" x14ac:dyDescent="0.25">
      <c r="B9418" s="250">
        <v>9355</v>
      </c>
      <c r="C9418" s="249">
        <v>68.821990318993741</v>
      </c>
    </row>
    <row r="9419" spans="2:3" x14ac:dyDescent="0.25">
      <c r="B9419" s="250">
        <v>9356</v>
      </c>
      <c r="C9419" s="249">
        <v>83.318878295499587</v>
      </c>
    </row>
    <row r="9420" spans="2:3" x14ac:dyDescent="0.25">
      <c r="B9420" s="250">
        <v>9357</v>
      </c>
      <c r="C9420" s="249">
        <v>127.16827622618601</v>
      </c>
    </row>
    <row r="9421" spans="2:3" x14ac:dyDescent="0.25">
      <c r="B9421" s="250">
        <v>9358</v>
      </c>
      <c r="C9421" s="249">
        <v>91.498184304443811</v>
      </c>
    </row>
    <row r="9422" spans="2:3" x14ac:dyDescent="0.25">
      <c r="B9422" s="250">
        <v>9359</v>
      </c>
      <c r="C9422" s="249">
        <v>116.82995328773858</v>
      </c>
    </row>
    <row r="9423" spans="2:3" x14ac:dyDescent="0.25">
      <c r="B9423" s="250">
        <v>9360</v>
      </c>
      <c r="C9423" s="249">
        <v>118.54598018958497</v>
      </c>
    </row>
    <row r="9424" spans="2:3" x14ac:dyDescent="0.25">
      <c r="B9424" s="250">
        <v>9361</v>
      </c>
      <c r="C9424" s="249">
        <v>130.94582612403764</v>
      </c>
    </row>
    <row r="9425" spans="2:3" x14ac:dyDescent="0.25">
      <c r="B9425" s="250">
        <v>9362</v>
      </c>
      <c r="C9425" s="249">
        <v>101.27578994996861</v>
      </c>
    </row>
    <row r="9426" spans="2:3" x14ac:dyDescent="0.25">
      <c r="B9426" s="250">
        <v>9363</v>
      </c>
      <c r="C9426" s="249">
        <v>146.40064559660553</v>
      </c>
    </row>
    <row r="9427" spans="2:3" x14ac:dyDescent="0.25">
      <c r="B9427" s="250">
        <v>9364</v>
      </c>
      <c r="C9427" s="249">
        <v>111.9428084364698</v>
      </c>
    </row>
    <row r="9428" spans="2:3" x14ac:dyDescent="0.25">
      <c r="B9428" s="250">
        <v>9365</v>
      </c>
      <c r="C9428" s="249">
        <v>104.34423695626532</v>
      </c>
    </row>
    <row r="9429" spans="2:3" x14ac:dyDescent="0.25">
      <c r="B9429" s="250">
        <v>9366</v>
      </c>
      <c r="C9429" s="249">
        <v>110.1814567311106</v>
      </c>
    </row>
    <row r="9430" spans="2:3" x14ac:dyDescent="0.25">
      <c r="B9430" s="250">
        <v>9367</v>
      </c>
      <c r="C9430" s="249">
        <v>137.9188912564947</v>
      </c>
    </row>
    <row r="9431" spans="2:3" x14ac:dyDescent="0.25">
      <c r="B9431" s="250">
        <v>9368</v>
      </c>
      <c r="C9431" s="249">
        <v>143.87810294032334</v>
      </c>
    </row>
    <row r="9432" spans="2:3" x14ac:dyDescent="0.25">
      <c r="B9432" s="250">
        <v>9369</v>
      </c>
      <c r="C9432" s="249">
        <v>105.21311594817205</v>
      </c>
    </row>
    <row r="9433" spans="2:3" x14ac:dyDescent="0.25">
      <c r="B9433" s="250">
        <v>9370</v>
      </c>
      <c r="C9433" s="249">
        <v>173.3839787386687</v>
      </c>
    </row>
    <row r="9434" spans="2:3" x14ac:dyDescent="0.25">
      <c r="B9434" s="250">
        <v>9371</v>
      </c>
      <c r="C9434" s="249">
        <v>152.13502004979318</v>
      </c>
    </row>
    <row r="9435" spans="2:3" x14ac:dyDescent="0.25">
      <c r="B9435" s="250">
        <v>9372</v>
      </c>
      <c r="C9435" s="249">
        <v>129.87491908410055</v>
      </c>
    </row>
    <row r="9436" spans="2:3" x14ac:dyDescent="0.25">
      <c r="B9436" s="250">
        <v>9373</v>
      </c>
      <c r="C9436" s="249">
        <v>98.161806591872164</v>
      </c>
    </row>
    <row r="9437" spans="2:3" x14ac:dyDescent="0.25">
      <c r="B9437" s="250">
        <v>9374</v>
      </c>
      <c r="C9437" s="249">
        <v>165.31434557481785</v>
      </c>
    </row>
    <row r="9438" spans="2:3" x14ac:dyDescent="0.25">
      <c r="B9438" s="250">
        <v>9375</v>
      </c>
      <c r="C9438" s="249">
        <v>96.696427246530973</v>
      </c>
    </row>
    <row r="9439" spans="2:3" x14ac:dyDescent="0.25">
      <c r="B9439" s="250">
        <v>9376</v>
      </c>
      <c r="C9439" s="249">
        <v>125.17846023433235</v>
      </c>
    </row>
    <row r="9440" spans="2:3" x14ac:dyDescent="0.25">
      <c r="B9440" s="250">
        <v>9377</v>
      </c>
      <c r="C9440" s="249">
        <v>106.32223212736042</v>
      </c>
    </row>
    <row r="9441" spans="2:3" x14ac:dyDescent="0.25">
      <c r="B9441" s="250">
        <v>9378</v>
      </c>
      <c r="C9441" s="249">
        <v>89.684129663450207</v>
      </c>
    </row>
    <row r="9442" spans="2:3" x14ac:dyDescent="0.25">
      <c r="B9442" s="250">
        <v>9379</v>
      </c>
      <c r="C9442" s="249">
        <v>113.46730904983255</v>
      </c>
    </row>
    <row r="9443" spans="2:3" x14ac:dyDescent="0.25">
      <c r="B9443" s="250">
        <v>9380</v>
      </c>
      <c r="C9443" s="249">
        <v>88.37458884041115</v>
      </c>
    </row>
    <row r="9444" spans="2:3" x14ac:dyDescent="0.25">
      <c r="B9444" s="250">
        <v>9381</v>
      </c>
      <c r="C9444" s="249">
        <v>154.71363926194033</v>
      </c>
    </row>
    <row r="9445" spans="2:3" x14ac:dyDescent="0.25">
      <c r="B9445" s="250">
        <v>9382</v>
      </c>
      <c r="C9445" s="249">
        <v>106.35208617773233</v>
      </c>
    </row>
    <row r="9446" spans="2:3" x14ac:dyDescent="0.25">
      <c r="B9446" s="250">
        <v>9383</v>
      </c>
      <c r="C9446" s="249">
        <v>147.4351796614454</v>
      </c>
    </row>
    <row r="9447" spans="2:3" x14ac:dyDescent="0.25">
      <c r="B9447" s="250">
        <v>9384</v>
      </c>
      <c r="C9447" s="249">
        <v>138.15143240865183</v>
      </c>
    </row>
    <row r="9448" spans="2:3" x14ac:dyDescent="0.25">
      <c r="B9448" s="250">
        <v>9385</v>
      </c>
      <c r="C9448" s="249">
        <v>96.546759368191545</v>
      </c>
    </row>
    <row r="9449" spans="2:3" x14ac:dyDescent="0.25">
      <c r="B9449" s="250">
        <v>9386</v>
      </c>
      <c r="C9449" s="249">
        <v>128.62182539554226</v>
      </c>
    </row>
    <row r="9450" spans="2:3" x14ac:dyDescent="0.25">
      <c r="B9450" s="250">
        <v>9387</v>
      </c>
      <c r="C9450" s="249">
        <v>149.60396968710023</v>
      </c>
    </row>
    <row r="9451" spans="2:3" x14ac:dyDescent="0.25">
      <c r="B9451" s="250">
        <v>9388</v>
      </c>
      <c r="C9451" s="249">
        <v>134.82729284831706</v>
      </c>
    </row>
    <row r="9452" spans="2:3" x14ac:dyDescent="0.25">
      <c r="B9452" s="250">
        <v>9389</v>
      </c>
      <c r="C9452" s="249">
        <v>167.06755774122473</v>
      </c>
    </row>
    <row r="9453" spans="2:3" x14ac:dyDescent="0.25">
      <c r="B9453" s="250">
        <v>9390</v>
      </c>
      <c r="C9453" s="249">
        <v>113.10343481433364</v>
      </c>
    </row>
    <row r="9454" spans="2:3" x14ac:dyDescent="0.25">
      <c r="B9454" s="250">
        <v>9391</v>
      </c>
      <c r="C9454" s="249">
        <v>84.502498873974218</v>
      </c>
    </row>
    <row r="9455" spans="2:3" x14ac:dyDescent="0.25">
      <c r="B9455" s="250">
        <v>9392</v>
      </c>
      <c r="C9455" s="249">
        <v>92.105193590440948</v>
      </c>
    </row>
    <row r="9456" spans="2:3" x14ac:dyDescent="0.25">
      <c r="B9456" s="250">
        <v>9393</v>
      </c>
      <c r="C9456" s="249">
        <v>139.5339567053509</v>
      </c>
    </row>
    <row r="9457" spans="2:3" x14ac:dyDescent="0.25">
      <c r="B9457" s="250">
        <v>9394</v>
      </c>
      <c r="C9457" s="249">
        <v>122.37393493576926</v>
      </c>
    </row>
    <row r="9458" spans="2:3" x14ac:dyDescent="0.25">
      <c r="B9458" s="250">
        <v>9395</v>
      </c>
      <c r="C9458" s="249">
        <v>129.69881897257562</v>
      </c>
    </row>
    <row r="9459" spans="2:3" x14ac:dyDescent="0.25">
      <c r="B9459" s="250">
        <v>9396</v>
      </c>
      <c r="C9459" s="249">
        <v>96.602510271581224</v>
      </c>
    </row>
    <row r="9460" spans="2:3" x14ac:dyDescent="0.25">
      <c r="B9460" s="250">
        <v>9397</v>
      </c>
      <c r="C9460" s="249">
        <v>140.82789417746628</v>
      </c>
    </row>
    <row r="9461" spans="2:3" x14ac:dyDescent="0.25">
      <c r="B9461" s="250">
        <v>9398</v>
      </c>
      <c r="C9461" s="249">
        <v>130.00431075985358</v>
      </c>
    </row>
    <row r="9462" spans="2:3" x14ac:dyDescent="0.25">
      <c r="B9462" s="250">
        <v>9399</v>
      </c>
      <c r="C9462" s="249">
        <v>87.819389163657007</v>
      </c>
    </row>
    <row r="9463" spans="2:3" x14ac:dyDescent="0.25">
      <c r="B9463" s="250">
        <v>9400</v>
      </c>
      <c r="C9463" s="249">
        <v>107.55506092891979</v>
      </c>
    </row>
    <row r="9464" spans="2:3" x14ac:dyDescent="0.25">
      <c r="B9464" s="250">
        <v>9401</v>
      </c>
      <c r="C9464" s="249">
        <v>132.36436788436365</v>
      </c>
    </row>
    <row r="9465" spans="2:3" x14ac:dyDescent="0.25">
      <c r="B9465" s="250">
        <v>9402</v>
      </c>
      <c r="C9465" s="249">
        <v>89.016795776748495</v>
      </c>
    </row>
    <row r="9466" spans="2:3" x14ac:dyDescent="0.25">
      <c r="B9466" s="250">
        <v>9403</v>
      </c>
      <c r="C9466" s="249">
        <v>132.83409178248246</v>
      </c>
    </row>
    <row r="9467" spans="2:3" x14ac:dyDescent="0.25">
      <c r="B9467" s="250">
        <v>9404</v>
      </c>
      <c r="C9467" s="249">
        <v>80.009502886515477</v>
      </c>
    </row>
    <row r="9468" spans="2:3" x14ac:dyDescent="0.25">
      <c r="B9468" s="250">
        <v>9405</v>
      </c>
      <c r="C9468" s="249">
        <v>129.56677815273241</v>
      </c>
    </row>
    <row r="9469" spans="2:3" x14ac:dyDescent="0.25">
      <c r="B9469" s="250">
        <v>9406</v>
      </c>
      <c r="C9469" s="249">
        <v>163.63415209009401</v>
      </c>
    </row>
    <row r="9470" spans="2:3" x14ac:dyDescent="0.25">
      <c r="B9470" s="250">
        <v>9407</v>
      </c>
      <c r="C9470" s="249">
        <v>148.32618735360683</v>
      </c>
    </row>
    <row r="9471" spans="2:3" x14ac:dyDescent="0.25">
      <c r="B9471" s="250">
        <v>9408</v>
      </c>
      <c r="C9471" s="249">
        <v>116.40554948295636</v>
      </c>
    </row>
    <row r="9472" spans="2:3" x14ac:dyDescent="0.25">
      <c r="B9472" s="250">
        <v>9409</v>
      </c>
      <c r="C9472" s="249">
        <v>88.685006391171413</v>
      </c>
    </row>
    <row r="9473" spans="2:3" x14ac:dyDescent="0.25">
      <c r="B9473" s="250">
        <v>9410</v>
      </c>
      <c r="C9473" s="249">
        <v>100.62227139155875</v>
      </c>
    </row>
    <row r="9474" spans="2:3" x14ac:dyDescent="0.25">
      <c r="B9474" s="250">
        <v>9411</v>
      </c>
      <c r="C9474" s="249">
        <v>97.968771215075321</v>
      </c>
    </row>
    <row r="9475" spans="2:3" x14ac:dyDescent="0.25">
      <c r="B9475" s="250">
        <v>9412</v>
      </c>
      <c r="C9475" s="249">
        <v>138.06026594946707</v>
      </c>
    </row>
    <row r="9476" spans="2:3" x14ac:dyDescent="0.25">
      <c r="B9476" s="250">
        <v>9413</v>
      </c>
      <c r="C9476" s="249">
        <v>129.81922969198985</v>
      </c>
    </row>
    <row r="9477" spans="2:3" x14ac:dyDescent="0.25">
      <c r="B9477" s="250">
        <v>9414</v>
      </c>
      <c r="C9477" s="249">
        <v>146.206105180783</v>
      </c>
    </row>
    <row r="9478" spans="2:3" x14ac:dyDescent="0.25">
      <c r="B9478" s="250">
        <v>9415</v>
      </c>
      <c r="C9478" s="249">
        <v>144.84396330246244</v>
      </c>
    </row>
    <row r="9479" spans="2:3" x14ac:dyDescent="0.25">
      <c r="B9479" s="250">
        <v>9416</v>
      </c>
      <c r="C9479" s="249">
        <v>101.19066653530406</v>
      </c>
    </row>
    <row r="9480" spans="2:3" x14ac:dyDescent="0.25">
      <c r="B9480" s="250">
        <v>9417</v>
      </c>
      <c r="C9480" s="249">
        <v>141.58398596252539</v>
      </c>
    </row>
    <row r="9481" spans="2:3" x14ac:dyDescent="0.25">
      <c r="B9481" s="250">
        <v>9418</v>
      </c>
      <c r="C9481" s="249">
        <v>115.63183715570817</v>
      </c>
    </row>
    <row r="9482" spans="2:3" x14ac:dyDescent="0.25">
      <c r="B9482" s="250">
        <v>9419</v>
      </c>
      <c r="C9482" s="249">
        <v>112.43101615229827</v>
      </c>
    </row>
    <row r="9483" spans="2:3" x14ac:dyDescent="0.25">
      <c r="B9483" s="250">
        <v>9420</v>
      </c>
      <c r="C9483" s="249">
        <v>139.71209767812144</v>
      </c>
    </row>
    <row r="9484" spans="2:3" x14ac:dyDescent="0.25">
      <c r="B9484" s="250">
        <v>9421</v>
      </c>
      <c r="C9484" s="249">
        <v>108.52650374452148</v>
      </c>
    </row>
    <row r="9485" spans="2:3" x14ac:dyDescent="0.25">
      <c r="B9485" s="250">
        <v>9422</v>
      </c>
      <c r="C9485" s="249">
        <v>92.768640656529698</v>
      </c>
    </row>
    <row r="9486" spans="2:3" x14ac:dyDescent="0.25">
      <c r="B9486" s="250">
        <v>9423</v>
      </c>
      <c r="C9486" s="249">
        <v>125.3174296948212</v>
      </c>
    </row>
    <row r="9487" spans="2:3" x14ac:dyDescent="0.25">
      <c r="B9487" s="250">
        <v>9424</v>
      </c>
      <c r="C9487" s="249">
        <v>108.83131718666009</v>
      </c>
    </row>
    <row r="9488" spans="2:3" x14ac:dyDescent="0.25">
      <c r="B9488" s="250">
        <v>9425</v>
      </c>
      <c r="C9488" s="249">
        <v>79.706130426570098</v>
      </c>
    </row>
    <row r="9489" spans="2:3" x14ac:dyDescent="0.25">
      <c r="B9489" s="250">
        <v>9426</v>
      </c>
      <c r="C9489" s="249">
        <v>171.82973737528178</v>
      </c>
    </row>
    <row r="9490" spans="2:3" x14ac:dyDescent="0.25">
      <c r="B9490" s="250">
        <v>9427</v>
      </c>
      <c r="C9490" s="249">
        <v>79.458466185850028</v>
      </c>
    </row>
    <row r="9491" spans="2:3" x14ac:dyDescent="0.25">
      <c r="B9491" s="250">
        <v>9428</v>
      </c>
      <c r="C9491" s="249">
        <v>168.91165009208174</v>
      </c>
    </row>
    <row r="9492" spans="2:3" x14ac:dyDescent="0.25">
      <c r="B9492" s="250">
        <v>9429</v>
      </c>
      <c r="C9492" s="249">
        <v>142.07712984966062</v>
      </c>
    </row>
    <row r="9493" spans="2:3" x14ac:dyDescent="0.25">
      <c r="B9493" s="250">
        <v>9430</v>
      </c>
      <c r="C9493" s="249">
        <v>132.38411619934269</v>
      </c>
    </row>
    <row r="9494" spans="2:3" x14ac:dyDescent="0.25">
      <c r="B9494" s="250">
        <v>9431</v>
      </c>
      <c r="C9494" s="249">
        <v>101.13437009015873</v>
      </c>
    </row>
    <row r="9495" spans="2:3" x14ac:dyDescent="0.25">
      <c r="B9495" s="250">
        <v>9432</v>
      </c>
      <c r="C9495" s="249">
        <v>110.87049872221638</v>
      </c>
    </row>
    <row r="9496" spans="2:3" x14ac:dyDescent="0.25">
      <c r="B9496" s="250">
        <v>9433</v>
      </c>
      <c r="C9496" s="249">
        <v>143.67160634490784</v>
      </c>
    </row>
    <row r="9497" spans="2:3" x14ac:dyDescent="0.25">
      <c r="B9497" s="250">
        <v>9434</v>
      </c>
      <c r="C9497" s="249">
        <v>97.687804042950546</v>
      </c>
    </row>
    <row r="9498" spans="2:3" x14ac:dyDescent="0.25">
      <c r="B9498" s="250">
        <v>9435</v>
      </c>
      <c r="C9498" s="249">
        <v>132.62520285969291</v>
      </c>
    </row>
    <row r="9499" spans="2:3" x14ac:dyDescent="0.25">
      <c r="B9499" s="250">
        <v>9436</v>
      </c>
      <c r="C9499" s="249">
        <v>171.4092585124211</v>
      </c>
    </row>
    <row r="9500" spans="2:3" x14ac:dyDescent="0.25">
      <c r="B9500" s="250">
        <v>9437</v>
      </c>
      <c r="C9500" s="249">
        <v>104.43603794753447</v>
      </c>
    </row>
    <row r="9501" spans="2:3" x14ac:dyDescent="0.25">
      <c r="B9501" s="250">
        <v>9438</v>
      </c>
      <c r="C9501" s="249">
        <v>143.34643615650594</v>
      </c>
    </row>
    <row r="9502" spans="2:3" x14ac:dyDescent="0.25">
      <c r="B9502" s="250">
        <v>9439</v>
      </c>
      <c r="C9502" s="249">
        <v>92.335996402878493</v>
      </c>
    </row>
    <row r="9503" spans="2:3" x14ac:dyDescent="0.25">
      <c r="B9503" s="250">
        <v>9440</v>
      </c>
      <c r="C9503" s="249">
        <v>149.95713633965025</v>
      </c>
    </row>
    <row r="9504" spans="2:3" x14ac:dyDescent="0.25">
      <c r="B9504" s="250">
        <v>9441</v>
      </c>
      <c r="C9504" s="249">
        <v>170.38640866655868</v>
      </c>
    </row>
    <row r="9505" spans="2:3" x14ac:dyDescent="0.25">
      <c r="B9505" s="250">
        <v>9442</v>
      </c>
      <c r="C9505" s="249">
        <v>72.908136972735605</v>
      </c>
    </row>
    <row r="9506" spans="2:3" x14ac:dyDescent="0.25">
      <c r="B9506" s="250">
        <v>9443</v>
      </c>
      <c r="C9506" s="249">
        <v>102.00570318252252</v>
      </c>
    </row>
    <row r="9507" spans="2:3" x14ac:dyDescent="0.25">
      <c r="B9507" s="250">
        <v>9444</v>
      </c>
      <c r="C9507" s="249">
        <v>102.29667224776395</v>
      </c>
    </row>
    <row r="9508" spans="2:3" x14ac:dyDescent="0.25">
      <c r="B9508" s="250">
        <v>9445</v>
      </c>
      <c r="C9508" s="249">
        <v>131.26039501797243</v>
      </c>
    </row>
    <row r="9509" spans="2:3" x14ac:dyDescent="0.25">
      <c r="B9509" s="250">
        <v>9446</v>
      </c>
      <c r="C9509" s="249">
        <v>62.685167247030186</v>
      </c>
    </row>
    <row r="9510" spans="2:3" x14ac:dyDescent="0.25">
      <c r="B9510" s="250">
        <v>9447</v>
      </c>
      <c r="C9510" s="249">
        <v>101.53350914081659</v>
      </c>
    </row>
    <row r="9511" spans="2:3" x14ac:dyDescent="0.25">
      <c r="B9511" s="250">
        <v>9448</v>
      </c>
      <c r="C9511" s="249">
        <v>134.21453115876801</v>
      </c>
    </row>
    <row r="9512" spans="2:3" x14ac:dyDescent="0.25">
      <c r="B9512" s="250">
        <v>9449</v>
      </c>
      <c r="C9512" s="249">
        <v>114.36249858302777</v>
      </c>
    </row>
    <row r="9513" spans="2:3" x14ac:dyDescent="0.25">
      <c r="B9513" s="250">
        <v>9450</v>
      </c>
      <c r="C9513" s="249">
        <v>153.42541207799053</v>
      </c>
    </row>
    <row r="9514" spans="2:3" x14ac:dyDescent="0.25">
      <c r="B9514" s="250">
        <v>9451</v>
      </c>
      <c r="C9514" s="249">
        <v>133.75826174616606</v>
      </c>
    </row>
    <row r="9515" spans="2:3" x14ac:dyDescent="0.25">
      <c r="B9515" s="250">
        <v>9452</v>
      </c>
      <c r="C9515" s="249">
        <v>74.666522556542247</v>
      </c>
    </row>
    <row r="9516" spans="2:3" x14ac:dyDescent="0.25">
      <c r="B9516" s="250">
        <v>9453</v>
      </c>
      <c r="C9516" s="249">
        <v>82.761057226717057</v>
      </c>
    </row>
    <row r="9517" spans="2:3" x14ac:dyDescent="0.25">
      <c r="B9517" s="250">
        <v>9454</v>
      </c>
      <c r="C9517" s="249">
        <v>159.04633149206398</v>
      </c>
    </row>
    <row r="9518" spans="2:3" x14ac:dyDescent="0.25">
      <c r="B9518" s="250">
        <v>9455</v>
      </c>
      <c r="C9518" s="249">
        <v>110.39869411242137</v>
      </c>
    </row>
    <row r="9519" spans="2:3" x14ac:dyDescent="0.25">
      <c r="B9519" s="250">
        <v>9456</v>
      </c>
      <c r="C9519" s="249">
        <v>46.967568429569354</v>
      </c>
    </row>
    <row r="9520" spans="2:3" x14ac:dyDescent="0.25">
      <c r="B9520" s="250">
        <v>9457</v>
      </c>
      <c r="C9520" s="249">
        <v>145.53707413027536</v>
      </c>
    </row>
    <row r="9521" spans="2:3" x14ac:dyDescent="0.25">
      <c r="B9521" s="250">
        <v>9458</v>
      </c>
      <c r="C9521" s="249">
        <v>126.48332182899757</v>
      </c>
    </row>
    <row r="9522" spans="2:3" x14ac:dyDescent="0.25">
      <c r="B9522" s="250">
        <v>9459</v>
      </c>
      <c r="C9522" s="249">
        <v>81.776929270037897</v>
      </c>
    </row>
    <row r="9523" spans="2:3" x14ac:dyDescent="0.25">
      <c r="B9523" s="250">
        <v>9460</v>
      </c>
      <c r="C9523" s="249">
        <v>142.1670550371509</v>
      </c>
    </row>
    <row r="9524" spans="2:3" x14ac:dyDescent="0.25">
      <c r="B9524" s="250">
        <v>9461</v>
      </c>
      <c r="C9524" s="249">
        <v>140.77047988736132</v>
      </c>
    </row>
    <row r="9525" spans="2:3" x14ac:dyDescent="0.25">
      <c r="B9525" s="250">
        <v>9462</v>
      </c>
      <c r="C9525" s="249">
        <v>107.83849145655438</v>
      </c>
    </row>
    <row r="9526" spans="2:3" x14ac:dyDescent="0.25">
      <c r="B9526" s="250">
        <v>9463</v>
      </c>
      <c r="C9526" s="249">
        <v>141.656262179381</v>
      </c>
    </row>
    <row r="9527" spans="2:3" x14ac:dyDescent="0.25">
      <c r="B9527" s="250">
        <v>9464</v>
      </c>
      <c r="C9527" s="249">
        <v>149.55367528708072</v>
      </c>
    </row>
    <row r="9528" spans="2:3" x14ac:dyDescent="0.25">
      <c r="B9528" s="250">
        <v>9465</v>
      </c>
      <c r="C9528" s="249">
        <v>128.53931781708872</v>
      </c>
    </row>
    <row r="9529" spans="2:3" x14ac:dyDescent="0.25">
      <c r="B9529" s="250">
        <v>9466</v>
      </c>
      <c r="C9529" s="249">
        <v>122.00702441539401</v>
      </c>
    </row>
    <row r="9530" spans="2:3" x14ac:dyDescent="0.25">
      <c r="B9530" s="250">
        <v>9467</v>
      </c>
      <c r="C9530" s="249">
        <v>176.48136157240566</v>
      </c>
    </row>
    <row r="9531" spans="2:3" x14ac:dyDescent="0.25">
      <c r="B9531" s="250">
        <v>9468</v>
      </c>
      <c r="C9531" s="249">
        <v>123.30603465547617</v>
      </c>
    </row>
    <row r="9532" spans="2:3" x14ac:dyDescent="0.25">
      <c r="B9532" s="250">
        <v>9469</v>
      </c>
      <c r="C9532" s="249">
        <v>137.77328598627653</v>
      </c>
    </row>
    <row r="9533" spans="2:3" x14ac:dyDescent="0.25">
      <c r="B9533" s="250">
        <v>9470</v>
      </c>
      <c r="C9533" s="249">
        <v>119.6308958592694</v>
      </c>
    </row>
    <row r="9534" spans="2:3" x14ac:dyDescent="0.25">
      <c r="B9534" s="250">
        <v>9471</v>
      </c>
      <c r="C9534" s="249">
        <v>111.94884875804185</v>
      </c>
    </row>
    <row r="9535" spans="2:3" x14ac:dyDescent="0.25">
      <c r="B9535" s="250">
        <v>9472</v>
      </c>
      <c r="C9535" s="249">
        <v>87.726564987919119</v>
      </c>
    </row>
    <row r="9536" spans="2:3" x14ac:dyDescent="0.25">
      <c r="B9536" s="250">
        <v>9473</v>
      </c>
      <c r="C9536" s="249">
        <v>119.78269803904142</v>
      </c>
    </row>
    <row r="9537" spans="2:3" x14ac:dyDescent="0.25">
      <c r="B9537" s="250">
        <v>9474</v>
      </c>
      <c r="C9537" s="249">
        <v>131.12682723858219</v>
      </c>
    </row>
    <row r="9538" spans="2:3" x14ac:dyDescent="0.25">
      <c r="B9538" s="250">
        <v>9475</v>
      </c>
      <c r="C9538" s="249">
        <v>154.2563632421263</v>
      </c>
    </row>
    <row r="9539" spans="2:3" x14ac:dyDescent="0.25">
      <c r="B9539" s="250">
        <v>9476</v>
      </c>
      <c r="C9539" s="249">
        <v>126.43502984771742</v>
      </c>
    </row>
    <row r="9540" spans="2:3" x14ac:dyDescent="0.25">
      <c r="B9540" s="250">
        <v>9477</v>
      </c>
      <c r="C9540" s="249">
        <v>103.28364376369819</v>
      </c>
    </row>
    <row r="9541" spans="2:3" x14ac:dyDescent="0.25">
      <c r="B9541" s="250">
        <v>9478</v>
      </c>
      <c r="C9541" s="249">
        <v>101.41809735923081</v>
      </c>
    </row>
    <row r="9542" spans="2:3" x14ac:dyDescent="0.25">
      <c r="B9542" s="250">
        <v>9479</v>
      </c>
      <c r="C9542" s="249">
        <v>135.72282740097944</v>
      </c>
    </row>
    <row r="9543" spans="2:3" x14ac:dyDescent="0.25">
      <c r="B9543" s="250">
        <v>9480</v>
      </c>
      <c r="C9543" s="249">
        <v>113.0482345405502</v>
      </c>
    </row>
    <row r="9544" spans="2:3" x14ac:dyDescent="0.25">
      <c r="B9544" s="250">
        <v>9481</v>
      </c>
      <c r="C9544" s="249">
        <v>105.84858317162536</v>
      </c>
    </row>
    <row r="9545" spans="2:3" x14ac:dyDescent="0.25">
      <c r="B9545" s="250">
        <v>9482</v>
      </c>
      <c r="C9545" s="249">
        <v>134.29723009032716</v>
      </c>
    </row>
    <row r="9546" spans="2:3" x14ac:dyDescent="0.25">
      <c r="B9546" s="250">
        <v>9483</v>
      </c>
      <c r="C9546" s="249">
        <v>119.67757965922944</v>
      </c>
    </row>
    <row r="9547" spans="2:3" x14ac:dyDescent="0.25">
      <c r="B9547" s="250">
        <v>9484</v>
      </c>
      <c r="C9547" s="249">
        <v>151.40545700294493</v>
      </c>
    </row>
    <row r="9548" spans="2:3" x14ac:dyDescent="0.25">
      <c r="B9548" s="250">
        <v>9485</v>
      </c>
      <c r="C9548" s="249">
        <v>118.63014376563643</v>
      </c>
    </row>
    <row r="9549" spans="2:3" x14ac:dyDescent="0.25">
      <c r="B9549" s="250">
        <v>9486</v>
      </c>
      <c r="C9549" s="249">
        <v>137.95575952046596</v>
      </c>
    </row>
    <row r="9550" spans="2:3" x14ac:dyDescent="0.25">
      <c r="B9550" s="250">
        <v>9487</v>
      </c>
      <c r="C9550" s="249">
        <v>132.36853369604643</v>
      </c>
    </row>
    <row r="9551" spans="2:3" x14ac:dyDescent="0.25">
      <c r="B9551" s="250">
        <v>9488</v>
      </c>
      <c r="C9551" s="249">
        <v>125.49883087662528</v>
      </c>
    </row>
    <row r="9552" spans="2:3" x14ac:dyDescent="0.25">
      <c r="B9552" s="250">
        <v>9489</v>
      </c>
      <c r="C9552" s="249">
        <v>74.08275381869791</v>
      </c>
    </row>
    <row r="9553" spans="2:3" x14ac:dyDescent="0.25">
      <c r="B9553" s="250">
        <v>9490</v>
      </c>
      <c r="C9553" s="249">
        <v>99.396858033224675</v>
      </c>
    </row>
    <row r="9554" spans="2:3" x14ac:dyDescent="0.25">
      <c r="B9554" s="250">
        <v>9491</v>
      </c>
      <c r="C9554" s="249">
        <v>116.08018810534624</v>
      </c>
    </row>
    <row r="9555" spans="2:3" x14ac:dyDescent="0.25">
      <c r="B9555" s="250">
        <v>9492</v>
      </c>
      <c r="C9555" s="249">
        <v>137.08315216805141</v>
      </c>
    </row>
    <row r="9556" spans="2:3" x14ac:dyDescent="0.25">
      <c r="B9556" s="250">
        <v>9493</v>
      </c>
      <c r="C9556" s="249">
        <v>99.841927174876275</v>
      </c>
    </row>
    <row r="9557" spans="2:3" x14ac:dyDescent="0.25">
      <c r="B9557" s="250">
        <v>9494</v>
      </c>
      <c r="C9557" s="249">
        <v>102.54059006058422</v>
      </c>
    </row>
    <row r="9558" spans="2:3" x14ac:dyDescent="0.25">
      <c r="B9558" s="250">
        <v>9495</v>
      </c>
      <c r="C9558" s="249">
        <v>127.84482754045138</v>
      </c>
    </row>
    <row r="9559" spans="2:3" x14ac:dyDescent="0.25">
      <c r="B9559" s="250">
        <v>9496</v>
      </c>
      <c r="C9559" s="249">
        <v>87.758274178945157</v>
      </c>
    </row>
    <row r="9560" spans="2:3" x14ac:dyDescent="0.25">
      <c r="B9560" s="250">
        <v>9497</v>
      </c>
      <c r="C9560" s="249">
        <v>115.70038630486289</v>
      </c>
    </row>
    <row r="9561" spans="2:3" x14ac:dyDescent="0.25">
      <c r="B9561" s="250">
        <v>9498</v>
      </c>
      <c r="C9561" s="249">
        <v>159.63186121765995</v>
      </c>
    </row>
    <row r="9562" spans="2:3" x14ac:dyDescent="0.25">
      <c r="B9562" s="250">
        <v>9499</v>
      </c>
      <c r="C9562" s="249">
        <v>105.62945988244775</v>
      </c>
    </row>
    <row r="9563" spans="2:3" x14ac:dyDescent="0.25">
      <c r="B9563" s="250">
        <v>9500</v>
      </c>
      <c r="C9563" s="249">
        <v>98.673945277218905</v>
      </c>
    </row>
    <row r="9564" spans="2:3" x14ac:dyDescent="0.25">
      <c r="B9564" s="250">
        <v>9501</v>
      </c>
      <c r="C9564" s="249">
        <v>126.45268547912512</v>
      </c>
    </row>
    <row r="9565" spans="2:3" x14ac:dyDescent="0.25">
      <c r="B9565" s="250">
        <v>9502</v>
      </c>
      <c r="C9565" s="249">
        <v>137.9477255641344</v>
      </c>
    </row>
    <row r="9566" spans="2:3" x14ac:dyDescent="0.25">
      <c r="B9566" s="250">
        <v>9503</v>
      </c>
      <c r="C9566" s="249">
        <v>122.54317242667214</v>
      </c>
    </row>
    <row r="9567" spans="2:3" x14ac:dyDescent="0.25">
      <c r="B9567" s="250">
        <v>9504</v>
      </c>
      <c r="C9567" s="249">
        <v>124.64535743657194</v>
      </c>
    </row>
    <row r="9568" spans="2:3" x14ac:dyDescent="0.25">
      <c r="B9568" s="250">
        <v>9505</v>
      </c>
      <c r="C9568" s="249">
        <v>145.07815994385268</v>
      </c>
    </row>
    <row r="9569" spans="2:3" x14ac:dyDescent="0.25">
      <c r="B9569" s="250">
        <v>9506</v>
      </c>
      <c r="C9569" s="249">
        <v>120.17747364278141</v>
      </c>
    </row>
    <row r="9570" spans="2:3" x14ac:dyDescent="0.25">
      <c r="B9570" s="250">
        <v>9507</v>
      </c>
      <c r="C9570" s="249">
        <v>137.91087545061066</v>
      </c>
    </row>
    <row r="9571" spans="2:3" x14ac:dyDescent="0.25">
      <c r="B9571" s="250">
        <v>9508</v>
      </c>
      <c r="C9571" s="249">
        <v>132.50903501863127</v>
      </c>
    </row>
    <row r="9572" spans="2:3" x14ac:dyDescent="0.25">
      <c r="B9572" s="250">
        <v>9509</v>
      </c>
      <c r="C9572" s="249">
        <v>138.40534430695081</v>
      </c>
    </row>
    <row r="9573" spans="2:3" x14ac:dyDescent="0.25">
      <c r="B9573" s="250">
        <v>9510</v>
      </c>
      <c r="C9573" s="249">
        <v>81.274366242971041</v>
      </c>
    </row>
    <row r="9574" spans="2:3" x14ac:dyDescent="0.25">
      <c r="B9574" s="250">
        <v>9511</v>
      </c>
      <c r="C9574" s="249">
        <v>74.567779995666626</v>
      </c>
    </row>
    <row r="9575" spans="2:3" x14ac:dyDescent="0.25">
      <c r="B9575" s="250">
        <v>9512</v>
      </c>
      <c r="C9575" s="249">
        <v>120.20072870668508</v>
      </c>
    </row>
    <row r="9576" spans="2:3" x14ac:dyDescent="0.25">
      <c r="B9576" s="250">
        <v>9513</v>
      </c>
      <c r="C9576" s="249">
        <v>103.92988150946928</v>
      </c>
    </row>
    <row r="9577" spans="2:3" x14ac:dyDescent="0.25">
      <c r="B9577" s="250">
        <v>9514</v>
      </c>
      <c r="C9577" s="249">
        <v>112.34273391667027</v>
      </c>
    </row>
    <row r="9578" spans="2:3" x14ac:dyDescent="0.25">
      <c r="B9578" s="250">
        <v>9515</v>
      </c>
      <c r="C9578" s="249">
        <v>102.40685469954821</v>
      </c>
    </row>
    <row r="9579" spans="2:3" x14ac:dyDescent="0.25">
      <c r="B9579" s="250">
        <v>9516</v>
      </c>
      <c r="C9579" s="249">
        <v>132.49124094465731</v>
      </c>
    </row>
    <row r="9580" spans="2:3" x14ac:dyDescent="0.25">
      <c r="B9580" s="250">
        <v>9517</v>
      </c>
      <c r="C9580" s="249">
        <v>129.51316110273359</v>
      </c>
    </row>
    <row r="9581" spans="2:3" x14ac:dyDescent="0.25">
      <c r="B9581" s="250">
        <v>9518</v>
      </c>
      <c r="C9581" s="249">
        <v>163.0198082730557</v>
      </c>
    </row>
    <row r="9582" spans="2:3" x14ac:dyDescent="0.25">
      <c r="B9582" s="250">
        <v>9519</v>
      </c>
      <c r="C9582" s="249">
        <v>129.11942462037271</v>
      </c>
    </row>
    <row r="9583" spans="2:3" x14ac:dyDescent="0.25">
      <c r="B9583" s="250">
        <v>9520</v>
      </c>
      <c r="C9583" s="249">
        <v>160.98094188661031</v>
      </c>
    </row>
    <row r="9584" spans="2:3" x14ac:dyDescent="0.25">
      <c r="B9584" s="250">
        <v>9521</v>
      </c>
      <c r="C9584" s="249">
        <v>124.23735204040507</v>
      </c>
    </row>
    <row r="9585" spans="2:3" x14ac:dyDescent="0.25">
      <c r="B9585" s="250">
        <v>9522</v>
      </c>
      <c r="C9585" s="249">
        <v>90.91886723012108</v>
      </c>
    </row>
    <row r="9586" spans="2:3" x14ac:dyDescent="0.25">
      <c r="B9586" s="250">
        <v>9523</v>
      </c>
      <c r="C9586" s="249">
        <v>129.76122380233303</v>
      </c>
    </row>
    <row r="9587" spans="2:3" x14ac:dyDescent="0.25">
      <c r="B9587" s="250">
        <v>9524</v>
      </c>
      <c r="C9587" s="249">
        <v>82.508538975045951</v>
      </c>
    </row>
    <row r="9588" spans="2:3" x14ac:dyDescent="0.25">
      <c r="B9588" s="250">
        <v>9525</v>
      </c>
      <c r="C9588" s="249">
        <v>137.1748317963897</v>
      </c>
    </row>
    <row r="9589" spans="2:3" x14ac:dyDescent="0.25">
      <c r="B9589" s="250">
        <v>9526</v>
      </c>
      <c r="C9589" s="249">
        <v>87.105183256495948</v>
      </c>
    </row>
    <row r="9590" spans="2:3" x14ac:dyDescent="0.25">
      <c r="B9590" s="250">
        <v>9527</v>
      </c>
      <c r="C9590" s="249">
        <v>123.37394314064579</v>
      </c>
    </row>
    <row r="9591" spans="2:3" x14ac:dyDescent="0.25">
      <c r="B9591" s="250">
        <v>9528</v>
      </c>
      <c r="C9591" s="249">
        <v>71.566859591804914</v>
      </c>
    </row>
    <row r="9592" spans="2:3" x14ac:dyDescent="0.25">
      <c r="B9592" s="250">
        <v>9529</v>
      </c>
      <c r="C9592" s="249">
        <v>140.13825454571767</v>
      </c>
    </row>
    <row r="9593" spans="2:3" x14ac:dyDescent="0.25">
      <c r="B9593" s="250">
        <v>9530</v>
      </c>
      <c r="C9593" s="249">
        <v>106.06226932693353</v>
      </c>
    </row>
    <row r="9594" spans="2:3" x14ac:dyDescent="0.25">
      <c r="B9594" s="250">
        <v>9531</v>
      </c>
      <c r="C9594" s="249">
        <v>111.89624858686327</v>
      </c>
    </row>
    <row r="9595" spans="2:3" x14ac:dyDescent="0.25">
      <c r="B9595" s="250">
        <v>9532</v>
      </c>
      <c r="C9595" s="249">
        <v>95.513842334264353</v>
      </c>
    </row>
    <row r="9596" spans="2:3" x14ac:dyDescent="0.25">
      <c r="B9596" s="250">
        <v>9533</v>
      </c>
      <c r="C9596" s="249">
        <v>109.99117122885939</v>
      </c>
    </row>
    <row r="9597" spans="2:3" x14ac:dyDescent="0.25">
      <c r="B9597" s="250">
        <v>9534</v>
      </c>
      <c r="C9597" s="249">
        <v>111.15557548528469</v>
      </c>
    </row>
    <row r="9598" spans="2:3" x14ac:dyDescent="0.25">
      <c r="B9598" s="250">
        <v>9535</v>
      </c>
      <c r="C9598" s="249">
        <v>125.39423198888728</v>
      </c>
    </row>
    <row r="9599" spans="2:3" x14ac:dyDescent="0.25">
      <c r="B9599" s="250">
        <v>9536</v>
      </c>
      <c r="C9599" s="249">
        <v>175.10630203574203</v>
      </c>
    </row>
    <row r="9600" spans="2:3" x14ac:dyDescent="0.25">
      <c r="B9600" s="250">
        <v>9537</v>
      </c>
      <c r="C9600" s="249">
        <v>161.20429206531634</v>
      </c>
    </row>
    <row r="9601" spans="2:3" x14ac:dyDescent="0.25">
      <c r="B9601" s="250">
        <v>9538</v>
      </c>
      <c r="C9601" s="249">
        <v>114.75005385806104</v>
      </c>
    </row>
    <row r="9602" spans="2:3" x14ac:dyDescent="0.25">
      <c r="B9602" s="250">
        <v>9539</v>
      </c>
      <c r="C9602" s="249">
        <v>141.5210792465659</v>
      </c>
    </row>
    <row r="9603" spans="2:3" x14ac:dyDescent="0.25">
      <c r="B9603" s="250">
        <v>9540</v>
      </c>
      <c r="C9603" s="249">
        <v>125.19450588981263</v>
      </c>
    </row>
    <row r="9604" spans="2:3" x14ac:dyDescent="0.25">
      <c r="B9604" s="250">
        <v>9541</v>
      </c>
      <c r="C9604" s="249">
        <v>153.70874265781998</v>
      </c>
    </row>
    <row r="9605" spans="2:3" x14ac:dyDescent="0.25">
      <c r="B9605" s="250">
        <v>9542</v>
      </c>
      <c r="C9605" s="249">
        <v>116.51396978030873</v>
      </c>
    </row>
    <row r="9606" spans="2:3" x14ac:dyDescent="0.25">
      <c r="B9606" s="250">
        <v>9543</v>
      </c>
      <c r="C9606" s="249">
        <v>72.11186916029196</v>
      </c>
    </row>
    <row r="9607" spans="2:3" x14ac:dyDescent="0.25">
      <c r="B9607" s="250">
        <v>9544</v>
      </c>
      <c r="C9607" s="249">
        <v>102.40549538783583</v>
      </c>
    </row>
    <row r="9608" spans="2:3" x14ac:dyDescent="0.25">
      <c r="B9608" s="250">
        <v>9545</v>
      </c>
      <c r="C9608" s="249">
        <v>103.93971745698344</v>
      </c>
    </row>
    <row r="9609" spans="2:3" x14ac:dyDescent="0.25">
      <c r="B9609" s="250">
        <v>9546</v>
      </c>
      <c r="C9609" s="249">
        <v>102.55138862514397</v>
      </c>
    </row>
    <row r="9610" spans="2:3" x14ac:dyDescent="0.25">
      <c r="B9610" s="250">
        <v>9547</v>
      </c>
      <c r="C9610" s="249">
        <v>140.58007190888927</v>
      </c>
    </row>
    <row r="9611" spans="2:3" x14ac:dyDescent="0.25">
      <c r="B9611" s="250">
        <v>9548</v>
      </c>
      <c r="C9611" s="249">
        <v>111.71507809218987</v>
      </c>
    </row>
    <row r="9612" spans="2:3" x14ac:dyDescent="0.25">
      <c r="B9612" s="250">
        <v>9549</v>
      </c>
      <c r="C9612" s="249">
        <v>129.45390724950923</v>
      </c>
    </row>
    <row r="9613" spans="2:3" x14ac:dyDescent="0.25">
      <c r="B9613" s="250">
        <v>9550</v>
      </c>
      <c r="C9613" s="249">
        <v>95.608503967069851</v>
      </c>
    </row>
    <row r="9614" spans="2:3" x14ac:dyDescent="0.25">
      <c r="B9614" s="250">
        <v>9551</v>
      </c>
      <c r="C9614" s="249">
        <v>125.9106481295924</v>
      </c>
    </row>
    <row r="9615" spans="2:3" x14ac:dyDescent="0.25">
      <c r="B9615" s="250">
        <v>9552</v>
      </c>
      <c r="C9615" s="249">
        <v>121.63816496540085</v>
      </c>
    </row>
    <row r="9616" spans="2:3" x14ac:dyDescent="0.25">
      <c r="B9616" s="250">
        <v>9553</v>
      </c>
      <c r="C9616" s="249">
        <v>128.85513423848488</v>
      </c>
    </row>
    <row r="9617" spans="2:3" x14ac:dyDescent="0.25">
      <c r="B9617" s="250">
        <v>9554</v>
      </c>
      <c r="C9617" s="249">
        <v>143.96755064021858</v>
      </c>
    </row>
    <row r="9618" spans="2:3" x14ac:dyDescent="0.25">
      <c r="B9618" s="250">
        <v>9555</v>
      </c>
      <c r="C9618" s="249">
        <v>158.64564934822306</v>
      </c>
    </row>
    <row r="9619" spans="2:3" x14ac:dyDescent="0.25">
      <c r="B9619" s="250">
        <v>9556</v>
      </c>
      <c r="C9619" s="249">
        <v>113.08396374686605</v>
      </c>
    </row>
    <row r="9620" spans="2:3" x14ac:dyDescent="0.25">
      <c r="B9620" s="250">
        <v>9557</v>
      </c>
      <c r="C9620" s="249">
        <v>118.96438412825853</v>
      </c>
    </row>
    <row r="9621" spans="2:3" x14ac:dyDescent="0.25">
      <c r="B9621" s="250">
        <v>9558</v>
      </c>
      <c r="C9621" s="249">
        <v>124.11670445054573</v>
      </c>
    </row>
    <row r="9622" spans="2:3" x14ac:dyDescent="0.25">
      <c r="B9622" s="250">
        <v>9559</v>
      </c>
      <c r="C9622" s="249">
        <v>125.89893867816696</v>
      </c>
    </row>
    <row r="9623" spans="2:3" x14ac:dyDescent="0.25">
      <c r="B9623" s="250">
        <v>9560</v>
      </c>
      <c r="C9623" s="249">
        <v>124.3939388479352</v>
      </c>
    </row>
    <row r="9624" spans="2:3" x14ac:dyDescent="0.25">
      <c r="B9624" s="250">
        <v>9561</v>
      </c>
      <c r="C9624" s="249">
        <v>140.54581169236414</v>
      </c>
    </row>
    <row r="9625" spans="2:3" x14ac:dyDescent="0.25">
      <c r="B9625" s="250">
        <v>9562</v>
      </c>
      <c r="C9625" s="249">
        <v>96.826932440051237</v>
      </c>
    </row>
    <row r="9626" spans="2:3" x14ac:dyDescent="0.25">
      <c r="B9626" s="250">
        <v>9563</v>
      </c>
      <c r="C9626" s="249">
        <v>88.923781220141535</v>
      </c>
    </row>
    <row r="9627" spans="2:3" x14ac:dyDescent="0.25">
      <c r="B9627" s="250">
        <v>9564</v>
      </c>
      <c r="C9627" s="249">
        <v>138.21403382585257</v>
      </c>
    </row>
    <row r="9628" spans="2:3" x14ac:dyDescent="0.25">
      <c r="B9628" s="250">
        <v>9565</v>
      </c>
      <c r="C9628" s="249">
        <v>95.521421359473294</v>
      </c>
    </row>
    <row r="9629" spans="2:3" x14ac:dyDescent="0.25">
      <c r="B9629" s="250">
        <v>9566</v>
      </c>
      <c r="C9629" s="249">
        <v>115.5226058071992</v>
      </c>
    </row>
    <row r="9630" spans="2:3" x14ac:dyDescent="0.25">
      <c r="B9630" s="250">
        <v>9567</v>
      </c>
      <c r="C9630" s="249">
        <v>116.39908244452118</v>
      </c>
    </row>
    <row r="9631" spans="2:3" x14ac:dyDescent="0.25">
      <c r="B9631" s="250">
        <v>9568</v>
      </c>
      <c r="C9631" s="249">
        <v>144.00231862069458</v>
      </c>
    </row>
    <row r="9632" spans="2:3" x14ac:dyDescent="0.25">
      <c r="B9632" s="250">
        <v>9569</v>
      </c>
      <c r="C9632" s="249">
        <v>143.6453185969703</v>
      </c>
    </row>
    <row r="9633" spans="2:3" x14ac:dyDescent="0.25">
      <c r="B9633" s="250">
        <v>9570</v>
      </c>
      <c r="C9633" s="249">
        <v>116.39075144146358</v>
      </c>
    </row>
    <row r="9634" spans="2:3" x14ac:dyDescent="0.25">
      <c r="B9634" s="250">
        <v>9571</v>
      </c>
      <c r="C9634" s="249">
        <v>102.49152934765374</v>
      </c>
    </row>
    <row r="9635" spans="2:3" x14ac:dyDescent="0.25">
      <c r="B9635" s="250">
        <v>9572</v>
      </c>
      <c r="C9635" s="249">
        <v>121.46040265186578</v>
      </c>
    </row>
    <row r="9636" spans="2:3" x14ac:dyDescent="0.25">
      <c r="B9636" s="250">
        <v>9573</v>
      </c>
      <c r="C9636" s="249">
        <v>94.794162924680109</v>
      </c>
    </row>
    <row r="9637" spans="2:3" x14ac:dyDescent="0.25">
      <c r="B9637" s="250">
        <v>9574</v>
      </c>
      <c r="C9637" s="249">
        <v>104.41814812050453</v>
      </c>
    </row>
    <row r="9638" spans="2:3" x14ac:dyDescent="0.25">
      <c r="B9638" s="250">
        <v>9575</v>
      </c>
      <c r="C9638" s="249">
        <v>90.279142555090019</v>
      </c>
    </row>
    <row r="9639" spans="2:3" x14ac:dyDescent="0.25">
      <c r="B9639" s="250">
        <v>9576</v>
      </c>
      <c r="C9639" s="249">
        <v>165.30582815837573</v>
      </c>
    </row>
    <row r="9640" spans="2:3" x14ac:dyDescent="0.25">
      <c r="B9640" s="250">
        <v>9577</v>
      </c>
      <c r="C9640" s="249">
        <v>116.63802887385353</v>
      </c>
    </row>
    <row r="9641" spans="2:3" x14ac:dyDescent="0.25">
      <c r="B9641" s="250">
        <v>9578</v>
      </c>
      <c r="C9641" s="249">
        <v>114.95662447178488</v>
      </c>
    </row>
    <row r="9642" spans="2:3" x14ac:dyDescent="0.25">
      <c r="B9642" s="250">
        <v>9579</v>
      </c>
      <c r="C9642" s="249">
        <v>104.05051622095705</v>
      </c>
    </row>
    <row r="9643" spans="2:3" x14ac:dyDescent="0.25">
      <c r="B9643" s="250">
        <v>9580</v>
      </c>
      <c r="C9643" s="249">
        <v>103.47345142253101</v>
      </c>
    </row>
    <row r="9644" spans="2:3" x14ac:dyDescent="0.25">
      <c r="B9644" s="250">
        <v>9581</v>
      </c>
      <c r="C9644" s="249">
        <v>130.00876499805753</v>
      </c>
    </row>
    <row r="9645" spans="2:3" x14ac:dyDescent="0.25">
      <c r="B9645" s="250">
        <v>9582</v>
      </c>
      <c r="C9645" s="249">
        <v>108.08955637601591</v>
      </c>
    </row>
    <row r="9646" spans="2:3" x14ac:dyDescent="0.25">
      <c r="B9646" s="250">
        <v>9583</v>
      </c>
      <c r="C9646" s="249">
        <v>119.11078613162294</v>
      </c>
    </row>
    <row r="9647" spans="2:3" x14ac:dyDescent="0.25">
      <c r="B9647" s="250">
        <v>9584</v>
      </c>
      <c r="C9647" s="249">
        <v>118.5547986719846</v>
      </c>
    </row>
    <row r="9648" spans="2:3" x14ac:dyDescent="0.25">
      <c r="B9648" s="250">
        <v>9585</v>
      </c>
      <c r="C9648" s="249">
        <v>101.11718647178351</v>
      </c>
    </row>
    <row r="9649" spans="2:3" x14ac:dyDescent="0.25">
      <c r="B9649" s="250">
        <v>9586</v>
      </c>
      <c r="C9649" s="249">
        <v>62.805364086674302</v>
      </c>
    </row>
    <row r="9650" spans="2:3" x14ac:dyDescent="0.25">
      <c r="B9650" s="250">
        <v>9587</v>
      </c>
      <c r="C9650" s="249">
        <v>149.20426083626671</v>
      </c>
    </row>
    <row r="9651" spans="2:3" x14ac:dyDescent="0.25">
      <c r="B9651" s="250">
        <v>9588</v>
      </c>
      <c r="C9651" s="249">
        <v>118.09156387779666</v>
      </c>
    </row>
    <row r="9652" spans="2:3" x14ac:dyDescent="0.25">
      <c r="B9652" s="250">
        <v>9589</v>
      </c>
      <c r="C9652" s="249">
        <v>101.97091647427089</v>
      </c>
    </row>
    <row r="9653" spans="2:3" x14ac:dyDescent="0.25">
      <c r="B9653" s="250">
        <v>9590</v>
      </c>
      <c r="C9653" s="249">
        <v>96.55479045982807</v>
      </c>
    </row>
    <row r="9654" spans="2:3" x14ac:dyDescent="0.25">
      <c r="B9654" s="250">
        <v>9591</v>
      </c>
      <c r="C9654" s="249">
        <v>107.41360224457358</v>
      </c>
    </row>
    <row r="9655" spans="2:3" x14ac:dyDescent="0.25">
      <c r="B9655" s="250">
        <v>9592</v>
      </c>
      <c r="C9655" s="249">
        <v>107.63757796117504</v>
      </c>
    </row>
    <row r="9656" spans="2:3" x14ac:dyDescent="0.25">
      <c r="B9656" s="250">
        <v>9593</v>
      </c>
      <c r="C9656" s="249">
        <v>126.0076293769896</v>
      </c>
    </row>
    <row r="9657" spans="2:3" x14ac:dyDescent="0.25">
      <c r="B9657" s="250">
        <v>9594</v>
      </c>
      <c r="C9657" s="249">
        <v>125.53674439817884</v>
      </c>
    </row>
    <row r="9658" spans="2:3" x14ac:dyDescent="0.25">
      <c r="B9658" s="250">
        <v>9595</v>
      </c>
      <c r="C9658" s="249">
        <v>148.35883653021804</v>
      </c>
    </row>
    <row r="9659" spans="2:3" x14ac:dyDescent="0.25">
      <c r="B9659" s="250">
        <v>9596</v>
      </c>
      <c r="C9659" s="249">
        <v>83.160421773721922</v>
      </c>
    </row>
    <row r="9660" spans="2:3" x14ac:dyDescent="0.25">
      <c r="B9660" s="250">
        <v>9597</v>
      </c>
      <c r="C9660" s="249">
        <v>156.99505156201076</v>
      </c>
    </row>
    <row r="9661" spans="2:3" x14ac:dyDescent="0.25">
      <c r="B9661" s="250">
        <v>9598</v>
      </c>
      <c r="C9661" s="249">
        <v>72.761694416520413</v>
      </c>
    </row>
    <row r="9662" spans="2:3" x14ac:dyDescent="0.25">
      <c r="B9662" s="250">
        <v>9599</v>
      </c>
      <c r="C9662" s="249">
        <v>152.16530971863111</v>
      </c>
    </row>
    <row r="9663" spans="2:3" x14ac:dyDescent="0.25">
      <c r="B9663" s="250">
        <v>9600</v>
      </c>
      <c r="C9663" s="249">
        <v>77.945673204887186</v>
      </c>
    </row>
    <row r="9664" spans="2:3" x14ac:dyDescent="0.25">
      <c r="B9664" s="250">
        <v>9601</v>
      </c>
      <c r="C9664" s="249">
        <v>105.59099906805035</v>
      </c>
    </row>
    <row r="9665" spans="2:3" x14ac:dyDescent="0.25">
      <c r="B9665" s="250">
        <v>9602</v>
      </c>
      <c r="C9665" s="249">
        <v>115.93645354225715</v>
      </c>
    </row>
    <row r="9666" spans="2:3" x14ac:dyDescent="0.25">
      <c r="B9666" s="250">
        <v>9603</v>
      </c>
      <c r="C9666" s="249">
        <v>129.65022104821031</v>
      </c>
    </row>
    <row r="9667" spans="2:3" x14ac:dyDescent="0.25">
      <c r="B9667" s="250">
        <v>9604</v>
      </c>
      <c r="C9667" s="249">
        <v>154.44992887174817</v>
      </c>
    </row>
    <row r="9668" spans="2:3" x14ac:dyDescent="0.25">
      <c r="B9668" s="250">
        <v>9605</v>
      </c>
      <c r="C9668" s="249">
        <v>105.98796073641635</v>
      </c>
    </row>
    <row r="9669" spans="2:3" x14ac:dyDescent="0.25">
      <c r="B9669" s="250">
        <v>9606</v>
      </c>
      <c r="C9669" s="249">
        <v>87.070387020460345</v>
      </c>
    </row>
    <row r="9670" spans="2:3" x14ac:dyDescent="0.25">
      <c r="B9670" s="250">
        <v>9607</v>
      </c>
      <c r="C9670" s="249">
        <v>82.671291682834223</v>
      </c>
    </row>
    <row r="9671" spans="2:3" x14ac:dyDescent="0.25">
      <c r="B9671" s="250">
        <v>9608</v>
      </c>
      <c r="C9671" s="249">
        <v>85.121178990485475</v>
      </c>
    </row>
    <row r="9672" spans="2:3" x14ac:dyDescent="0.25">
      <c r="B9672" s="250">
        <v>9609</v>
      </c>
      <c r="C9672" s="249">
        <v>87.650245153372737</v>
      </c>
    </row>
    <row r="9673" spans="2:3" x14ac:dyDescent="0.25">
      <c r="B9673" s="250">
        <v>9610</v>
      </c>
      <c r="C9673" s="249">
        <v>141.16509106315121</v>
      </c>
    </row>
    <row r="9674" spans="2:3" x14ac:dyDescent="0.25">
      <c r="B9674" s="250">
        <v>9611</v>
      </c>
      <c r="C9674" s="249">
        <v>102.67344091325538</v>
      </c>
    </row>
    <row r="9675" spans="2:3" x14ac:dyDescent="0.25">
      <c r="B9675" s="250">
        <v>9612</v>
      </c>
      <c r="C9675" s="249">
        <v>125.92922252576041</v>
      </c>
    </row>
    <row r="9676" spans="2:3" x14ac:dyDescent="0.25">
      <c r="B9676" s="250">
        <v>9613</v>
      </c>
      <c r="C9676" s="249">
        <v>119.9595685004019</v>
      </c>
    </row>
    <row r="9677" spans="2:3" x14ac:dyDescent="0.25">
      <c r="B9677" s="250">
        <v>9614</v>
      </c>
      <c r="C9677" s="249">
        <v>129.8027025935786</v>
      </c>
    </row>
    <row r="9678" spans="2:3" x14ac:dyDescent="0.25">
      <c r="B9678" s="250">
        <v>9615</v>
      </c>
      <c r="C9678" s="249">
        <v>148.8069721315469</v>
      </c>
    </row>
    <row r="9679" spans="2:3" x14ac:dyDescent="0.25">
      <c r="B9679" s="250">
        <v>9616</v>
      </c>
      <c r="C9679" s="249">
        <v>102.07250099535473</v>
      </c>
    </row>
    <row r="9680" spans="2:3" x14ac:dyDescent="0.25">
      <c r="B9680" s="250">
        <v>9617</v>
      </c>
      <c r="C9680" s="249">
        <v>105.59569605279658</v>
      </c>
    </row>
    <row r="9681" spans="2:3" x14ac:dyDescent="0.25">
      <c r="B9681" s="250">
        <v>9618</v>
      </c>
      <c r="C9681" s="249">
        <v>96.396611614179122</v>
      </c>
    </row>
    <row r="9682" spans="2:3" x14ac:dyDescent="0.25">
      <c r="B9682" s="250">
        <v>9619</v>
      </c>
      <c r="C9682" s="249">
        <v>120.10218297091058</v>
      </c>
    </row>
    <row r="9683" spans="2:3" x14ac:dyDescent="0.25">
      <c r="B9683" s="250">
        <v>9620</v>
      </c>
      <c r="C9683" s="249">
        <v>115.04229856649127</v>
      </c>
    </row>
    <row r="9684" spans="2:3" x14ac:dyDescent="0.25">
      <c r="B9684" s="250">
        <v>9621</v>
      </c>
      <c r="C9684" s="249">
        <v>118.71821993517662</v>
      </c>
    </row>
    <row r="9685" spans="2:3" x14ac:dyDescent="0.25">
      <c r="B9685" s="250">
        <v>9622</v>
      </c>
      <c r="C9685" s="249">
        <v>119.43335084265019</v>
      </c>
    </row>
    <row r="9686" spans="2:3" x14ac:dyDescent="0.25">
      <c r="B9686" s="250">
        <v>9623</v>
      </c>
      <c r="C9686" s="249">
        <v>101.01621432790172</v>
      </c>
    </row>
    <row r="9687" spans="2:3" x14ac:dyDescent="0.25">
      <c r="B9687" s="250">
        <v>9624</v>
      </c>
      <c r="C9687" s="249">
        <v>78.313696828085213</v>
      </c>
    </row>
    <row r="9688" spans="2:3" x14ac:dyDescent="0.25">
      <c r="B9688" s="250">
        <v>9625</v>
      </c>
      <c r="C9688" s="249">
        <v>111.01318088126084</v>
      </c>
    </row>
    <row r="9689" spans="2:3" x14ac:dyDescent="0.25">
      <c r="B9689" s="250">
        <v>9626</v>
      </c>
      <c r="C9689" s="249">
        <v>95.593633181015605</v>
      </c>
    </row>
    <row r="9690" spans="2:3" x14ac:dyDescent="0.25">
      <c r="B9690" s="250">
        <v>9627</v>
      </c>
      <c r="C9690" s="249">
        <v>108.25100081269734</v>
      </c>
    </row>
    <row r="9691" spans="2:3" x14ac:dyDescent="0.25">
      <c r="B9691" s="250">
        <v>9628</v>
      </c>
      <c r="C9691" s="249">
        <v>103.25006634537591</v>
      </c>
    </row>
    <row r="9692" spans="2:3" x14ac:dyDescent="0.25">
      <c r="B9692" s="250">
        <v>9629</v>
      </c>
      <c r="C9692" s="249">
        <v>136.86248946234954</v>
      </c>
    </row>
    <row r="9693" spans="2:3" x14ac:dyDescent="0.25">
      <c r="B9693" s="250">
        <v>9630</v>
      </c>
      <c r="C9693" s="249">
        <v>88.714633192597319</v>
      </c>
    </row>
    <row r="9694" spans="2:3" x14ac:dyDescent="0.25">
      <c r="B9694" s="250">
        <v>9631</v>
      </c>
      <c r="C9694" s="249">
        <v>75.074426580017061</v>
      </c>
    </row>
    <row r="9695" spans="2:3" x14ac:dyDescent="0.25">
      <c r="B9695" s="250">
        <v>9632</v>
      </c>
      <c r="C9695" s="249">
        <v>85.240363183910773</v>
      </c>
    </row>
    <row r="9696" spans="2:3" x14ac:dyDescent="0.25">
      <c r="B9696" s="250">
        <v>9633</v>
      </c>
      <c r="C9696" s="249">
        <v>118.92953073372887</v>
      </c>
    </row>
    <row r="9697" spans="2:3" x14ac:dyDescent="0.25">
      <c r="B9697" s="250">
        <v>9634</v>
      </c>
      <c r="C9697" s="249">
        <v>193.30509055223658</v>
      </c>
    </row>
    <row r="9698" spans="2:3" x14ac:dyDescent="0.25">
      <c r="B9698" s="250">
        <v>9635</v>
      </c>
      <c r="C9698" s="249">
        <v>113.42390069092598</v>
      </c>
    </row>
    <row r="9699" spans="2:3" x14ac:dyDescent="0.25">
      <c r="B9699" s="250">
        <v>9636</v>
      </c>
      <c r="C9699" s="249">
        <v>129.12272710530894</v>
      </c>
    </row>
    <row r="9700" spans="2:3" x14ac:dyDescent="0.25">
      <c r="B9700" s="250">
        <v>9637</v>
      </c>
      <c r="C9700" s="249">
        <v>142.3966754283521</v>
      </c>
    </row>
    <row r="9701" spans="2:3" x14ac:dyDescent="0.25">
      <c r="B9701" s="250">
        <v>9638</v>
      </c>
      <c r="C9701" s="249">
        <v>133.15959064189715</v>
      </c>
    </row>
    <row r="9702" spans="2:3" x14ac:dyDescent="0.25">
      <c r="B9702" s="250">
        <v>9639</v>
      </c>
      <c r="C9702" s="249">
        <v>128.51083939168257</v>
      </c>
    </row>
    <row r="9703" spans="2:3" x14ac:dyDescent="0.25">
      <c r="B9703" s="250">
        <v>9640</v>
      </c>
      <c r="C9703" s="249">
        <v>146.23337123420362</v>
      </c>
    </row>
    <row r="9704" spans="2:3" x14ac:dyDescent="0.25">
      <c r="B9704" s="250">
        <v>9641</v>
      </c>
      <c r="C9704" s="249">
        <v>106.17295853046963</v>
      </c>
    </row>
    <row r="9705" spans="2:3" x14ac:dyDescent="0.25">
      <c r="B9705" s="250">
        <v>9642</v>
      </c>
      <c r="C9705" s="249">
        <v>128.22045048419778</v>
      </c>
    </row>
    <row r="9706" spans="2:3" x14ac:dyDescent="0.25">
      <c r="B9706" s="250">
        <v>9643</v>
      </c>
      <c r="C9706" s="249">
        <v>120.28814117508695</v>
      </c>
    </row>
    <row r="9707" spans="2:3" x14ac:dyDescent="0.25">
      <c r="B9707" s="250">
        <v>9644</v>
      </c>
      <c r="C9707" s="249">
        <v>96.914675937742786</v>
      </c>
    </row>
    <row r="9708" spans="2:3" x14ac:dyDescent="0.25">
      <c r="B9708" s="250">
        <v>9645</v>
      </c>
      <c r="C9708" s="249">
        <v>115.19761128573012</v>
      </c>
    </row>
    <row r="9709" spans="2:3" x14ac:dyDescent="0.25">
      <c r="B9709" s="250">
        <v>9646</v>
      </c>
      <c r="C9709" s="249">
        <v>112.5305390809994</v>
      </c>
    </row>
    <row r="9710" spans="2:3" x14ac:dyDescent="0.25">
      <c r="B9710" s="250">
        <v>9647</v>
      </c>
      <c r="C9710" s="249">
        <v>147.54239928443849</v>
      </c>
    </row>
    <row r="9711" spans="2:3" x14ac:dyDescent="0.25">
      <c r="B9711" s="250">
        <v>9648</v>
      </c>
      <c r="C9711" s="249">
        <v>138.06513861565222</v>
      </c>
    </row>
    <row r="9712" spans="2:3" x14ac:dyDescent="0.25">
      <c r="B9712" s="250">
        <v>9649</v>
      </c>
      <c r="C9712" s="249">
        <v>146.09103393675878</v>
      </c>
    </row>
    <row r="9713" spans="2:3" x14ac:dyDescent="0.25">
      <c r="B9713" s="250">
        <v>9650</v>
      </c>
      <c r="C9713" s="249">
        <v>116.76270248259512</v>
      </c>
    </row>
    <row r="9714" spans="2:3" x14ac:dyDescent="0.25">
      <c r="B9714" s="250">
        <v>9651</v>
      </c>
      <c r="C9714" s="249">
        <v>76.2948255754456</v>
      </c>
    </row>
    <row r="9715" spans="2:3" x14ac:dyDescent="0.25">
      <c r="B9715" s="250">
        <v>9652</v>
      </c>
      <c r="C9715" s="249">
        <v>134.71600647111782</v>
      </c>
    </row>
    <row r="9716" spans="2:3" x14ac:dyDescent="0.25">
      <c r="B9716" s="250">
        <v>9653</v>
      </c>
      <c r="C9716" s="249">
        <v>163.73872756186972</v>
      </c>
    </row>
    <row r="9717" spans="2:3" x14ac:dyDescent="0.25">
      <c r="B9717" s="250">
        <v>9654</v>
      </c>
      <c r="C9717" s="249">
        <v>96.814172943525136</v>
      </c>
    </row>
    <row r="9718" spans="2:3" x14ac:dyDescent="0.25">
      <c r="B9718" s="250">
        <v>9655</v>
      </c>
      <c r="C9718" s="249">
        <v>108.43942986636526</v>
      </c>
    </row>
    <row r="9719" spans="2:3" x14ac:dyDescent="0.25">
      <c r="B9719" s="250">
        <v>9656</v>
      </c>
      <c r="C9719" s="249">
        <v>109.4949655181142</v>
      </c>
    </row>
    <row r="9720" spans="2:3" x14ac:dyDescent="0.25">
      <c r="B9720" s="250">
        <v>9657</v>
      </c>
      <c r="C9720" s="249">
        <v>102.99095552466943</v>
      </c>
    </row>
    <row r="9721" spans="2:3" x14ac:dyDescent="0.25">
      <c r="B9721" s="250">
        <v>9658</v>
      </c>
      <c r="C9721" s="249">
        <v>108.91325180553466</v>
      </c>
    </row>
    <row r="9722" spans="2:3" x14ac:dyDescent="0.25">
      <c r="B9722" s="250">
        <v>9659</v>
      </c>
      <c r="C9722" s="249">
        <v>105.68979764312216</v>
      </c>
    </row>
    <row r="9723" spans="2:3" x14ac:dyDescent="0.25">
      <c r="B9723" s="250">
        <v>9660</v>
      </c>
      <c r="C9723" s="249">
        <v>138.1806009039218</v>
      </c>
    </row>
    <row r="9724" spans="2:3" x14ac:dyDescent="0.25">
      <c r="B9724" s="250">
        <v>9661</v>
      </c>
      <c r="C9724" s="249">
        <v>124.3727090370936</v>
      </c>
    </row>
    <row r="9725" spans="2:3" x14ac:dyDescent="0.25">
      <c r="B9725" s="250">
        <v>9662</v>
      </c>
      <c r="C9725" s="249">
        <v>102.99568303540178</v>
      </c>
    </row>
    <row r="9726" spans="2:3" x14ac:dyDescent="0.25">
      <c r="B9726" s="250">
        <v>9663</v>
      </c>
      <c r="C9726" s="249">
        <v>122.75008827899259</v>
      </c>
    </row>
    <row r="9727" spans="2:3" x14ac:dyDescent="0.25">
      <c r="B9727" s="250">
        <v>9664</v>
      </c>
      <c r="C9727" s="249">
        <v>134.8186050112717</v>
      </c>
    </row>
    <row r="9728" spans="2:3" x14ac:dyDescent="0.25">
      <c r="B9728" s="250">
        <v>9665</v>
      </c>
      <c r="C9728" s="249">
        <v>107.74064257312193</v>
      </c>
    </row>
    <row r="9729" spans="2:3" x14ac:dyDescent="0.25">
      <c r="B9729" s="250">
        <v>9666</v>
      </c>
      <c r="C9729" s="249">
        <v>125.49630587345501</v>
      </c>
    </row>
    <row r="9730" spans="2:3" x14ac:dyDescent="0.25">
      <c r="B9730" s="250">
        <v>9667</v>
      </c>
      <c r="C9730" s="249">
        <v>107.2641089062851</v>
      </c>
    </row>
    <row r="9731" spans="2:3" x14ac:dyDescent="0.25">
      <c r="B9731" s="250">
        <v>9668</v>
      </c>
      <c r="C9731" s="249">
        <v>128.63025599510314</v>
      </c>
    </row>
    <row r="9732" spans="2:3" x14ac:dyDescent="0.25">
      <c r="B9732" s="250">
        <v>9669</v>
      </c>
      <c r="C9732" s="249">
        <v>103.39833655408091</v>
      </c>
    </row>
    <row r="9733" spans="2:3" x14ac:dyDescent="0.25">
      <c r="B9733" s="250">
        <v>9670</v>
      </c>
      <c r="C9733" s="249">
        <v>99.737498998745735</v>
      </c>
    </row>
    <row r="9734" spans="2:3" x14ac:dyDescent="0.25">
      <c r="B9734" s="250">
        <v>9671</v>
      </c>
      <c r="C9734" s="249">
        <v>176.00564761955775</v>
      </c>
    </row>
    <row r="9735" spans="2:3" x14ac:dyDescent="0.25">
      <c r="B9735" s="250">
        <v>9672</v>
      </c>
      <c r="C9735" s="249">
        <v>122.62122181731402</v>
      </c>
    </row>
    <row r="9736" spans="2:3" x14ac:dyDescent="0.25">
      <c r="B9736" s="250">
        <v>9673</v>
      </c>
      <c r="C9736" s="249">
        <v>143.24543808161886</v>
      </c>
    </row>
    <row r="9737" spans="2:3" x14ac:dyDescent="0.25">
      <c r="B9737" s="250">
        <v>9674</v>
      </c>
      <c r="C9737" s="249">
        <v>99.855026860401466</v>
      </c>
    </row>
    <row r="9738" spans="2:3" x14ac:dyDescent="0.25">
      <c r="B9738" s="250">
        <v>9675</v>
      </c>
      <c r="C9738" s="249">
        <v>94.331978287716453</v>
      </c>
    </row>
    <row r="9739" spans="2:3" x14ac:dyDescent="0.25">
      <c r="B9739" s="250">
        <v>9676</v>
      </c>
      <c r="C9739" s="249">
        <v>109.80656705739702</v>
      </c>
    </row>
    <row r="9740" spans="2:3" x14ac:dyDescent="0.25">
      <c r="B9740" s="250">
        <v>9677</v>
      </c>
      <c r="C9740" s="249">
        <v>133.71296730066308</v>
      </c>
    </row>
    <row r="9741" spans="2:3" x14ac:dyDescent="0.25">
      <c r="B9741" s="250">
        <v>9678</v>
      </c>
      <c r="C9741" s="249">
        <v>88.464500565458195</v>
      </c>
    </row>
    <row r="9742" spans="2:3" x14ac:dyDescent="0.25">
      <c r="B9742" s="250">
        <v>9679</v>
      </c>
      <c r="C9742" s="249">
        <v>100.34411381338478</v>
      </c>
    </row>
    <row r="9743" spans="2:3" x14ac:dyDescent="0.25">
      <c r="B9743" s="250">
        <v>9680</v>
      </c>
      <c r="C9743" s="249">
        <v>108.26937075287981</v>
      </c>
    </row>
    <row r="9744" spans="2:3" x14ac:dyDescent="0.25">
      <c r="B9744" s="250">
        <v>9681</v>
      </c>
      <c r="C9744" s="249">
        <v>125.58816026985924</v>
      </c>
    </row>
    <row r="9745" spans="2:3" x14ac:dyDescent="0.25">
      <c r="B9745" s="250">
        <v>9682</v>
      </c>
      <c r="C9745" s="249">
        <v>139.13736132307292</v>
      </c>
    </row>
    <row r="9746" spans="2:3" x14ac:dyDescent="0.25">
      <c r="B9746" s="250">
        <v>9683</v>
      </c>
      <c r="C9746" s="249">
        <v>113.88606969256837</v>
      </c>
    </row>
    <row r="9747" spans="2:3" x14ac:dyDescent="0.25">
      <c r="B9747" s="250">
        <v>9684</v>
      </c>
      <c r="C9747" s="249">
        <v>93.419281333394792</v>
      </c>
    </row>
    <row r="9748" spans="2:3" x14ac:dyDescent="0.25">
      <c r="B9748" s="250">
        <v>9685</v>
      </c>
      <c r="C9748" s="249">
        <v>142.74143517987974</v>
      </c>
    </row>
    <row r="9749" spans="2:3" x14ac:dyDescent="0.25">
      <c r="B9749" s="250">
        <v>9686</v>
      </c>
      <c r="C9749" s="249">
        <v>123.82315666374242</v>
      </c>
    </row>
    <row r="9750" spans="2:3" x14ac:dyDescent="0.25">
      <c r="B9750" s="250">
        <v>9687</v>
      </c>
      <c r="C9750" s="249">
        <v>140.94498152830678</v>
      </c>
    </row>
    <row r="9751" spans="2:3" x14ac:dyDescent="0.25">
      <c r="B9751" s="250">
        <v>9688</v>
      </c>
      <c r="C9751" s="249">
        <v>181.63534595396732</v>
      </c>
    </row>
    <row r="9752" spans="2:3" x14ac:dyDescent="0.25">
      <c r="B9752" s="250">
        <v>9689</v>
      </c>
      <c r="C9752" s="249">
        <v>125.85904601102411</v>
      </c>
    </row>
    <row r="9753" spans="2:3" x14ac:dyDescent="0.25">
      <c r="B9753" s="250">
        <v>9690</v>
      </c>
      <c r="C9753" s="249">
        <v>91.856654559145682</v>
      </c>
    </row>
    <row r="9754" spans="2:3" x14ac:dyDescent="0.25">
      <c r="B9754" s="250">
        <v>9691</v>
      </c>
      <c r="C9754" s="249">
        <v>113.49751515517964</v>
      </c>
    </row>
    <row r="9755" spans="2:3" x14ac:dyDescent="0.25">
      <c r="B9755" s="250">
        <v>9692</v>
      </c>
      <c r="C9755" s="249">
        <v>144.48511831605032</v>
      </c>
    </row>
    <row r="9756" spans="2:3" x14ac:dyDescent="0.25">
      <c r="B9756" s="250">
        <v>9693</v>
      </c>
      <c r="C9756" s="249">
        <v>125.46898542792194</v>
      </c>
    </row>
    <row r="9757" spans="2:3" x14ac:dyDescent="0.25">
      <c r="B9757" s="250">
        <v>9694</v>
      </c>
      <c r="C9757" s="249">
        <v>92.825486757179647</v>
      </c>
    </row>
    <row r="9758" spans="2:3" x14ac:dyDescent="0.25">
      <c r="B9758" s="250">
        <v>9695</v>
      </c>
      <c r="C9758" s="249">
        <v>117.69483057027263</v>
      </c>
    </row>
    <row r="9759" spans="2:3" x14ac:dyDescent="0.25">
      <c r="B9759" s="250">
        <v>9696</v>
      </c>
      <c r="C9759" s="249">
        <v>112.2863251708052</v>
      </c>
    </row>
    <row r="9760" spans="2:3" x14ac:dyDescent="0.25">
      <c r="B9760" s="250">
        <v>9697</v>
      </c>
      <c r="C9760" s="249">
        <v>162.13184007450241</v>
      </c>
    </row>
    <row r="9761" spans="2:3" x14ac:dyDescent="0.25">
      <c r="B9761" s="250">
        <v>9698</v>
      </c>
      <c r="C9761" s="249">
        <v>112.78605630445118</v>
      </c>
    </row>
    <row r="9762" spans="2:3" x14ac:dyDescent="0.25">
      <c r="B9762" s="250">
        <v>9699</v>
      </c>
      <c r="C9762" s="249">
        <v>144.87538339165047</v>
      </c>
    </row>
    <row r="9763" spans="2:3" x14ac:dyDescent="0.25">
      <c r="B9763" s="250">
        <v>9700</v>
      </c>
      <c r="C9763" s="249">
        <v>135.15322315471525</v>
      </c>
    </row>
    <row r="9764" spans="2:3" x14ac:dyDescent="0.25">
      <c r="B9764" s="250">
        <v>9701</v>
      </c>
      <c r="C9764" s="249">
        <v>132.92791049441456</v>
      </c>
    </row>
    <row r="9765" spans="2:3" x14ac:dyDescent="0.25">
      <c r="B9765" s="250">
        <v>9702</v>
      </c>
      <c r="C9765" s="249">
        <v>109.96811793147</v>
      </c>
    </row>
    <row r="9766" spans="2:3" x14ac:dyDescent="0.25">
      <c r="B9766" s="250">
        <v>9703</v>
      </c>
      <c r="C9766" s="249">
        <v>86.527007655424939</v>
      </c>
    </row>
    <row r="9767" spans="2:3" x14ac:dyDescent="0.25">
      <c r="B9767" s="250">
        <v>9704</v>
      </c>
      <c r="C9767" s="249">
        <v>141.13434555770093</v>
      </c>
    </row>
    <row r="9768" spans="2:3" x14ac:dyDescent="0.25">
      <c r="B9768" s="250">
        <v>9705</v>
      </c>
      <c r="C9768" s="249">
        <v>89.343327162066387</v>
      </c>
    </row>
    <row r="9769" spans="2:3" x14ac:dyDescent="0.25">
      <c r="B9769" s="250">
        <v>9706</v>
      </c>
      <c r="C9769" s="249">
        <v>128.60187588798513</v>
      </c>
    </row>
    <row r="9770" spans="2:3" x14ac:dyDescent="0.25">
      <c r="B9770" s="250">
        <v>9707</v>
      </c>
      <c r="C9770" s="249">
        <v>173.96515855666553</v>
      </c>
    </row>
    <row r="9771" spans="2:3" x14ac:dyDescent="0.25">
      <c r="B9771" s="250">
        <v>9708</v>
      </c>
      <c r="C9771" s="249">
        <v>131.70275278032821</v>
      </c>
    </row>
    <row r="9772" spans="2:3" x14ac:dyDescent="0.25">
      <c r="B9772" s="250">
        <v>9709</v>
      </c>
      <c r="C9772" s="249">
        <v>138.0521783163905</v>
      </c>
    </row>
    <row r="9773" spans="2:3" x14ac:dyDescent="0.25">
      <c r="B9773" s="250">
        <v>9710</v>
      </c>
      <c r="C9773" s="249">
        <v>137.43929009958242</v>
      </c>
    </row>
    <row r="9774" spans="2:3" x14ac:dyDescent="0.25">
      <c r="B9774" s="250">
        <v>9711</v>
      </c>
      <c r="C9774" s="249">
        <v>99.605848670327603</v>
      </c>
    </row>
    <row r="9775" spans="2:3" x14ac:dyDescent="0.25">
      <c r="B9775" s="250">
        <v>9712</v>
      </c>
      <c r="C9775" s="249">
        <v>124.98549273773706</v>
      </c>
    </row>
    <row r="9776" spans="2:3" x14ac:dyDescent="0.25">
      <c r="B9776" s="250">
        <v>9713</v>
      </c>
      <c r="C9776" s="249">
        <v>64.835381416170563</v>
      </c>
    </row>
    <row r="9777" spans="2:3" x14ac:dyDescent="0.25">
      <c r="B9777" s="250">
        <v>9714</v>
      </c>
      <c r="C9777" s="249">
        <v>147.90863320289884</v>
      </c>
    </row>
    <row r="9778" spans="2:3" x14ac:dyDescent="0.25">
      <c r="B9778" s="250">
        <v>9715</v>
      </c>
      <c r="C9778" s="249">
        <v>118.6195042676655</v>
      </c>
    </row>
    <row r="9779" spans="2:3" x14ac:dyDescent="0.25">
      <c r="B9779" s="250">
        <v>9716</v>
      </c>
      <c r="C9779" s="249">
        <v>97.551646371153282</v>
      </c>
    </row>
    <row r="9780" spans="2:3" x14ac:dyDescent="0.25">
      <c r="B9780" s="250">
        <v>9717</v>
      </c>
      <c r="C9780" s="249">
        <v>100.53362305019135</v>
      </c>
    </row>
    <row r="9781" spans="2:3" x14ac:dyDescent="0.25">
      <c r="B9781" s="250">
        <v>9718</v>
      </c>
      <c r="C9781" s="249">
        <v>119.53139581021752</v>
      </c>
    </row>
    <row r="9782" spans="2:3" x14ac:dyDescent="0.25">
      <c r="B9782" s="250">
        <v>9719</v>
      </c>
      <c r="C9782" s="249">
        <v>87.77504630814974</v>
      </c>
    </row>
    <row r="9783" spans="2:3" x14ac:dyDescent="0.25">
      <c r="B9783" s="250">
        <v>9720</v>
      </c>
      <c r="C9783" s="249">
        <v>101.87867070852198</v>
      </c>
    </row>
    <row r="9784" spans="2:3" x14ac:dyDescent="0.25">
      <c r="B9784" s="250">
        <v>9721</v>
      </c>
      <c r="C9784" s="249">
        <v>136.29471113745058</v>
      </c>
    </row>
    <row r="9785" spans="2:3" x14ac:dyDescent="0.25">
      <c r="B9785" s="250">
        <v>9722</v>
      </c>
      <c r="C9785" s="249">
        <v>121.69403161069285</v>
      </c>
    </row>
    <row r="9786" spans="2:3" x14ac:dyDescent="0.25">
      <c r="B9786" s="250">
        <v>9723</v>
      </c>
      <c r="C9786" s="249">
        <v>148.32338285041277</v>
      </c>
    </row>
    <row r="9787" spans="2:3" x14ac:dyDescent="0.25">
      <c r="B9787" s="250">
        <v>9724</v>
      </c>
      <c r="C9787" s="249">
        <v>145.76360963671812</v>
      </c>
    </row>
    <row r="9788" spans="2:3" x14ac:dyDescent="0.25">
      <c r="B9788" s="250">
        <v>9725</v>
      </c>
      <c r="C9788" s="249">
        <v>129.26859490235233</v>
      </c>
    </row>
    <row r="9789" spans="2:3" x14ac:dyDescent="0.25">
      <c r="B9789" s="250">
        <v>9726</v>
      </c>
      <c r="C9789" s="249">
        <v>103.07627401682771</v>
      </c>
    </row>
    <row r="9790" spans="2:3" x14ac:dyDescent="0.25">
      <c r="B9790" s="250">
        <v>9727</v>
      </c>
      <c r="C9790" s="249">
        <v>121.83140027753053</v>
      </c>
    </row>
    <row r="9791" spans="2:3" x14ac:dyDescent="0.25">
      <c r="B9791" s="250">
        <v>9728</v>
      </c>
      <c r="C9791" s="249">
        <v>122.79272107994348</v>
      </c>
    </row>
    <row r="9792" spans="2:3" x14ac:dyDescent="0.25">
      <c r="B9792" s="250">
        <v>9729</v>
      </c>
      <c r="C9792" s="249">
        <v>145.89850441915894</v>
      </c>
    </row>
    <row r="9793" spans="2:3" x14ac:dyDescent="0.25">
      <c r="B9793" s="250">
        <v>9730</v>
      </c>
      <c r="C9793" s="249">
        <v>126.28413914804266</v>
      </c>
    </row>
    <row r="9794" spans="2:3" x14ac:dyDescent="0.25">
      <c r="B9794" s="250">
        <v>9731</v>
      </c>
      <c r="C9794" s="249">
        <v>109.27005099749101</v>
      </c>
    </row>
    <row r="9795" spans="2:3" x14ac:dyDescent="0.25">
      <c r="B9795" s="250">
        <v>9732</v>
      </c>
      <c r="C9795" s="249">
        <v>131.10716169921685</v>
      </c>
    </row>
    <row r="9796" spans="2:3" x14ac:dyDescent="0.25">
      <c r="B9796" s="250">
        <v>9733</v>
      </c>
      <c r="C9796" s="249">
        <v>127.11741917059564</v>
      </c>
    </row>
    <row r="9797" spans="2:3" x14ac:dyDescent="0.25">
      <c r="B9797" s="250">
        <v>9734</v>
      </c>
      <c r="C9797" s="249">
        <v>111.88916411307564</v>
      </c>
    </row>
    <row r="9798" spans="2:3" x14ac:dyDescent="0.25">
      <c r="B9798" s="250">
        <v>9735</v>
      </c>
      <c r="C9798" s="249">
        <v>122.02722320228146</v>
      </c>
    </row>
    <row r="9799" spans="2:3" x14ac:dyDescent="0.25">
      <c r="B9799" s="250">
        <v>9736</v>
      </c>
      <c r="C9799" s="249">
        <v>142.98876121566838</v>
      </c>
    </row>
    <row r="9800" spans="2:3" x14ac:dyDescent="0.25">
      <c r="B9800" s="250">
        <v>9737</v>
      </c>
      <c r="C9800" s="249">
        <v>127.78608751259364</v>
      </c>
    </row>
    <row r="9801" spans="2:3" x14ac:dyDescent="0.25">
      <c r="B9801" s="250">
        <v>9738</v>
      </c>
      <c r="C9801" s="249">
        <v>148.02939626208305</v>
      </c>
    </row>
    <row r="9802" spans="2:3" x14ac:dyDescent="0.25">
      <c r="B9802" s="250">
        <v>9739</v>
      </c>
      <c r="C9802" s="249">
        <v>136.93033073290599</v>
      </c>
    </row>
    <row r="9803" spans="2:3" x14ac:dyDescent="0.25">
      <c r="B9803" s="250">
        <v>9740</v>
      </c>
      <c r="C9803" s="249">
        <v>123.22124197478013</v>
      </c>
    </row>
    <row r="9804" spans="2:3" x14ac:dyDescent="0.25">
      <c r="B9804" s="250">
        <v>9741</v>
      </c>
      <c r="C9804" s="249">
        <v>135.28805238711558</v>
      </c>
    </row>
    <row r="9805" spans="2:3" x14ac:dyDescent="0.25">
      <c r="B9805" s="250">
        <v>9742</v>
      </c>
      <c r="C9805" s="249">
        <v>130.55212804640672</v>
      </c>
    </row>
    <row r="9806" spans="2:3" x14ac:dyDescent="0.25">
      <c r="B9806" s="250">
        <v>9743</v>
      </c>
      <c r="C9806" s="249">
        <v>113.88653509058059</v>
      </c>
    </row>
    <row r="9807" spans="2:3" x14ac:dyDescent="0.25">
      <c r="B9807" s="250">
        <v>9744</v>
      </c>
      <c r="C9807" s="249">
        <v>100.88644988925472</v>
      </c>
    </row>
    <row r="9808" spans="2:3" x14ac:dyDescent="0.25">
      <c r="B9808" s="250">
        <v>9745</v>
      </c>
      <c r="C9808" s="249">
        <v>157.57164458638633</v>
      </c>
    </row>
    <row r="9809" spans="2:3" x14ac:dyDescent="0.25">
      <c r="B9809" s="250">
        <v>9746</v>
      </c>
      <c r="C9809" s="249">
        <v>133.25416875485243</v>
      </c>
    </row>
    <row r="9810" spans="2:3" x14ac:dyDescent="0.25">
      <c r="B9810" s="250">
        <v>9747</v>
      </c>
      <c r="C9810" s="249">
        <v>164.74335882984917</v>
      </c>
    </row>
    <row r="9811" spans="2:3" x14ac:dyDescent="0.25">
      <c r="B9811" s="250">
        <v>9748</v>
      </c>
      <c r="C9811" s="249">
        <v>87.945601626398343</v>
      </c>
    </row>
    <row r="9812" spans="2:3" x14ac:dyDescent="0.25">
      <c r="B9812" s="250">
        <v>9749</v>
      </c>
      <c r="C9812" s="249">
        <v>134.46322076307024</v>
      </c>
    </row>
    <row r="9813" spans="2:3" x14ac:dyDescent="0.25">
      <c r="B9813" s="250">
        <v>9750</v>
      </c>
      <c r="C9813" s="249">
        <v>132.4225651618479</v>
      </c>
    </row>
    <row r="9814" spans="2:3" x14ac:dyDescent="0.25">
      <c r="B9814" s="250">
        <v>9751</v>
      </c>
      <c r="C9814" s="249">
        <v>80.053549985352674</v>
      </c>
    </row>
    <row r="9815" spans="2:3" x14ac:dyDescent="0.25">
      <c r="B9815" s="250">
        <v>9752</v>
      </c>
      <c r="C9815" s="249">
        <v>159.9163680551506</v>
      </c>
    </row>
    <row r="9816" spans="2:3" x14ac:dyDescent="0.25">
      <c r="B9816" s="250">
        <v>9753</v>
      </c>
      <c r="C9816" s="249">
        <v>137.62034535564129</v>
      </c>
    </row>
    <row r="9817" spans="2:3" x14ac:dyDescent="0.25">
      <c r="B9817" s="250">
        <v>9754</v>
      </c>
      <c r="C9817" s="249">
        <v>99.714929615447829</v>
      </c>
    </row>
    <row r="9818" spans="2:3" x14ac:dyDescent="0.25">
      <c r="B9818" s="250">
        <v>9755</v>
      </c>
      <c r="C9818" s="249">
        <v>152.18989879301773</v>
      </c>
    </row>
    <row r="9819" spans="2:3" x14ac:dyDescent="0.25">
      <c r="B9819" s="250">
        <v>9756</v>
      </c>
      <c r="C9819" s="249">
        <v>113.38115110143555</v>
      </c>
    </row>
    <row r="9820" spans="2:3" x14ac:dyDescent="0.25">
      <c r="B9820" s="250">
        <v>9757</v>
      </c>
      <c r="C9820" s="249">
        <v>90.191027677006758</v>
      </c>
    </row>
    <row r="9821" spans="2:3" x14ac:dyDescent="0.25">
      <c r="B9821" s="250">
        <v>9758</v>
      </c>
      <c r="C9821" s="249">
        <v>102.96432601270044</v>
      </c>
    </row>
    <row r="9822" spans="2:3" x14ac:dyDescent="0.25">
      <c r="B9822" s="250">
        <v>9759</v>
      </c>
      <c r="C9822" s="249">
        <v>163.11700556216206</v>
      </c>
    </row>
    <row r="9823" spans="2:3" x14ac:dyDescent="0.25">
      <c r="B9823" s="250">
        <v>9760</v>
      </c>
      <c r="C9823" s="249">
        <v>117.84458304402081</v>
      </c>
    </row>
    <row r="9824" spans="2:3" x14ac:dyDescent="0.25">
      <c r="B9824" s="250">
        <v>9761</v>
      </c>
      <c r="C9824" s="249">
        <v>125.55687778469253</v>
      </c>
    </row>
    <row r="9825" spans="2:3" x14ac:dyDescent="0.25">
      <c r="B9825" s="250">
        <v>9762</v>
      </c>
      <c r="C9825" s="249">
        <v>105.18040669432926</v>
      </c>
    </row>
    <row r="9826" spans="2:3" x14ac:dyDescent="0.25">
      <c r="B9826" s="250">
        <v>9763</v>
      </c>
      <c r="C9826" s="249">
        <v>150.31352094930583</v>
      </c>
    </row>
    <row r="9827" spans="2:3" x14ac:dyDescent="0.25">
      <c r="B9827" s="250">
        <v>9764</v>
      </c>
      <c r="C9827" s="249">
        <v>141.01848392472206</v>
      </c>
    </row>
    <row r="9828" spans="2:3" x14ac:dyDescent="0.25">
      <c r="B9828" s="250">
        <v>9765</v>
      </c>
      <c r="C9828" s="249">
        <v>120.65088119697981</v>
      </c>
    </row>
    <row r="9829" spans="2:3" x14ac:dyDescent="0.25">
      <c r="B9829" s="250">
        <v>9766</v>
      </c>
      <c r="C9829" s="249">
        <v>124.82100578552655</v>
      </c>
    </row>
    <row r="9830" spans="2:3" x14ac:dyDescent="0.25">
      <c r="B9830" s="250">
        <v>9767</v>
      </c>
      <c r="C9830" s="249">
        <v>123.48716268435506</v>
      </c>
    </row>
    <row r="9831" spans="2:3" x14ac:dyDescent="0.25">
      <c r="B9831" s="250">
        <v>9768</v>
      </c>
      <c r="C9831" s="249">
        <v>155.72076551221761</v>
      </c>
    </row>
    <row r="9832" spans="2:3" x14ac:dyDescent="0.25">
      <c r="B9832" s="250">
        <v>9769</v>
      </c>
      <c r="C9832" s="249">
        <v>115.13003739887326</v>
      </c>
    </row>
    <row r="9833" spans="2:3" x14ac:dyDescent="0.25">
      <c r="B9833" s="250">
        <v>9770</v>
      </c>
      <c r="C9833" s="249">
        <v>136.17081193452108</v>
      </c>
    </row>
    <row r="9834" spans="2:3" x14ac:dyDescent="0.25">
      <c r="B9834" s="250">
        <v>9771</v>
      </c>
      <c r="C9834" s="249">
        <v>103.89248342042374</v>
      </c>
    </row>
    <row r="9835" spans="2:3" x14ac:dyDescent="0.25">
      <c r="B9835" s="250">
        <v>9772</v>
      </c>
      <c r="C9835" s="249">
        <v>90.670804174303186</v>
      </c>
    </row>
    <row r="9836" spans="2:3" x14ac:dyDescent="0.25">
      <c r="B9836" s="250">
        <v>9773</v>
      </c>
      <c r="C9836" s="249">
        <v>114.37022802271022</v>
      </c>
    </row>
    <row r="9837" spans="2:3" x14ac:dyDescent="0.25">
      <c r="B9837" s="250">
        <v>9774</v>
      </c>
      <c r="C9837" s="249">
        <v>76.989264294430654</v>
      </c>
    </row>
    <row r="9838" spans="2:3" x14ac:dyDescent="0.25">
      <c r="B9838" s="250">
        <v>9775</v>
      </c>
      <c r="C9838" s="249">
        <v>98.870811707492891</v>
      </c>
    </row>
    <row r="9839" spans="2:3" x14ac:dyDescent="0.25">
      <c r="B9839" s="250">
        <v>9776</v>
      </c>
      <c r="C9839" s="249">
        <v>106.61153701580861</v>
      </c>
    </row>
    <row r="9840" spans="2:3" x14ac:dyDescent="0.25">
      <c r="B9840" s="250">
        <v>9777</v>
      </c>
      <c r="C9840" s="249">
        <v>151.50829762862324</v>
      </c>
    </row>
    <row r="9841" spans="2:3" x14ac:dyDescent="0.25">
      <c r="B9841" s="250">
        <v>9778</v>
      </c>
      <c r="C9841" s="249">
        <v>68.775581327941282</v>
      </c>
    </row>
    <row r="9842" spans="2:3" x14ac:dyDescent="0.25">
      <c r="B9842" s="250">
        <v>9779</v>
      </c>
      <c r="C9842" s="249">
        <v>128.42492017723248</v>
      </c>
    </row>
    <row r="9843" spans="2:3" x14ac:dyDescent="0.25">
      <c r="B9843" s="250">
        <v>9780</v>
      </c>
      <c r="C9843" s="249">
        <v>136.10390485061649</v>
      </c>
    </row>
    <row r="9844" spans="2:3" x14ac:dyDescent="0.25">
      <c r="B9844" s="250">
        <v>9781</v>
      </c>
      <c r="C9844" s="249">
        <v>160.94687987487742</v>
      </c>
    </row>
    <row r="9845" spans="2:3" x14ac:dyDescent="0.25">
      <c r="B9845" s="250">
        <v>9782</v>
      </c>
      <c r="C9845" s="249">
        <v>121.54185876836605</v>
      </c>
    </row>
    <row r="9846" spans="2:3" x14ac:dyDescent="0.25">
      <c r="B9846" s="250">
        <v>9783</v>
      </c>
      <c r="C9846" s="249">
        <v>112.27757354265967</v>
      </c>
    </row>
    <row r="9847" spans="2:3" x14ac:dyDescent="0.25">
      <c r="B9847" s="250">
        <v>9784</v>
      </c>
      <c r="C9847" s="249">
        <v>116.69717486376437</v>
      </c>
    </row>
    <row r="9848" spans="2:3" x14ac:dyDescent="0.25">
      <c r="B9848" s="250">
        <v>9785</v>
      </c>
      <c r="C9848" s="249">
        <v>127.14310006655676</v>
      </c>
    </row>
    <row r="9849" spans="2:3" x14ac:dyDescent="0.25">
      <c r="B9849" s="250">
        <v>9786</v>
      </c>
      <c r="C9849" s="249">
        <v>116.85397064680488</v>
      </c>
    </row>
    <row r="9850" spans="2:3" x14ac:dyDescent="0.25">
      <c r="B9850" s="250">
        <v>9787</v>
      </c>
      <c r="C9850" s="249">
        <v>76.076950893136157</v>
      </c>
    </row>
    <row r="9851" spans="2:3" x14ac:dyDescent="0.25">
      <c r="B9851" s="250">
        <v>9788</v>
      </c>
      <c r="C9851" s="249">
        <v>140.16856426252815</v>
      </c>
    </row>
    <row r="9852" spans="2:3" x14ac:dyDescent="0.25">
      <c r="B9852" s="250">
        <v>9789</v>
      </c>
      <c r="C9852" s="249">
        <v>106.6554380794645</v>
      </c>
    </row>
    <row r="9853" spans="2:3" x14ac:dyDescent="0.25">
      <c r="B9853" s="250">
        <v>9790</v>
      </c>
      <c r="C9853" s="249">
        <v>127.40515661022877</v>
      </c>
    </row>
    <row r="9854" spans="2:3" x14ac:dyDescent="0.25">
      <c r="B9854" s="250">
        <v>9791</v>
      </c>
      <c r="C9854" s="249">
        <v>116.64073272468477</v>
      </c>
    </row>
    <row r="9855" spans="2:3" x14ac:dyDescent="0.25">
      <c r="B9855" s="250">
        <v>9792</v>
      </c>
      <c r="C9855" s="249">
        <v>149.14810180535298</v>
      </c>
    </row>
    <row r="9856" spans="2:3" x14ac:dyDescent="0.25">
      <c r="B9856" s="250">
        <v>9793</v>
      </c>
      <c r="C9856" s="249">
        <v>121.48625628137921</v>
      </c>
    </row>
    <row r="9857" spans="2:3" x14ac:dyDescent="0.25">
      <c r="B9857" s="250">
        <v>9794</v>
      </c>
      <c r="C9857" s="249">
        <v>130.73996663846927</v>
      </c>
    </row>
    <row r="9858" spans="2:3" x14ac:dyDescent="0.25">
      <c r="B9858" s="250">
        <v>9795</v>
      </c>
      <c r="C9858" s="249">
        <v>161.59023551625668</v>
      </c>
    </row>
    <row r="9859" spans="2:3" x14ac:dyDescent="0.25">
      <c r="B9859" s="250">
        <v>9796</v>
      </c>
      <c r="C9859" s="249">
        <v>137.36679965054606</v>
      </c>
    </row>
    <row r="9860" spans="2:3" x14ac:dyDescent="0.25">
      <c r="B9860" s="250">
        <v>9797</v>
      </c>
      <c r="C9860" s="249">
        <v>123.27193866528471</v>
      </c>
    </row>
    <row r="9861" spans="2:3" x14ac:dyDescent="0.25">
      <c r="B9861" s="250">
        <v>9798</v>
      </c>
      <c r="C9861" s="249">
        <v>131.26641462541201</v>
      </c>
    </row>
    <row r="9862" spans="2:3" x14ac:dyDescent="0.25">
      <c r="B9862" s="250">
        <v>9799</v>
      </c>
      <c r="C9862" s="249">
        <v>134.31417307117371</v>
      </c>
    </row>
    <row r="9863" spans="2:3" x14ac:dyDescent="0.25">
      <c r="B9863" s="250">
        <v>9800</v>
      </c>
      <c r="C9863" s="249">
        <v>166.08521461309834</v>
      </c>
    </row>
    <row r="9864" spans="2:3" x14ac:dyDescent="0.25">
      <c r="B9864" s="250">
        <v>9801</v>
      </c>
      <c r="C9864" s="249">
        <v>138.76032969193537</v>
      </c>
    </row>
    <row r="9865" spans="2:3" x14ac:dyDescent="0.25">
      <c r="B9865" s="250">
        <v>9802</v>
      </c>
      <c r="C9865" s="249">
        <v>106.01537445118015</v>
      </c>
    </row>
    <row r="9866" spans="2:3" x14ac:dyDescent="0.25">
      <c r="B9866" s="250">
        <v>9803</v>
      </c>
      <c r="C9866" s="249">
        <v>147.98697001756761</v>
      </c>
    </row>
    <row r="9867" spans="2:3" x14ac:dyDescent="0.25">
      <c r="B9867" s="250">
        <v>9804</v>
      </c>
      <c r="C9867" s="249">
        <v>104.85238915206462</v>
      </c>
    </row>
    <row r="9868" spans="2:3" x14ac:dyDescent="0.25">
      <c r="B9868" s="250">
        <v>9805</v>
      </c>
      <c r="C9868" s="249">
        <v>96.69165906214667</v>
      </c>
    </row>
    <row r="9869" spans="2:3" x14ac:dyDescent="0.25">
      <c r="B9869" s="250">
        <v>9806</v>
      </c>
      <c r="C9869" s="249">
        <v>103.30100139543615</v>
      </c>
    </row>
    <row r="9870" spans="2:3" x14ac:dyDescent="0.25">
      <c r="B9870" s="250">
        <v>9807</v>
      </c>
      <c r="C9870" s="249">
        <v>118.15809722769889</v>
      </c>
    </row>
    <row r="9871" spans="2:3" x14ac:dyDescent="0.25">
      <c r="B9871" s="250">
        <v>9808</v>
      </c>
      <c r="C9871" s="249">
        <v>144.72591204862618</v>
      </c>
    </row>
    <row r="9872" spans="2:3" x14ac:dyDescent="0.25">
      <c r="B9872" s="250">
        <v>9809</v>
      </c>
      <c r="C9872" s="249">
        <v>140.30506685145787</v>
      </c>
    </row>
    <row r="9873" spans="2:3" x14ac:dyDescent="0.25">
      <c r="B9873" s="250">
        <v>9810</v>
      </c>
      <c r="C9873" s="249">
        <v>100.11684159586429</v>
      </c>
    </row>
    <row r="9874" spans="2:3" x14ac:dyDescent="0.25">
      <c r="B9874" s="250">
        <v>9811</v>
      </c>
      <c r="C9874" s="249">
        <v>112.20024343314313</v>
      </c>
    </row>
    <row r="9875" spans="2:3" x14ac:dyDescent="0.25">
      <c r="B9875" s="250">
        <v>9812</v>
      </c>
      <c r="C9875" s="249">
        <v>145.17777317382476</v>
      </c>
    </row>
    <row r="9876" spans="2:3" x14ac:dyDescent="0.25">
      <c r="B9876" s="250">
        <v>9813</v>
      </c>
      <c r="C9876" s="249">
        <v>104.31683959013895</v>
      </c>
    </row>
    <row r="9877" spans="2:3" x14ac:dyDescent="0.25">
      <c r="B9877" s="250">
        <v>9814</v>
      </c>
      <c r="C9877" s="249">
        <v>110.2559665523286</v>
      </c>
    </row>
    <row r="9878" spans="2:3" x14ac:dyDescent="0.25">
      <c r="B9878" s="250">
        <v>9815</v>
      </c>
      <c r="C9878" s="249">
        <v>167.81486954306467</v>
      </c>
    </row>
    <row r="9879" spans="2:3" x14ac:dyDescent="0.25">
      <c r="B9879" s="250">
        <v>9816</v>
      </c>
      <c r="C9879" s="249">
        <v>140.37093132251576</v>
      </c>
    </row>
    <row r="9880" spans="2:3" x14ac:dyDescent="0.25">
      <c r="B9880" s="250">
        <v>9817</v>
      </c>
      <c r="C9880" s="249">
        <v>164.40998062254943</v>
      </c>
    </row>
    <row r="9881" spans="2:3" x14ac:dyDescent="0.25">
      <c r="B9881" s="250">
        <v>9818</v>
      </c>
      <c r="C9881" s="249">
        <v>136.33707976891131</v>
      </c>
    </row>
    <row r="9882" spans="2:3" x14ac:dyDescent="0.25">
      <c r="B9882" s="250">
        <v>9819</v>
      </c>
      <c r="C9882" s="249">
        <v>146.20388228828352</v>
      </c>
    </row>
    <row r="9883" spans="2:3" x14ac:dyDescent="0.25">
      <c r="B9883" s="250">
        <v>9820</v>
      </c>
      <c r="C9883" s="249">
        <v>115.70806580616721</v>
      </c>
    </row>
    <row r="9884" spans="2:3" x14ac:dyDescent="0.25">
      <c r="B9884" s="250">
        <v>9821</v>
      </c>
      <c r="C9884" s="249">
        <v>131.09088074339948</v>
      </c>
    </row>
    <row r="9885" spans="2:3" x14ac:dyDescent="0.25">
      <c r="B9885" s="250">
        <v>9822</v>
      </c>
      <c r="C9885" s="249">
        <v>144.02463652919386</v>
      </c>
    </row>
    <row r="9886" spans="2:3" x14ac:dyDescent="0.25">
      <c r="B9886" s="250">
        <v>9823</v>
      </c>
      <c r="C9886" s="249">
        <v>118.69008477308478</v>
      </c>
    </row>
    <row r="9887" spans="2:3" x14ac:dyDescent="0.25">
      <c r="B9887" s="250">
        <v>9824</v>
      </c>
      <c r="C9887" s="249">
        <v>108.03201890141155</v>
      </c>
    </row>
    <row r="9888" spans="2:3" x14ac:dyDescent="0.25">
      <c r="B9888" s="250">
        <v>9825</v>
      </c>
      <c r="C9888" s="249">
        <v>141.9490129705998</v>
      </c>
    </row>
    <row r="9889" spans="2:3" x14ac:dyDescent="0.25">
      <c r="B9889" s="250">
        <v>9826</v>
      </c>
      <c r="C9889" s="249">
        <v>147.84551630563999</v>
      </c>
    </row>
    <row r="9890" spans="2:3" x14ac:dyDescent="0.25">
      <c r="B9890" s="250">
        <v>9827</v>
      </c>
      <c r="C9890" s="249">
        <v>118.87010259621918</v>
      </c>
    </row>
    <row r="9891" spans="2:3" x14ac:dyDescent="0.25">
      <c r="B9891" s="250">
        <v>9828</v>
      </c>
      <c r="C9891" s="249">
        <v>95.561100754512893</v>
      </c>
    </row>
    <row r="9892" spans="2:3" x14ac:dyDescent="0.25">
      <c r="B9892" s="250">
        <v>9829</v>
      </c>
      <c r="C9892" s="249">
        <v>87.958752890718316</v>
      </c>
    </row>
    <row r="9893" spans="2:3" x14ac:dyDescent="0.25">
      <c r="B9893" s="250">
        <v>9830</v>
      </c>
      <c r="C9893" s="249">
        <v>128.72570008063548</v>
      </c>
    </row>
    <row r="9894" spans="2:3" x14ac:dyDescent="0.25">
      <c r="B9894" s="250">
        <v>9831</v>
      </c>
      <c r="C9894" s="249">
        <v>98.514411894760599</v>
      </c>
    </row>
    <row r="9895" spans="2:3" x14ac:dyDescent="0.25">
      <c r="B9895" s="250">
        <v>9832</v>
      </c>
      <c r="C9895" s="249">
        <v>100.14826517186927</v>
      </c>
    </row>
    <row r="9896" spans="2:3" x14ac:dyDescent="0.25">
      <c r="B9896" s="250">
        <v>9833</v>
      </c>
      <c r="C9896" s="249">
        <v>126.45807710478536</v>
      </c>
    </row>
    <row r="9897" spans="2:3" x14ac:dyDescent="0.25">
      <c r="B9897" s="250">
        <v>9834</v>
      </c>
      <c r="C9897" s="249">
        <v>92.866272554014685</v>
      </c>
    </row>
    <row r="9898" spans="2:3" x14ac:dyDescent="0.25">
      <c r="B9898" s="250">
        <v>9835</v>
      </c>
      <c r="C9898" s="249">
        <v>107.01743033117596</v>
      </c>
    </row>
    <row r="9899" spans="2:3" x14ac:dyDescent="0.25">
      <c r="B9899" s="250">
        <v>9836</v>
      </c>
      <c r="C9899" s="249">
        <v>129.4607164659476</v>
      </c>
    </row>
    <row r="9900" spans="2:3" x14ac:dyDescent="0.25">
      <c r="B9900" s="250">
        <v>9837</v>
      </c>
      <c r="C9900" s="249">
        <v>105.59888271396353</v>
      </c>
    </row>
    <row r="9901" spans="2:3" x14ac:dyDescent="0.25">
      <c r="B9901" s="250">
        <v>9838</v>
      </c>
      <c r="C9901" s="249">
        <v>117.64583225087451</v>
      </c>
    </row>
    <row r="9902" spans="2:3" x14ac:dyDescent="0.25">
      <c r="B9902" s="250">
        <v>9839</v>
      </c>
      <c r="C9902" s="249">
        <v>110.89398526789242</v>
      </c>
    </row>
    <row r="9903" spans="2:3" x14ac:dyDescent="0.25">
      <c r="B9903" s="250">
        <v>9840</v>
      </c>
      <c r="C9903" s="249">
        <v>139.24200097931021</v>
      </c>
    </row>
    <row r="9904" spans="2:3" x14ac:dyDescent="0.25">
      <c r="B9904" s="250">
        <v>9841</v>
      </c>
      <c r="C9904" s="249">
        <v>133.20936136473549</v>
      </c>
    </row>
    <row r="9905" spans="2:3" x14ac:dyDescent="0.25">
      <c r="B9905" s="250">
        <v>9842</v>
      </c>
      <c r="C9905" s="249">
        <v>131.51833894011645</v>
      </c>
    </row>
    <row r="9906" spans="2:3" x14ac:dyDescent="0.25">
      <c r="B9906" s="250">
        <v>9843</v>
      </c>
      <c r="C9906" s="249">
        <v>88.64968953056939</v>
      </c>
    </row>
    <row r="9907" spans="2:3" x14ac:dyDescent="0.25">
      <c r="B9907" s="250">
        <v>9844</v>
      </c>
      <c r="C9907" s="249">
        <v>118.77794469093401</v>
      </c>
    </row>
    <row r="9908" spans="2:3" x14ac:dyDescent="0.25">
      <c r="B9908" s="250">
        <v>9845</v>
      </c>
      <c r="C9908" s="249">
        <v>127.76041164913589</v>
      </c>
    </row>
    <row r="9909" spans="2:3" x14ac:dyDescent="0.25">
      <c r="B9909" s="250">
        <v>9846</v>
      </c>
      <c r="C9909" s="249">
        <v>157.42643753726622</v>
      </c>
    </row>
    <row r="9910" spans="2:3" x14ac:dyDescent="0.25">
      <c r="B9910" s="250">
        <v>9847</v>
      </c>
      <c r="C9910" s="249">
        <v>115.62932598215276</v>
      </c>
    </row>
    <row r="9911" spans="2:3" x14ac:dyDescent="0.25">
      <c r="B9911" s="250">
        <v>9848</v>
      </c>
      <c r="C9911" s="249">
        <v>124.63891982673795</v>
      </c>
    </row>
    <row r="9912" spans="2:3" x14ac:dyDescent="0.25">
      <c r="B9912" s="250">
        <v>9849</v>
      </c>
      <c r="C9912" s="249">
        <v>162.01537635063124</v>
      </c>
    </row>
    <row r="9913" spans="2:3" x14ac:dyDescent="0.25">
      <c r="B9913" s="250">
        <v>9850</v>
      </c>
      <c r="C9913" s="249">
        <v>78.467472775712395</v>
      </c>
    </row>
    <row r="9914" spans="2:3" x14ac:dyDescent="0.25">
      <c r="B9914" s="250">
        <v>9851</v>
      </c>
      <c r="C9914" s="249">
        <v>143.74634243268056</v>
      </c>
    </row>
    <row r="9915" spans="2:3" x14ac:dyDescent="0.25">
      <c r="B9915" s="250">
        <v>9852</v>
      </c>
      <c r="C9915" s="249">
        <v>130.05949808284478</v>
      </c>
    </row>
    <row r="9916" spans="2:3" x14ac:dyDescent="0.25">
      <c r="B9916" s="250">
        <v>9853</v>
      </c>
      <c r="C9916" s="249">
        <v>147.986099449562</v>
      </c>
    </row>
    <row r="9917" spans="2:3" x14ac:dyDescent="0.25">
      <c r="B9917" s="250">
        <v>9854</v>
      </c>
      <c r="C9917" s="249">
        <v>193.64277067031085</v>
      </c>
    </row>
    <row r="9918" spans="2:3" x14ac:dyDescent="0.25">
      <c r="B9918" s="250">
        <v>9855</v>
      </c>
      <c r="C9918" s="249">
        <v>137.00941655106664</v>
      </c>
    </row>
    <row r="9919" spans="2:3" x14ac:dyDescent="0.25">
      <c r="B9919" s="250">
        <v>9856</v>
      </c>
      <c r="C9919" s="249">
        <v>146.5884199208447</v>
      </c>
    </row>
    <row r="9920" spans="2:3" x14ac:dyDescent="0.25">
      <c r="B9920" s="250">
        <v>9857</v>
      </c>
      <c r="C9920" s="249">
        <v>103.1036985938929</v>
      </c>
    </row>
    <row r="9921" spans="2:3" x14ac:dyDescent="0.25">
      <c r="B9921" s="250">
        <v>9858</v>
      </c>
      <c r="C9921" s="249">
        <v>74.310649033307925</v>
      </c>
    </row>
    <row r="9922" spans="2:3" x14ac:dyDescent="0.25">
      <c r="B9922" s="250">
        <v>9859</v>
      </c>
      <c r="C9922" s="249">
        <v>151.48637193011615</v>
      </c>
    </row>
    <row r="9923" spans="2:3" x14ac:dyDescent="0.25">
      <c r="B9923" s="250">
        <v>9860</v>
      </c>
      <c r="C9923" s="249">
        <v>64.856832186945098</v>
      </c>
    </row>
    <row r="9924" spans="2:3" x14ac:dyDescent="0.25">
      <c r="B9924" s="250">
        <v>9861</v>
      </c>
      <c r="C9924" s="249">
        <v>96.913001407838834</v>
      </c>
    </row>
    <row r="9925" spans="2:3" x14ac:dyDescent="0.25">
      <c r="B9925" s="250">
        <v>9862</v>
      </c>
      <c r="C9925" s="249">
        <v>104.55540362541656</v>
      </c>
    </row>
    <row r="9926" spans="2:3" x14ac:dyDescent="0.25">
      <c r="B9926" s="250">
        <v>9863</v>
      </c>
      <c r="C9926" s="249">
        <v>154.25545573223036</v>
      </c>
    </row>
    <row r="9927" spans="2:3" x14ac:dyDescent="0.25">
      <c r="B9927" s="250">
        <v>9864</v>
      </c>
      <c r="C9927" s="249">
        <v>139.06017448182709</v>
      </c>
    </row>
    <row r="9928" spans="2:3" x14ac:dyDescent="0.25">
      <c r="B9928" s="250">
        <v>9865</v>
      </c>
      <c r="C9928" s="249">
        <v>146.25980865625306</v>
      </c>
    </row>
    <row r="9929" spans="2:3" x14ac:dyDescent="0.25">
      <c r="B9929" s="250">
        <v>9866</v>
      </c>
      <c r="C9929" s="249">
        <v>143.58456051672854</v>
      </c>
    </row>
    <row r="9930" spans="2:3" x14ac:dyDescent="0.25">
      <c r="B9930" s="250">
        <v>9867</v>
      </c>
      <c r="C9930" s="249">
        <v>149.76249537514718</v>
      </c>
    </row>
    <row r="9931" spans="2:3" x14ac:dyDescent="0.25">
      <c r="B9931" s="250">
        <v>9868</v>
      </c>
      <c r="C9931" s="249">
        <v>129.09710424041714</v>
      </c>
    </row>
    <row r="9932" spans="2:3" x14ac:dyDescent="0.25">
      <c r="B9932" s="250">
        <v>9869</v>
      </c>
      <c r="C9932" s="249">
        <v>81.169208083966879</v>
      </c>
    </row>
    <row r="9933" spans="2:3" x14ac:dyDescent="0.25">
      <c r="B9933" s="250">
        <v>9870</v>
      </c>
      <c r="C9933" s="249">
        <v>101.11847550697888</v>
      </c>
    </row>
    <row r="9934" spans="2:3" x14ac:dyDescent="0.25">
      <c r="B9934" s="250">
        <v>9871</v>
      </c>
      <c r="C9934" s="249">
        <v>135.06148581204914</v>
      </c>
    </row>
    <row r="9935" spans="2:3" x14ac:dyDescent="0.25">
      <c r="B9935" s="250">
        <v>9872</v>
      </c>
      <c r="C9935" s="249">
        <v>108.05161008332118</v>
      </c>
    </row>
    <row r="9936" spans="2:3" x14ac:dyDescent="0.25">
      <c r="B9936" s="250">
        <v>9873</v>
      </c>
      <c r="C9936" s="249">
        <v>115.37382717439897</v>
      </c>
    </row>
    <row r="9937" spans="2:3" x14ac:dyDescent="0.25">
      <c r="B9937" s="250">
        <v>9874</v>
      </c>
      <c r="C9937" s="249">
        <v>96.486165162982786</v>
      </c>
    </row>
    <row r="9938" spans="2:3" x14ac:dyDescent="0.25">
      <c r="B9938" s="250">
        <v>9875</v>
      </c>
      <c r="C9938" s="249">
        <v>109.0052417431092</v>
      </c>
    </row>
    <row r="9939" spans="2:3" x14ac:dyDescent="0.25">
      <c r="B9939" s="250">
        <v>9876</v>
      </c>
      <c r="C9939" s="249">
        <v>81.586515292323725</v>
      </c>
    </row>
    <row r="9940" spans="2:3" x14ac:dyDescent="0.25">
      <c r="B9940" s="250">
        <v>9877</v>
      </c>
      <c r="C9940" s="249">
        <v>109.24090863363676</v>
      </c>
    </row>
    <row r="9941" spans="2:3" x14ac:dyDescent="0.25">
      <c r="B9941" s="250">
        <v>9878</v>
      </c>
      <c r="C9941" s="249">
        <v>113.69468356098263</v>
      </c>
    </row>
    <row r="9942" spans="2:3" x14ac:dyDescent="0.25">
      <c r="B9942" s="250">
        <v>9879</v>
      </c>
      <c r="C9942" s="249">
        <v>98.744292239521414</v>
      </c>
    </row>
    <row r="9943" spans="2:3" x14ac:dyDescent="0.25">
      <c r="B9943" s="250">
        <v>9880</v>
      </c>
      <c r="C9943" s="249">
        <v>118.09087775802519</v>
      </c>
    </row>
    <row r="9944" spans="2:3" x14ac:dyDescent="0.25">
      <c r="B9944" s="250">
        <v>9881</v>
      </c>
      <c r="C9944" s="249">
        <v>120.69235001713214</v>
      </c>
    </row>
    <row r="9945" spans="2:3" x14ac:dyDescent="0.25">
      <c r="B9945" s="250">
        <v>9882</v>
      </c>
      <c r="C9945" s="249">
        <v>103.29144802498524</v>
      </c>
    </row>
    <row r="9946" spans="2:3" x14ac:dyDescent="0.25">
      <c r="B9946" s="250">
        <v>9883</v>
      </c>
      <c r="C9946" s="249">
        <v>110.03637638427553</v>
      </c>
    </row>
    <row r="9947" spans="2:3" x14ac:dyDescent="0.25">
      <c r="B9947" s="250">
        <v>9884</v>
      </c>
      <c r="C9947" s="249">
        <v>153.78321482566128</v>
      </c>
    </row>
    <row r="9948" spans="2:3" x14ac:dyDescent="0.25">
      <c r="B9948" s="250">
        <v>9885</v>
      </c>
      <c r="C9948" s="249">
        <v>122.89870855087771</v>
      </c>
    </row>
    <row r="9949" spans="2:3" x14ac:dyDescent="0.25">
      <c r="B9949" s="250">
        <v>9886</v>
      </c>
      <c r="C9949" s="249">
        <v>165.21048297901373</v>
      </c>
    </row>
    <row r="9950" spans="2:3" x14ac:dyDescent="0.25">
      <c r="B9950" s="250">
        <v>9887</v>
      </c>
      <c r="C9950" s="249">
        <v>95.808620908952548</v>
      </c>
    </row>
    <row r="9951" spans="2:3" x14ac:dyDescent="0.25">
      <c r="B9951" s="250">
        <v>9888</v>
      </c>
      <c r="C9951" s="249">
        <v>95.438533300866084</v>
      </c>
    </row>
    <row r="9952" spans="2:3" x14ac:dyDescent="0.25">
      <c r="B9952" s="250">
        <v>9889</v>
      </c>
      <c r="C9952" s="249">
        <v>108.01820619378182</v>
      </c>
    </row>
    <row r="9953" spans="2:3" x14ac:dyDescent="0.25">
      <c r="B9953" s="250">
        <v>9890</v>
      </c>
      <c r="C9953" s="249">
        <v>114.23458113367398</v>
      </c>
    </row>
    <row r="9954" spans="2:3" x14ac:dyDescent="0.25">
      <c r="B9954" s="250">
        <v>9891</v>
      </c>
      <c r="C9954" s="249">
        <v>118.21264287092049</v>
      </c>
    </row>
    <row r="9955" spans="2:3" x14ac:dyDescent="0.25">
      <c r="B9955" s="250">
        <v>9892</v>
      </c>
      <c r="C9955" s="249">
        <v>137.04503056755522</v>
      </c>
    </row>
    <row r="9956" spans="2:3" x14ac:dyDescent="0.25">
      <c r="B9956" s="250">
        <v>9893</v>
      </c>
      <c r="C9956" s="249">
        <v>109.62772339762624</v>
      </c>
    </row>
    <row r="9957" spans="2:3" x14ac:dyDescent="0.25">
      <c r="B9957" s="250">
        <v>9894</v>
      </c>
      <c r="C9957" s="249">
        <v>115.21744790347834</v>
      </c>
    </row>
    <row r="9958" spans="2:3" x14ac:dyDescent="0.25">
      <c r="B9958" s="250">
        <v>9895</v>
      </c>
      <c r="C9958" s="249">
        <v>115.83434567165213</v>
      </c>
    </row>
    <row r="9959" spans="2:3" x14ac:dyDescent="0.25">
      <c r="B9959" s="250">
        <v>9896</v>
      </c>
      <c r="C9959" s="249">
        <v>143.07087704645372</v>
      </c>
    </row>
    <row r="9960" spans="2:3" x14ac:dyDescent="0.25">
      <c r="B9960" s="250">
        <v>9897</v>
      </c>
      <c r="C9960" s="249">
        <v>138.66564748976145</v>
      </c>
    </row>
    <row r="9961" spans="2:3" x14ac:dyDescent="0.25">
      <c r="B9961" s="250">
        <v>9898</v>
      </c>
      <c r="C9961" s="249">
        <v>79.813580710455426</v>
      </c>
    </row>
    <row r="9962" spans="2:3" x14ac:dyDescent="0.25">
      <c r="B9962" s="250">
        <v>9899</v>
      </c>
      <c r="C9962" s="249">
        <v>121.01878095463152</v>
      </c>
    </row>
    <row r="9963" spans="2:3" x14ac:dyDescent="0.25">
      <c r="B9963" s="250">
        <v>9900</v>
      </c>
      <c r="C9963" s="249">
        <v>136.34104072851864</v>
      </c>
    </row>
    <row r="9964" spans="2:3" x14ac:dyDescent="0.25">
      <c r="B9964" s="250">
        <v>9901</v>
      </c>
      <c r="C9964" s="249">
        <v>145.15311115283541</v>
      </c>
    </row>
    <row r="9965" spans="2:3" x14ac:dyDescent="0.25">
      <c r="B9965" s="250">
        <v>9902</v>
      </c>
      <c r="C9965" s="249">
        <v>120.63690723265289</v>
      </c>
    </row>
    <row r="9966" spans="2:3" x14ac:dyDescent="0.25">
      <c r="B9966" s="250">
        <v>9903</v>
      </c>
      <c r="C9966" s="249">
        <v>115.9273319540266</v>
      </c>
    </row>
    <row r="9967" spans="2:3" x14ac:dyDescent="0.25">
      <c r="B9967" s="250">
        <v>9904</v>
      </c>
      <c r="C9967" s="249">
        <v>109.21731290376212</v>
      </c>
    </row>
    <row r="9968" spans="2:3" x14ac:dyDescent="0.25">
      <c r="B9968" s="250">
        <v>9905</v>
      </c>
      <c r="C9968" s="249">
        <v>125.48179934032778</v>
      </c>
    </row>
    <row r="9969" spans="2:3" x14ac:dyDescent="0.25">
      <c r="B9969" s="250">
        <v>9906</v>
      </c>
      <c r="C9969" s="249">
        <v>84.729456570433939</v>
      </c>
    </row>
    <row r="9970" spans="2:3" x14ac:dyDescent="0.25">
      <c r="B9970" s="250">
        <v>9907</v>
      </c>
      <c r="C9970" s="249">
        <v>131.27127689469029</v>
      </c>
    </row>
    <row r="9971" spans="2:3" x14ac:dyDescent="0.25">
      <c r="B9971" s="250">
        <v>9908</v>
      </c>
      <c r="C9971" s="249">
        <v>173.36152790413223</v>
      </c>
    </row>
    <row r="9972" spans="2:3" x14ac:dyDescent="0.25">
      <c r="B9972" s="250">
        <v>9909</v>
      </c>
      <c r="C9972" s="249">
        <v>98.931224064862079</v>
      </c>
    </row>
    <row r="9973" spans="2:3" x14ac:dyDescent="0.25">
      <c r="B9973" s="250">
        <v>9910</v>
      </c>
      <c r="C9973" s="249">
        <v>114.13729194560071</v>
      </c>
    </row>
    <row r="9974" spans="2:3" x14ac:dyDescent="0.25">
      <c r="B9974" s="250">
        <v>9911</v>
      </c>
      <c r="C9974" s="249">
        <v>111.3339674320024</v>
      </c>
    </row>
    <row r="9975" spans="2:3" x14ac:dyDescent="0.25">
      <c r="B9975" s="250">
        <v>9912</v>
      </c>
      <c r="C9975" s="249">
        <v>159.49694246994221</v>
      </c>
    </row>
    <row r="9976" spans="2:3" x14ac:dyDescent="0.25">
      <c r="B9976" s="250">
        <v>9913</v>
      </c>
      <c r="C9976" s="249">
        <v>117.74604535609826</v>
      </c>
    </row>
    <row r="9977" spans="2:3" x14ac:dyDescent="0.25">
      <c r="B9977" s="250">
        <v>9914</v>
      </c>
      <c r="C9977" s="249">
        <v>164.19657410916261</v>
      </c>
    </row>
    <row r="9978" spans="2:3" x14ac:dyDescent="0.25">
      <c r="B9978" s="250">
        <v>9915</v>
      </c>
      <c r="C9978" s="249">
        <v>123.63371934269081</v>
      </c>
    </row>
    <row r="9979" spans="2:3" x14ac:dyDescent="0.25">
      <c r="B9979" s="250">
        <v>9916</v>
      </c>
      <c r="C9979" s="249">
        <v>95.934055333936982</v>
      </c>
    </row>
    <row r="9980" spans="2:3" x14ac:dyDescent="0.25">
      <c r="B9980" s="250">
        <v>9917</v>
      </c>
      <c r="C9980" s="249">
        <v>109.05210192850248</v>
      </c>
    </row>
    <row r="9981" spans="2:3" x14ac:dyDescent="0.25">
      <c r="B9981" s="250">
        <v>9918</v>
      </c>
      <c r="C9981" s="249">
        <v>121.18989317930307</v>
      </c>
    </row>
    <row r="9982" spans="2:3" x14ac:dyDescent="0.25">
      <c r="B9982" s="250">
        <v>9919</v>
      </c>
      <c r="C9982" s="249">
        <v>93.321510641800231</v>
      </c>
    </row>
    <row r="9983" spans="2:3" x14ac:dyDescent="0.25">
      <c r="B9983" s="250">
        <v>9920</v>
      </c>
      <c r="C9983" s="249">
        <v>107.80322185945241</v>
      </c>
    </row>
    <row r="9984" spans="2:3" x14ac:dyDescent="0.25">
      <c r="B9984" s="250">
        <v>9921</v>
      </c>
      <c r="C9984" s="249">
        <v>131.02889944519376</v>
      </c>
    </row>
    <row r="9985" spans="2:3" x14ac:dyDescent="0.25">
      <c r="B9985" s="250">
        <v>9922</v>
      </c>
      <c r="C9985" s="249">
        <v>63.614258576094109</v>
      </c>
    </row>
    <row r="9986" spans="2:3" x14ac:dyDescent="0.25">
      <c r="B9986" s="250">
        <v>9923</v>
      </c>
      <c r="C9986" s="249">
        <v>144.40291244642486</v>
      </c>
    </row>
    <row r="9987" spans="2:3" x14ac:dyDescent="0.25">
      <c r="B9987" s="250">
        <v>9924</v>
      </c>
      <c r="C9987" s="249">
        <v>109.01445996441205</v>
      </c>
    </row>
    <row r="9988" spans="2:3" x14ac:dyDescent="0.25">
      <c r="B9988" s="250">
        <v>9925</v>
      </c>
      <c r="C9988" s="249">
        <v>130.35729398033817</v>
      </c>
    </row>
    <row r="9989" spans="2:3" x14ac:dyDescent="0.25">
      <c r="B9989" s="250">
        <v>9926</v>
      </c>
      <c r="C9989" s="249">
        <v>57.434742221059736</v>
      </c>
    </row>
    <row r="9990" spans="2:3" x14ac:dyDescent="0.25">
      <c r="B9990" s="250">
        <v>9927</v>
      </c>
      <c r="C9990" s="249">
        <v>133.51035385905914</v>
      </c>
    </row>
    <row r="9991" spans="2:3" x14ac:dyDescent="0.25">
      <c r="B9991" s="250">
        <v>9928</v>
      </c>
      <c r="C9991" s="249">
        <v>145.91468182801233</v>
      </c>
    </row>
    <row r="9992" spans="2:3" x14ac:dyDescent="0.25">
      <c r="B9992" s="250">
        <v>9929</v>
      </c>
      <c r="C9992" s="249">
        <v>99.411689622832526</v>
      </c>
    </row>
    <row r="9993" spans="2:3" x14ac:dyDescent="0.25">
      <c r="B9993" s="250">
        <v>9930</v>
      </c>
      <c r="C9993" s="249">
        <v>154.02683349045122</v>
      </c>
    </row>
    <row r="9994" spans="2:3" x14ac:dyDescent="0.25">
      <c r="B9994" s="250">
        <v>9931</v>
      </c>
      <c r="C9994" s="249">
        <v>107.80437355502927</v>
      </c>
    </row>
    <row r="9995" spans="2:3" x14ac:dyDescent="0.25">
      <c r="B9995" s="250">
        <v>9932</v>
      </c>
      <c r="C9995" s="249">
        <v>132.53506443710953</v>
      </c>
    </row>
    <row r="9996" spans="2:3" x14ac:dyDescent="0.25">
      <c r="B9996" s="250">
        <v>9933</v>
      </c>
      <c r="C9996" s="249">
        <v>135.6608445635552</v>
      </c>
    </row>
    <row r="9997" spans="2:3" x14ac:dyDescent="0.25">
      <c r="B9997" s="250">
        <v>9934</v>
      </c>
      <c r="C9997" s="249">
        <v>117.74695104538597</v>
      </c>
    </row>
    <row r="9998" spans="2:3" x14ac:dyDescent="0.25">
      <c r="B9998" s="250">
        <v>9935</v>
      </c>
      <c r="C9998" s="249">
        <v>83.280532479628221</v>
      </c>
    </row>
    <row r="9999" spans="2:3" x14ac:dyDescent="0.25">
      <c r="B9999" s="250">
        <v>9936</v>
      </c>
      <c r="C9999" s="249">
        <v>128.18516285303301</v>
      </c>
    </row>
    <row r="10000" spans="2:3" x14ac:dyDescent="0.25">
      <c r="B10000" s="250">
        <v>9937</v>
      </c>
      <c r="C10000" s="249">
        <v>128.70080614131831</v>
      </c>
    </row>
    <row r="10001" spans="2:3" x14ac:dyDescent="0.25">
      <c r="B10001" s="250">
        <v>9938</v>
      </c>
      <c r="C10001" s="249">
        <v>157.11684660868127</v>
      </c>
    </row>
    <row r="10002" spans="2:3" x14ac:dyDescent="0.25">
      <c r="B10002" s="250">
        <v>9939</v>
      </c>
      <c r="C10002" s="249">
        <v>103.67589284185399</v>
      </c>
    </row>
    <row r="10003" spans="2:3" x14ac:dyDescent="0.25">
      <c r="B10003" s="250">
        <v>9940</v>
      </c>
      <c r="C10003" s="249">
        <v>116.58501028048067</v>
      </c>
    </row>
    <row r="10004" spans="2:3" x14ac:dyDescent="0.25">
      <c r="B10004" s="250">
        <v>9941</v>
      </c>
      <c r="C10004" s="249">
        <v>142.63310433923218</v>
      </c>
    </row>
    <row r="10005" spans="2:3" x14ac:dyDescent="0.25">
      <c r="B10005" s="250">
        <v>9942</v>
      </c>
      <c r="C10005" s="249">
        <v>105.50823559170118</v>
      </c>
    </row>
    <row r="10006" spans="2:3" x14ac:dyDescent="0.25">
      <c r="B10006" s="250">
        <v>9943</v>
      </c>
      <c r="C10006" s="249">
        <v>151.87885286059395</v>
      </c>
    </row>
    <row r="10007" spans="2:3" x14ac:dyDescent="0.25">
      <c r="B10007" s="250">
        <v>9944</v>
      </c>
      <c r="C10007" s="249">
        <v>99.739222795135177</v>
      </c>
    </row>
    <row r="10008" spans="2:3" x14ac:dyDescent="0.25">
      <c r="B10008" s="250">
        <v>9945</v>
      </c>
      <c r="C10008" s="249">
        <v>116.94626178000054</v>
      </c>
    </row>
    <row r="10009" spans="2:3" x14ac:dyDescent="0.25">
      <c r="B10009" s="250">
        <v>9946</v>
      </c>
      <c r="C10009" s="249">
        <v>137.09620456172604</v>
      </c>
    </row>
    <row r="10010" spans="2:3" x14ac:dyDescent="0.25">
      <c r="B10010" s="250">
        <v>9947</v>
      </c>
      <c r="C10010" s="249">
        <v>108.49864603331918</v>
      </c>
    </row>
    <row r="10011" spans="2:3" x14ac:dyDescent="0.25">
      <c r="B10011" s="250">
        <v>9948</v>
      </c>
      <c r="C10011" s="249">
        <v>102.6961194478549</v>
      </c>
    </row>
    <row r="10012" spans="2:3" x14ac:dyDescent="0.25">
      <c r="B10012" s="250">
        <v>9949</v>
      </c>
      <c r="C10012" s="249">
        <v>171.41672095901998</v>
      </c>
    </row>
    <row r="10013" spans="2:3" x14ac:dyDescent="0.25">
      <c r="B10013" s="250">
        <v>9950</v>
      </c>
      <c r="C10013" s="249">
        <v>125.16173083868652</v>
      </c>
    </row>
    <row r="10014" spans="2:3" x14ac:dyDescent="0.25">
      <c r="B10014" s="250">
        <v>9951</v>
      </c>
      <c r="C10014" s="249">
        <v>111.22467301478976</v>
      </c>
    </row>
    <row r="10015" spans="2:3" x14ac:dyDescent="0.25">
      <c r="B10015" s="250">
        <v>9952</v>
      </c>
      <c r="C10015" s="249">
        <v>137.72512874270365</v>
      </c>
    </row>
    <row r="10016" spans="2:3" x14ac:dyDescent="0.25">
      <c r="B10016" s="250">
        <v>9953</v>
      </c>
      <c r="C10016" s="249">
        <v>97.211647517443112</v>
      </c>
    </row>
    <row r="10017" spans="2:3" x14ac:dyDescent="0.25">
      <c r="B10017" s="250">
        <v>9954</v>
      </c>
      <c r="C10017" s="249">
        <v>143.82100920511604</v>
      </c>
    </row>
    <row r="10018" spans="2:3" x14ac:dyDescent="0.25">
      <c r="B10018" s="250">
        <v>9955</v>
      </c>
      <c r="C10018" s="249">
        <v>114.399140108333</v>
      </c>
    </row>
    <row r="10019" spans="2:3" x14ac:dyDescent="0.25">
      <c r="B10019" s="250">
        <v>9956</v>
      </c>
      <c r="C10019" s="249">
        <v>116.14634394002891</v>
      </c>
    </row>
    <row r="10020" spans="2:3" x14ac:dyDescent="0.25">
      <c r="B10020" s="250">
        <v>9957</v>
      </c>
      <c r="C10020" s="249">
        <v>160.11413354007146</v>
      </c>
    </row>
    <row r="10021" spans="2:3" x14ac:dyDescent="0.25">
      <c r="B10021" s="250">
        <v>9958</v>
      </c>
      <c r="C10021" s="249">
        <v>109.46687651250279</v>
      </c>
    </row>
    <row r="10022" spans="2:3" x14ac:dyDescent="0.25">
      <c r="B10022" s="250">
        <v>9959</v>
      </c>
      <c r="C10022" s="249">
        <v>126.06357818083148</v>
      </c>
    </row>
    <row r="10023" spans="2:3" x14ac:dyDescent="0.25">
      <c r="B10023" s="250">
        <v>9960</v>
      </c>
      <c r="C10023" s="249">
        <v>124.06494368136956</v>
      </c>
    </row>
    <row r="10024" spans="2:3" x14ac:dyDescent="0.25">
      <c r="B10024" s="250">
        <v>9961</v>
      </c>
      <c r="C10024" s="249">
        <v>112.52434875575274</v>
      </c>
    </row>
    <row r="10025" spans="2:3" x14ac:dyDescent="0.25">
      <c r="B10025" s="250">
        <v>9962</v>
      </c>
      <c r="C10025" s="249">
        <v>107.92776886462777</v>
      </c>
    </row>
    <row r="10026" spans="2:3" x14ac:dyDescent="0.25">
      <c r="B10026" s="250">
        <v>9963</v>
      </c>
      <c r="C10026" s="249">
        <v>129.15448024263333</v>
      </c>
    </row>
    <row r="10027" spans="2:3" x14ac:dyDescent="0.25">
      <c r="B10027" s="250">
        <v>9964</v>
      </c>
      <c r="C10027" s="249">
        <v>131.40805572438038</v>
      </c>
    </row>
    <row r="10028" spans="2:3" x14ac:dyDescent="0.25">
      <c r="B10028" s="250">
        <v>9965</v>
      </c>
      <c r="C10028" s="249">
        <v>126.5369230133127</v>
      </c>
    </row>
    <row r="10029" spans="2:3" x14ac:dyDescent="0.25">
      <c r="B10029" s="250">
        <v>9966</v>
      </c>
      <c r="C10029" s="249">
        <v>100.28295540629229</v>
      </c>
    </row>
    <row r="10030" spans="2:3" x14ac:dyDescent="0.25">
      <c r="B10030" s="250">
        <v>9967</v>
      </c>
      <c r="C10030" s="249">
        <v>107.10045149750958</v>
      </c>
    </row>
    <row r="10031" spans="2:3" x14ac:dyDescent="0.25">
      <c r="B10031" s="250">
        <v>9968</v>
      </c>
      <c r="C10031" s="249">
        <v>104.93279753735298</v>
      </c>
    </row>
    <row r="10032" spans="2:3" x14ac:dyDescent="0.25">
      <c r="B10032" s="250">
        <v>9969</v>
      </c>
      <c r="C10032" s="249">
        <v>98.679163983590428</v>
      </c>
    </row>
    <row r="10033" spans="2:3" x14ac:dyDescent="0.25">
      <c r="B10033" s="250">
        <v>9970</v>
      </c>
      <c r="C10033" s="249">
        <v>161.67201019505814</v>
      </c>
    </row>
    <row r="10034" spans="2:3" x14ac:dyDescent="0.25">
      <c r="B10034" s="250">
        <v>9971</v>
      </c>
      <c r="C10034" s="249">
        <v>66.476650535727245</v>
      </c>
    </row>
    <row r="10035" spans="2:3" x14ac:dyDescent="0.25">
      <c r="B10035" s="250">
        <v>9972</v>
      </c>
      <c r="C10035" s="249">
        <v>111.63952312350146</v>
      </c>
    </row>
    <row r="10036" spans="2:3" x14ac:dyDescent="0.25">
      <c r="B10036" s="250">
        <v>9973</v>
      </c>
      <c r="C10036" s="249">
        <v>120.03056199958381</v>
      </c>
    </row>
    <row r="10037" spans="2:3" x14ac:dyDescent="0.25">
      <c r="B10037" s="250">
        <v>9974</v>
      </c>
      <c r="C10037" s="249">
        <v>105.69645690117424</v>
      </c>
    </row>
    <row r="10038" spans="2:3" x14ac:dyDescent="0.25">
      <c r="B10038" s="250">
        <v>9975</v>
      </c>
      <c r="C10038" s="249">
        <v>79.572506763392937</v>
      </c>
    </row>
    <row r="10039" spans="2:3" x14ac:dyDescent="0.25">
      <c r="B10039" s="250">
        <v>9976</v>
      </c>
      <c r="C10039" s="249">
        <v>136.95376622974052</v>
      </c>
    </row>
    <row r="10040" spans="2:3" x14ac:dyDescent="0.25">
      <c r="B10040" s="250">
        <v>9977</v>
      </c>
      <c r="C10040" s="249">
        <v>113.41748725226354</v>
      </c>
    </row>
    <row r="10041" spans="2:3" x14ac:dyDescent="0.25">
      <c r="B10041" s="250">
        <v>9978</v>
      </c>
      <c r="C10041" s="249">
        <v>109.3605438165404</v>
      </c>
    </row>
    <row r="10042" spans="2:3" x14ac:dyDescent="0.25">
      <c r="B10042" s="250">
        <v>9979</v>
      </c>
      <c r="C10042" s="249">
        <v>100.00082062468977</v>
      </c>
    </row>
    <row r="10043" spans="2:3" x14ac:dyDescent="0.25">
      <c r="B10043" s="250">
        <v>9980</v>
      </c>
      <c r="C10043" s="249">
        <v>100.75500677861837</v>
      </c>
    </row>
    <row r="10044" spans="2:3" x14ac:dyDescent="0.25">
      <c r="B10044" s="250">
        <v>9981</v>
      </c>
      <c r="C10044" s="249">
        <v>122.74841774423993</v>
      </c>
    </row>
    <row r="10045" spans="2:3" x14ac:dyDescent="0.25">
      <c r="B10045" s="250">
        <v>9982</v>
      </c>
      <c r="C10045" s="249">
        <v>117.20100621392294</v>
      </c>
    </row>
    <row r="10046" spans="2:3" x14ac:dyDescent="0.25">
      <c r="B10046" s="250">
        <v>9983</v>
      </c>
      <c r="C10046" s="249">
        <v>125.29350663293958</v>
      </c>
    </row>
    <row r="10047" spans="2:3" x14ac:dyDescent="0.25">
      <c r="B10047" s="250">
        <v>9984</v>
      </c>
      <c r="C10047" s="249">
        <v>88.907529979638696</v>
      </c>
    </row>
    <row r="10048" spans="2:3" x14ac:dyDescent="0.25">
      <c r="B10048" s="250">
        <v>9985</v>
      </c>
      <c r="C10048" s="249">
        <v>107.08654077517419</v>
      </c>
    </row>
    <row r="10049" spans="2:3" x14ac:dyDescent="0.25">
      <c r="B10049" s="250">
        <v>9986</v>
      </c>
      <c r="C10049" s="249">
        <v>128.90058577565978</v>
      </c>
    </row>
    <row r="10050" spans="2:3" x14ac:dyDescent="0.25">
      <c r="B10050" s="250">
        <v>9987</v>
      </c>
      <c r="C10050" s="249">
        <v>97.483059797155903</v>
      </c>
    </row>
    <row r="10051" spans="2:3" x14ac:dyDescent="0.25">
      <c r="B10051" s="250">
        <v>9988</v>
      </c>
      <c r="C10051" s="249">
        <v>111.85994044432545</v>
      </c>
    </row>
    <row r="10052" spans="2:3" x14ac:dyDescent="0.25">
      <c r="B10052" s="250">
        <v>9989</v>
      </c>
      <c r="C10052" s="249">
        <v>101.24283412664428</v>
      </c>
    </row>
    <row r="10053" spans="2:3" x14ac:dyDescent="0.25">
      <c r="B10053" s="250">
        <v>9990</v>
      </c>
      <c r="C10053" s="249">
        <v>95.609594484399636</v>
      </c>
    </row>
    <row r="10054" spans="2:3" x14ac:dyDescent="0.25">
      <c r="B10054" s="250">
        <v>9991</v>
      </c>
      <c r="C10054" s="249">
        <v>97.307798426894465</v>
      </c>
    </row>
    <row r="10055" spans="2:3" x14ac:dyDescent="0.25">
      <c r="B10055" s="250">
        <v>9992</v>
      </c>
      <c r="C10055" s="249">
        <v>111.05748721043955</v>
      </c>
    </row>
    <row r="10056" spans="2:3" x14ac:dyDescent="0.25">
      <c r="B10056" s="250">
        <v>9993</v>
      </c>
      <c r="C10056" s="249">
        <v>164.50796495744896</v>
      </c>
    </row>
    <row r="10057" spans="2:3" x14ac:dyDescent="0.25">
      <c r="B10057" s="250">
        <v>9994</v>
      </c>
      <c r="C10057" s="249">
        <v>138.19404219996517</v>
      </c>
    </row>
    <row r="10058" spans="2:3" x14ac:dyDescent="0.25">
      <c r="B10058" s="250">
        <v>9995</v>
      </c>
      <c r="C10058" s="249">
        <v>119.30867357996846</v>
      </c>
    </row>
    <row r="10059" spans="2:3" x14ac:dyDescent="0.25">
      <c r="B10059" s="250">
        <v>9996</v>
      </c>
      <c r="C10059" s="249">
        <v>103.08789884933719</v>
      </c>
    </row>
    <row r="10060" spans="2:3" x14ac:dyDescent="0.25">
      <c r="B10060" s="250">
        <v>9997</v>
      </c>
      <c r="C10060" s="249">
        <v>96.443076635957922</v>
      </c>
    </row>
    <row r="10061" spans="2:3" x14ac:dyDescent="0.25">
      <c r="B10061" s="250">
        <v>9998</v>
      </c>
      <c r="C10061" s="249">
        <v>106.66613372618839</v>
      </c>
    </row>
    <row r="10062" spans="2:3" x14ac:dyDescent="0.25">
      <c r="B10062" s="250">
        <v>9999</v>
      </c>
      <c r="C10062" s="249">
        <v>120.92223140552254</v>
      </c>
    </row>
    <row r="10063" spans="2:3" x14ac:dyDescent="0.25">
      <c r="B10063" s="250">
        <v>10000</v>
      </c>
      <c r="C10063" s="249">
        <v>123.76270024628678</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838</v>
      </c>
      <c r="C1" s="353"/>
      <c r="D1" s="352"/>
      <c r="E1" s="353"/>
      <c r="F1" s="320"/>
      <c r="G1" s="5"/>
      <c r="H1" s="5"/>
      <c r="I1" s="5"/>
      <c r="J1" s="5"/>
      <c r="K1" s="5"/>
      <c r="L1" s="5"/>
      <c r="M1" s="5"/>
      <c r="N1" s="5"/>
      <c r="O1" s="5"/>
      <c r="P1" s="5"/>
      <c r="Q1" s="161"/>
      <c r="R1" s="229" t="s">
        <v>227</v>
      </c>
      <c r="S1" s="229" t="s">
        <v>228</v>
      </c>
      <c r="T1" s="229" t="s">
        <v>229</v>
      </c>
    </row>
    <row r="2" spans="1:21" x14ac:dyDescent="0.25">
      <c r="A2" s="2"/>
      <c r="B2" s="5"/>
      <c r="C2" s="230" t="s">
        <v>227</v>
      </c>
      <c r="D2" s="230" t="s">
        <v>228</v>
      </c>
      <c r="E2" s="230" t="s">
        <v>229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239</v>
      </c>
    </row>
    <row r="3" spans="1:21" x14ac:dyDescent="0.25">
      <c r="A3" s="5"/>
      <c r="B3" s="162" t="s">
        <v>148</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149</v>
      </c>
      <c r="C4" s="234">
        <v>2</v>
      </c>
      <c r="D4" s="235"/>
      <c r="E4" s="235"/>
      <c r="F4" s="163" t="s">
        <v>150</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151</v>
      </c>
      <c r="C5" s="236">
        <v>18</v>
      </c>
      <c r="D5" s="237"/>
      <c r="E5" s="237"/>
      <c r="F5" s="163" t="s">
        <v>164</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152</v>
      </c>
      <c r="C6" s="267" t="s">
        <v>1</v>
      </c>
      <c r="D6" s="268"/>
      <c r="E6" s="268"/>
      <c r="F6" s="163" t="s">
        <v>153</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154</v>
      </c>
      <c r="C7" s="234">
        <v>10</v>
      </c>
      <c r="D7" s="235"/>
      <c r="E7" s="235"/>
      <c r="F7" s="163" t="s">
        <v>165</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155</v>
      </c>
      <c r="C8" s="234">
        <v>30</v>
      </c>
      <c r="D8" s="235"/>
      <c r="E8" s="235"/>
      <c r="F8" s="163" t="s">
        <v>166</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231</v>
      </c>
      <c r="C9" s="236">
        <v>200</v>
      </c>
      <c r="D9" s="237"/>
      <c r="E9" s="237"/>
      <c r="F9" s="163" t="s">
        <v>167</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232</v>
      </c>
      <c r="C10" s="238">
        <v>0.5</v>
      </c>
      <c r="D10" s="239">
        <v>0.8</v>
      </c>
      <c r="E10" s="239">
        <v>0.9</v>
      </c>
      <c r="F10" s="163" t="s">
        <v>233</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172</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173</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156</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168</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157</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169</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4" t="s">
        <v>777</v>
      </c>
      <c r="C14" s="362"/>
      <c r="D14" s="362"/>
      <c r="E14" s="362"/>
      <c r="F14" s="285" t="s">
        <v>782</v>
      </c>
      <c r="G14" s="5"/>
      <c r="H14" s="5"/>
      <c r="I14" s="5"/>
      <c r="J14" s="5"/>
      <c r="K14" s="5"/>
      <c r="L14" s="5"/>
      <c r="M14" s="5"/>
      <c r="N14" s="5"/>
      <c r="O14" s="5"/>
      <c r="P14" s="5"/>
      <c r="Q14" s="161"/>
      <c r="R14" s="20"/>
      <c r="S14" s="20"/>
      <c r="T14" s="20"/>
    </row>
    <row r="15" spans="1:21" x14ac:dyDescent="0.25">
      <c r="A15" s="5"/>
      <c r="B15" s="162" t="s">
        <v>158</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170</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25">
      <c r="A16" s="5"/>
      <c r="B16" s="162" t="s">
        <v>159</v>
      </c>
      <c r="C16" s="363">
        <f>IF(OR(C9="",C15=""),"",C9/C15)</f>
        <v>10.714285714285714</v>
      </c>
      <c r="D16" s="364">
        <f>IF(OR($C$9="",$C$15=""),"",IF(ISBLANK(D9),$C$9,D9)/IF(ISBLANK(D15),$C$15,D15))</f>
        <v>13.071740159582699</v>
      </c>
      <c r="E16" s="364">
        <f>IF(OR($C$9="",$C$15=""),"",IF(ISBLANK(E9),$C$9,E9)/IF(ISBLANK(E15),$C$15,E15))</f>
        <v>14.770546497348485</v>
      </c>
      <c r="F16" s="163" t="s">
        <v>230</v>
      </c>
      <c r="G16" s="5"/>
      <c r="H16" s="5"/>
      <c r="I16" s="5"/>
      <c r="J16" s="5"/>
      <c r="K16" s="5"/>
      <c r="L16" s="5"/>
      <c r="M16" s="5"/>
      <c r="N16" s="5"/>
      <c r="O16" s="5"/>
      <c r="P16" s="5"/>
      <c r="Q16" s="161">
        <f t="shared" si="3"/>
        <v>14</v>
      </c>
      <c r="R16" s="20" t="str">
        <f t="shared" si="4"/>
        <v/>
      </c>
      <c r="S16" s="20" t="str">
        <f t="shared" si="4"/>
        <v/>
      </c>
      <c r="T16" s="20">
        <f t="shared" si="4"/>
        <v>16</v>
      </c>
    </row>
    <row r="17" spans="1:20" x14ac:dyDescent="0.25">
      <c r="A17" s="5"/>
      <c r="B17" s="284" t="s">
        <v>849</v>
      </c>
      <c r="C17" s="362">
        <v>0.3</v>
      </c>
      <c r="D17" s="362"/>
      <c r="E17" s="362"/>
      <c r="F17" s="285" t="s">
        <v>848</v>
      </c>
      <c r="G17" s="5"/>
      <c r="H17" s="5"/>
      <c r="I17" s="5"/>
      <c r="J17" s="5"/>
      <c r="K17" s="5"/>
      <c r="L17" s="5"/>
      <c r="M17" s="5"/>
      <c r="N17" s="5"/>
      <c r="O17" s="5"/>
      <c r="P17" s="5"/>
      <c r="Q17" s="161"/>
      <c r="R17" s="20"/>
      <c r="S17" s="20"/>
      <c r="T17" s="20"/>
    </row>
    <row r="18" spans="1:20" x14ac:dyDescent="0.25">
      <c r="A18" s="5"/>
      <c r="B18" s="162" t="s">
        <v>160</v>
      </c>
      <c r="C18" s="242">
        <f>IF(OR(C4="",C16=""),"",C4*ROUND(C16+C17,0))</f>
        <v>22</v>
      </c>
      <c r="D18" s="243">
        <f>IF(OR($C$4="",$C$16=""),"",IF(ISBLANK(D4),$C$4,D4)*ROUND(IF(ISBLANK(D16),$C$16,D16)+(IF(ISBLANK(D17),$C$17,D17)),0))</f>
        <v>26</v>
      </c>
      <c r="E18" s="243">
        <f>IF(OR($C$4="",$C$16=""),"",IF(ISBLANK(E4),$C$4,E4)*ROUND(IF(ISBLANK(E16),$C$16,E16)+(IF(ISBLANK(E17),$C$17,E17)),0))</f>
        <v>30</v>
      </c>
      <c r="F18" s="163" t="s">
        <v>161</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25">
      <c r="A19" s="5"/>
      <c r="B19" s="284" t="s">
        <v>846</v>
      </c>
      <c r="C19" s="235"/>
      <c r="D19" s="235"/>
      <c r="E19" s="235"/>
      <c r="F19" s="285" t="s">
        <v>847</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162</v>
      </c>
      <c r="C20" s="244">
        <f>IF(C18="","",C18*7+C19)</f>
        <v>154</v>
      </c>
      <c r="D20" s="245">
        <f>IF($C$18="","",IF(ISBLANK(D18),$C$18,D18)*7+IF(ISBLANK(D19),$C$19,D19))</f>
        <v>182</v>
      </c>
      <c r="E20" s="245">
        <f>IF($C$18="","",IF(ISBLANK(E18),$C$18,E18)*7+IF(ISBLANK(E19),$C$19,E19))</f>
        <v>210</v>
      </c>
      <c r="F20" s="165" t="s">
        <v>163</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234</v>
      </c>
      <c r="C21" s="361">
        <f>IF(OR(C3="",C20=""),"",C3+C20)</f>
        <v>44137</v>
      </c>
      <c r="D21" s="361">
        <f>IF(OR($C$3="",$C$20=""),"",IF(ISBLANK(D3),$C$3,D3)+IF(ISBLANK(D20),$C$20,D20))</f>
        <v>44165</v>
      </c>
      <c r="E21" s="361">
        <f>IF(OR($C$3="",$C$20=""),"",IF(ISBLANK(E3),$C$3,E3)+IF(ISBLANK(E20),$C$20,E20))</f>
        <v>44193</v>
      </c>
      <c r="F21" s="163" t="s">
        <v>171</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5"/>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4.0.1a – © 2015-2020,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73" t="s">
        <v>140</v>
      </c>
      <c r="C24" s="373"/>
      <c r="D24" s="373"/>
      <c r="E24" s="373"/>
      <c r="F24" s="373"/>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73" t="s">
        <v>141</v>
      </c>
      <c r="C25" s="373"/>
      <c r="D25" s="373"/>
      <c r="E25" s="373"/>
      <c r="F25" s="373"/>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73" t="s">
        <v>94</v>
      </c>
      <c r="C26" s="373"/>
      <c r="D26" s="373"/>
      <c r="E26" s="373"/>
      <c r="F26" s="373"/>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73" t="s">
        <v>220</v>
      </c>
      <c r="C27" s="373"/>
      <c r="D27" s="373"/>
      <c r="E27" s="373"/>
      <c r="F27" s="373"/>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73" t="s">
        <v>856</v>
      </c>
      <c r="C28" s="373"/>
      <c r="D28" s="373"/>
      <c r="E28" s="365"/>
      <c r="F28" s="365"/>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215</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214</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216</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92" t="s">
        <v>768</v>
      </c>
      <c r="C38" s="392"/>
      <c r="D38" s="269"/>
      <c r="E38" s="269"/>
      <c r="F38" s="269"/>
      <c r="G38" s="269"/>
      <c r="H38" s="269"/>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28" t="e">
        <f>SQRT(SUM(R2:R102))</f>
        <v>#REF!</v>
      </c>
      <c r="S103" s="228" t="e">
        <f t="shared" ref="S103:T103" si="15">SQRT(SUM(S2:S102))</f>
        <v>#REF!</v>
      </c>
      <c r="T103" s="228"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93"/>
  <sheetViews>
    <sheetView showGridLines="0" workbookViewId="0">
      <selection activeCell="B5" sqref="B5"/>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808</v>
      </c>
      <c r="C1" s="5"/>
      <c r="D1" s="5"/>
      <c r="E1" s="2"/>
      <c r="F1" s="2"/>
      <c r="G1" s="2"/>
      <c r="H1" s="2"/>
      <c r="I1" s="2"/>
      <c r="J1" s="5"/>
      <c r="K1" s="2"/>
      <c r="L1" s="2"/>
      <c r="M1" s="5"/>
      <c r="N1" s="5"/>
      <c r="O1" s="5"/>
      <c r="P1" s="5"/>
      <c r="Q1" s="5"/>
      <c r="R1" s="5"/>
      <c r="S1" s="5"/>
      <c r="T1" s="5"/>
      <c r="U1" s="5"/>
      <c r="V1" s="5"/>
      <c r="W1" s="5"/>
      <c r="X1" s="5"/>
    </row>
    <row r="2" spans="1:24" x14ac:dyDescent="0.25">
      <c r="A2" s="411" t="s">
        <v>5</v>
      </c>
      <c r="B2" s="411" t="s">
        <v>840</v>
      </c>
      <c r="C2" s="411" t="s">
        <v>809</v>
      </c>
      <c r="D2" s="411" t="s">
        <v>841</v>
      </c>
      <c r="E2" s="411" t="s">
        <v>811</v>
      </c>
      <c r="F2" s="408" t="s">
        <v>839</v>
      </c>
      <c r="G2" s="414" t="s">
        <v>842</v>
      </c>
      <c r="H2" s="408" t="s">
        <v>810</v>
      </c>
      <c r="I2" s="408" t="s">
        <v>810</v>
      </c>
      <c r="J2" s="328" t="s">
        <v>859</v>
      </c>
      <c r="K2" s="328" t="s">
        <v>807</v>
      </c>
      <c r="M2" s="413" t="s">
        <v>812</v>
      </c>
      <c r="N2" s="413" t="s">
        <v>813</v>
      </c>
    </row>
    <row r="3" spans="1:24" x14ac:dyDescent="0.25">
      <c r="A3" s="412"/>
      <c r="B3" s="412"/>
      <c r="C3" s="412"/>
      <c r="D3" s="412"/>
      <c r="E3" s="412"/>
      <c r="F3" s="409"/>
      <c r="G3" s="415"/>
      <c r="H3" s="409"/>
      <c r="I3" s="409"/>
      <c r="J3" s="330">
        <v>0.15</v>
      </c>
      <c r="K3" s="330">
        <v>0.85</v>
      </c>
      <c r="M3" s="413"/>
      <c r="N3" s="413"/>
    </row>
    <row r="4" spans="1:24" x14ac:dyDescent="0.25">
      <c r="A4" s="412"/>
      <c r="B4" s="412"/>
      <c r="C4" s="412"/>
      <c r="D4" s="412"/>
      <c r="E4" s="412"/>
      <c r="F4" s="409"/>
      <c r="G4" s="415"/>
      <c r="H4" s="409"/>
      <c r="I4" s="409"/>
      <c r="J4" s="348">
        <f ca="1">IFERROR(_xlfn.NORM.INV(1-J3,$M$20,$N$20),"")</f>
        <v>47.183839733347298</v>
      </c>
      <c r="K4" s="348">
        <f ca="1">IFERROR(_xlfn.NORM.INV(1-K3,$M$20,$N$20),"")</f>
        <v>21.566160266652698</v>
      </c>
      <c r="M4" s="413"/>
      <c r="N4" s="413"/>
    </row>
    <row r="5" spans="1:24" x14ac:dyDescent="0.25">
      <c r="A5" s="341">
        <v>1</v>
      </c>
      <c r="B5" s="339">
        <v>43983</v>
      </c>
      <c r="C5" s="340">
        <v>300</v>
      </c>
      <c r="D5" s="334">
        <v>40</v>
      </c>
      <c r="E5" s="336">
        <f>IF(ISBLANK(D5),NA(),D5)</f>
        <v>40</v>
      </c>
      <c r="F5" s="245">
        <f>IF(OR(ISBLANK(E5),ISNA(E5)),"",E5)</f>
        <v>40</v>
      </c>
      <c r="G5" s="338">
        <f>IF(NOT(ISBLANK(B5)),C5,"")</f>
        <v>300</v>
      </c>
      <c r="H5" s="329"/>
      <c r="I5" s="329"/>
      <c r="J5" s="329"/>
      <c r="K5" s="329"/>
      <c r="M5" s="344">
        <f>IF(ISERROR(AVERAGE(D5:D56)),"",AVERAGE(D5:D56))</f>
        <v>34.375</v>
      </c>
      <c r="N5" s="344">
        <f>IF(ISERROR(IF(_xlfn.STDEV.P(D5:D56)=0,"",_xlfn.STDEV.P(D5:D56))),"",IF(_xlfn.STDEV.P(D5:D56)=0,"",_xlfn.STDEV.P(D5:D56)))</f>
        <v>12.358574958303242</v>
      </c>
      <c r="P5" s="327"/>
    </row>
    <row r="6" spans="1:24" x14ac:dyDescent="0.25">
      <c r="A6" s="341">
        <v>2</v>
      </c>
      <c r="B6" s="339">
        <v>43990</v>
      </c>
      <c r="C6" s="340">
        <v>260</v>
      </c>
      <c r="D6" s="334">
        <v>30</v>
      </c>
      <c r="E6" s="337">
        <f>IF(ISBLANK(B6),"",IF(ISBLANK(D6),NA(),E5+D6))</f>
        <v>70</v>
      </c>
      <c r="F6" s="245">
        <f t="shared" ref="F6:F18" si="0">IF(OR(ISBLANK(E6),ISNA(E6)),"",E6)</f>
        <v>70</v>
      </c>
      <c r="G6" s="335">
        <f t="shared" ref="G6:G18" si="1">IF(ISBLANK(B6),"",C6+IF(ISNA(E5),MAX($F$5:$F$56),E5))</f>
        <v>300</v>
      </c>
      <c r="H6" s="244" t="e">
        <f>IF(AND(NOT(ISBLANK(D6)),ISBLANK(D7)),E6,NA())</f>
        <v>#N/A</v>
      </c>
      <c r="I6" s="331" t="str">
        <f>IF(ISBLANK(B6),"",IF(OR(ISBLANK(H6),ISNA(H6)),"",H6))</f>
        <v/>
      </c>
      <c r="J6" s="329"/>
      <c r="K6" s="329"/>
      <c r="P6" s="327"/>
    </row>
    <row r="7" spans="1:24" ht="15" customHeight="1" x14ac:dyDescent="0.25">
      <c r="A7" s="341">
        <v>3</v>
      </c>
      <c r="B7" s="339">
        <v>43997</v>
      </c>
      <c r="C7" s="340">
        <v>230</v>
      </c>
      <c r="D7" s="334">
        <v>50</v>
      </c>
      <c r="E7" s="337">
        <f t="shared" ref="E7:E15" si="2">IF(ISBLANK(B7),"",IF(ISBLANK(D7),NA(),E6+D7))</f>
        <v>120</v>
      </c>
      <c r="F7" s="245">
        <f t="shared" si="0"/>
        <v>120</v>
      </c>
      <c r="G7" s="335">
        <f t="shared" si="1"/>
        <v>300</v>
      </c>
      <c r="H7" s="244" t="e">
        <f>IF(AND(NOT(ISBLANK(D7)),ISBLANK(D8)),E7,IF(ISBLANK(D8),MAX($F$5:$F$56,H6)+$M$20,NA()))</f>
        <v>#N/A</v>
      </c>
      <c r="I7" s="331" t="str">
        <f t="shared" ref="I7:I15" si="3">IF(ISBLANK(B7),"",IF(OR(ISBLANK(H7),ISNA(H7)),"",H7))</f>
        <v/>
      </c>
      <c r="J7" s="332" t="e">
        <f>IF(AND(ISBLANK($D7),NOT(ISBLANK($D6))),$I6+J$4,NA())</f>
        <v>#N/A</v>
      </c>
      <c r="K7" s="332" t="e">
        <f>IF(AND(ISBLANK($D7),NOT(ISBLANK($D6))),$I6+K$4,NA())</f>
        <v>#N/A</v>
      </c>
      <c r="M7" s="408" t="s">
        <v>851</v>
      </c>
      <c r="N7" s="408" t="s">
        <v>814</v>
      </c>
      <c r="O7" s="408" t="s">
        <v>815</v>
      </c>
    </row>
    <row r="8" spans="1:24" ht="15" customHeight="1" x14ac:dyDescent="0.25">
      <c r="A8" s="341">
        <v>4</v>
      </c>
      <c r="B8" s="339">
        <v>44004</v>
      </c>
      <c r="C8" s="340">
        <v>180</v>
      </c>
      <c r="D8" s="334">
        <v>45</v>
      </c>
      <c r="E8" s="337">
        <f t="shared" si="2"/>
        <v>165</v>
      </c>
      <c r="F8" s="245">
        <f t="shared" si="0"/>
        <v>165</v>
      </c>
      <c r="G8" s="335">
        <f t="shared" si="1"/>
        <v>300</v>
      </c>
      <c r="H8" s="245" t="e">
        <f t="shared" ref="H8:H17" ca="1" si="4">IF(ISBLANK(B8),"",IF(AND(NOT(ISBLANK(D8)),ISBLANK(D9)),MAX($F$5:$F$56),H7+$M$20))</f>
        <v>#N/A</v>
      </c>
      <c r="I8" s="331" t="str">
        <f t="shared" ca="1" si="3"/>
        <v/>
      </c>
      <c r="J8" s="331" t="e">
        <f ca="1">IF(ISBLANK(B8),"",IF(ISNA(J7),IF(AND(ISBLANK($D8),NOT(ISBLANK($D7))),$I7+J$4,J7+J$4),J7+J$4))</f>
        <v>#N/A</v>
      </c>
      <c r="K8" s="331" t="e">
        <f ca="1">IF(ISBLANK(B8),"",IF(ISNA(K7),IF(AND(ISBLANK($D8),NOT(ISBLANK($D7))),$I7+K$4,K7+K$4),K7+K$4))</f>
        <v>#N/A</v>
      </c>
      <c r="M8" s="409"/>
      <c r="N8" s="409"/>
      <c r="O8" s="409"/>
    </row>
    <row r="9" spans="1:24" x14ac:dyDescent="0.25">
      <c r="A9" s="341">
        <v>5</v>
      </c>
      <c r="B9" s="339">
        <v>44011</v>
      </c>
      <c r="C9" s="340">
        <v>135</v>
      </c>
      <c r="D9" s="334">
        <v>30</v>
      </c>
      <c r="E9" s="337">
        <f t="shared" si="2"/>
        <v>195</v>
      </c>
      <c r="F9" s="245">
        <f t="shared" si="0"/>
        <v>195</v>
      </c>
      <c r="G9" s="335">
        <f t="shared" si="1"/>
        <v>300</v>
      </c>
      <c r="H9" s="245" t="e">
        <f t="shared" ca="1" si="4"/>
        <v>#N/A</v>
      </c>
      <c r="I9" s="331" t="str">
        <f t="shared" ca="1" si="3"/>
        <v/>
      </c>
      <c r="J9" s="331" t="e">
        <f t="shared" ref="J9:J15" ca="1" si="5">IF(ISBLANK(B9),"",IF(ISNA(J8),IF(AND(ISBLANK($D9),NOT(ISBLANK($D8))),$I8+J$4,J8+J$4),J8+J$4))</f>
        <v>#N/A</v>
      </c>
      <c r="K9" s="331" t="e">
        <f t="shared" ref="K9:K15" ca="1" si="6">IF(ISBLANK(B9),"",IF(ISNA(K8),IF(AND(ISBLANK($D9),NOT(ISBLANK($D8))),$I8+K$4,K8+K$4),K8+K$4))</f>
        <v>#N/A</v>
      </c>
      <c r="M9" s="410"/>
      <c r="N9" s="410"/>
      <c r="O9" s="410"/>
    </row>
    <row r="10" spans="1:24" x14ac:dyDescent="0.25">
      <c r="A10" s="341">
        <v>6</v>
      </c>
      <c r="B10" s="339">
        <v>44018</v>
      </c>
      <c r="C10" s="340">
        <v>300</v>
      </c>
      <c r="D10" s="334">
        <v>10</v>
      </c>
      <c r="E10" s="337">
        <f t="shared" si="2"/>
        <v>205</v>
      </c>
      <c r="F10" s="245">
        <f t="shared" si="0"/>
        <v>205</v>
      </c>
      <c r="G10" s="335">
        <f t="shared" si="1"/>
        <v>495</v>
      </c>
      <c r="H10" s="245" t="e">
        <f t="shared" ca="1" si="4"/>
        <v>#N/A</v>
      </c>
      <c r="I10" s="331" t="str">
        <f t="shared" ca="1" si="3"/>
        <v/>
      </c>
      <c r="J10" s="331" t="e">
        <f t="shared" ca="1" si="5"/>
        <v>#N/A</v>
      </c>
      <c r="K10" s="331" t="e">
        <f t="shared" ca="1" si="6"/>
        <v>#N/A</v>
      </c>
      <c r="M10" s="312"/>
      <c r="N10" s="344">
        <f ca="1">IF(ISERROR(AVERAGE(INDIRECT(CONCATENATE("D",$M$10+4)):$D$56)),"",AVERAGE(INDIRECT(CONCATENATE("D",$M$10+4)):$D$56))</f>
        <v>34.375</v>
      </c>
      <c r="O10" s="344">
        <f ca="1">IF(ISERROR(_xlfn.STDEV.P(INDIRECT(CONCATENATE("D",$M$10+4)):$D$56)),"",_xlfn.STDEV.P(INDIRECT(CONCATENATE("D",$M$10+4)):$D$56))</f>
        <v>12.358574958303242</v>
      </c>
    </row>
    <row r="11" spans="1:24" x14ac:dyDescent="0.25">
      <c r="A11" s="341">
        <v>7</v>
      </c>
      <c r="B11" s="333">
        <v>44025</v>
      </c>
      <c r="C11" s="334">
        <v>290</v>
      </c>
      <c r="D11" s="334">
        <v>25</v>
      </c>
      <c r="E11" s="337">
        <f t="shared" si="2"/>
        <v>230</v>
      </c>
      <c r="F11" s="245">
        <f t="shared" si="0"/>
        <v>230</v>
      </c>
      <c r="G11" s="335">
        <f t="shared" si="1"/>
        <v>495</v>
      </c>
      <c r="H11" s="245" t="e">
        <f t="shared" ca="1" si="4"/>
        <v>#N/A</v>
      </c>
      <c r="I11" s="331" t="str">
        <f t="shared" ca="1" si="3"/>
        <v/>
      </c>
      <c r="J11" s="331" t="e">
        <f t="shared" ca="1" si="5"/>
        <v>#N/A</v>
      </c>
      <c r="K11" s="331" t="e">
        <f t="shared" ca="1" si="6"/>
        <v>#N/A</v>
      </c>
    </row>
    <row r="12" spans="1:24" x14ac:dyDescent="0.25">
      <c r="A12" s="341">
        <v>8</v>
      </c>
      <c r="B12" s="333">
        <v>44032</v>
      </c>
      <c r="C12" s="334">
        <v>265</v>
      </c>
      <c r="D12" s="334">
        <v>45</v>
      </c>
      <c r="E12" s="337">
        <f t="shared" si="2"/>
        <v>275</v>
      </c>
      <c r="F12" s="245">
        <f t="shared" si="0"/>
        <v>275</v>
      </c>
      <c r="G12" s="335">
        <f t="shared" si="1"/>
        <v>495</v>
      </c>
      <c r="H12" s="245">
        <f t="shared" si="4"/>
        <v>275</v>
      </c>
      <c r="I12" s="331">
        <f t="shared" si="3"/>
        <v>275</v>
      </c>
      <c r="J12" s="331" t="e">
        <f t="shared" ca="1" si="5"/>
        <v>#N/A</v>
      </c>
      <c r="K12" s="331" t="e">
        <f t="shared" ca="1" si="6"/>
        <v>#N/A</v>
      </c>
      <c r="M12" s="408" t="s">
        <v>818</v>
      </c>
      <c r="N12" s="408" t="s">
        <v>819</v>
      </c>
    </row>
    <row r="13" spans="1:24" x14ac:dyDescent="0.25">
      <c r="A13" s="341">
        <v>9</v>
      </c>
      <c r="B13" s="333">
        <v>44039</v>
      </c>
      <c r="C13" s="334">
        <v>125</v>
      </c>
      <c r="D13" s="334"/>
      <c r="E13" s="337" t="e">
        <f t="shared" si="2"/>
        <v>#N/A</v>
      </c>
      <c r="F13" s="245" t="str">
        <f t="shared" si="0"/>
        <v/>
      </c>
      <c r="G13" s="335">
        <f t="shared" si="1"/>
        <v>400</v>
      </c>
      <c r="H13" s="245">
        <f t="shared" ca="1" si="4"/>
        <v>309.375</v>
      </c>
      <c r="I13" s="331">
        <f t="shared" ca="1" si="3"/>
        <v>309.375</v>
      </c>
      <c r="J13" s="331">
        <f t="shared" ca="1" si="5"/>
        <v>322.18383973334733</v>
      </c>
      <c r="K13" s="331">
        <f t="shared" ca="1" si="6"/>
        <v>296.56616026665267</v>
      </c>
      <c r="M13" s="409"/>
      <c r="N13" s="409"/>
    </row>
    <row r="14" spans="1:24" x14ac:dyDescent="0.25">
      <c r="A14" s="341">
        <v>10</v>
      </c>
      <c r="B14" s="333">
        <v>44046</v>
      </c>
      <c r="C14" s="334">
        <v>125</v>
      </c>
      <c r="D14" s="334"/>
      <c r="E14" s="337" t="e">
        <f t="shared" si="2"/>
        <v>#N/A</v>
      </c>
      <c r="F14" s="245" t="str">
        <f t="shared" si="0"/>
        <v/>
      </c>
      <c r="G14" s="335">
        <f t="shared" si="1"/>
        <v>400</v>
      </c>
      <c r="H14" s="245">
        <f t="shared" ca="1" si="4"/>
        <v>343.75</v>
      </c>
      <c r="I14" s="331">
        <f t="shared" ca="1" si="3"/>
        <v>343.75</v>
      </c>
      <c r="J14" s="331">
        <f t="shared" ca="1" si="5"/>
        <v>369.36767946669465</v>
      </c>
      <c r="K14" s="331">
        <f t="shared" ca="1" si="6"/>
        <v>318.13232053330535</v>
      </c>
      <c r="M14" s="410"/>
      <c r="N14" s="410"/>
    </row>
    <row r="15" spans="1:24" x14ac:dyDescent="0.25">
      <c r="A15" s="341">
        <v>11</v>
      </c>
      <c r="B15" s="333">
        <v>44053</v>
      </c>
      <c r="C15" s="334">
        <v>125</v>
      </c>
      <c r="D15" s="334"/>
      <c r="E15" s="337" t="e">
        <f t="shared" si="2"/>
        <v>#N/A</v>
      </c>
      <c r="F15" s="245" t="str">
        <f t="shared" si="0"/>
        <v/>
      </c>
      <c r="G15" s="335">
        <f t="shared" si="1"/>
        <v>400</v>
      </c>
      <c r="H15" s="245">
        <f t="shared" ca="1" si="4"/>
        <v>378.125</v>
      </c>
      <c r="I15" s="331">
        <f t="shared" ca="1" si="3"/>
        <v>378.125</v>
      </c>
      <c r="J15" s="331">
        <f t="shared" ca="1" si="5"/>
        <v>416.55151920004198</v>
      </c>
      <c r="K15" s="331">
        <f t="shared" ca="1" si="6"/>
        <v>339.69848079995802</v>
      </c>
      <c r="M15" s="343"/>
      <c r="N15" s="343"/>
    </row>
    <row r="16" spans="1:24" x14ac:dyDescent="0.25">
      <c r="A16" s="341">
        <v>12</v>
      </c>
      <c r="B16" s="333">
        <v>44060</v>
      </c>
      <c r="C16" s="334">
        <v>125</v>
      </c>
      <c r="D16" s="334"/>
      <c r="E16" s="337" t="e">
        <f>IF(ISBLANK(B16),"",IF(ISBLANK(D16),NA(),E15+D16))</f>
        <v>#N/A</v>
      </c>
      <c r="F16" s="245" t="str">
        <f t="shared" si="0"/>
        <v/>
      </c>
      <c r="G16" s="335">
        <f t="shared" si="1"/>
        <v>400</v>
      </c>
      <c r="H16" s="245">
        <f t="shared" ca="1" si="4"/>
        <v>412.5</v>
      </c>
      <c r="I16" s="331">
        <f ca="1">IF(ISBLANK(B16),"",IF(OR(ISBLANK(H16),ISNA(H16)),"",H16))</f>
        <v>412.5</v>
      </c>
      <c r="J16" s="331">
        <f ca="1">IF(ISBLANK(B16),"",IF(ISNA(J15),IF(AND(ISBLANK($D16),NOT(ISBLANK($D15))),$I15+J$4,J15+J$4),J15+J$4))</f>
        <v>463.73535893338931</v>
      </c>
      <c r="K16" s="331">
        <f ca="1">IF(ISBLANK(B16),"",IF(ISNA(K15),IF(AND(ISBLANK($D16),NOT(ISBLANK($D15))),$I15+K$4,K15+K$4),K15+K$4))</f>
        <v>361.26464106661069</v>
      </c>
    </row>
    <row r="17" spans="1:14" x14ac:dyDescent="0.25">
      <c r="A17" s="341">
        <v>13</v>
      </c>
      <c r="B17" s="333">
        <v>44067</v>
      </c>
      <c r="C17" s="334">
        <v>125</v>
      </c>
      <c r="D17" s="334"/>
      <c r="E17" s="337" t="e">
        <f>IF(ISBLANK(B17),"",IF(ISBLANK(D17),NA(),E16+D17))</f>
        <v>#N/A</v>
      </c>
      <c r="F17" s="245" t="str">
        <f t="shared" si="0"/>
        <v/>
      </c>
      <c r="G17" s="335">
        <f t="shared" si="1"/>
        <v>400</v>
      </c>
      <c r="H17" s="245">
        <f t="shared" ca="1" si="4"/>
        <v>446.875</v>
      </c>
      <c r="I17" s="331">
        <f ca="1">IF(ISBLANK(B17),"",IF(OR(ISBLANK(H17),ISNA(H17)),"",H17))</f>
        <v>446.875</v>
      </c>
      <c r="J17" s="331">
        <f ca="1">IF(ISBLANK(B17),"",IF(ISNA(J16),IF(AND(ISBLANK($D17),NOT(ISBLANK($D16))),$I16+J$4,J16+J$4),J16+J$4))</f>
        <v>510.91919866673663</v>
      </c>
      <c r="K17" s="331">
        <f ca="1">IF(ISBLANK(B17),"",IF(ISNA(K16),IF(AND(ISBLANK($D17),NOT(ISBLANK($D16))),$I16+K$4,K16+K$4),K16+K$4))</f>
        <v>382.83080133326337</v>
      </c>
      <c r="M17" s="408" t="s">
        <v>817</v>
      </c>
      <c r="N17" s="408" t="s">
        <v>816</v>
      </c>
    </row>
    <row r="18" spans="1:14" x14ac:dyDescent="0.25">
      <c r="A18" s="341">
        <v>14</v>
      </c>
      <c r="B18" s="333">
        <v>44074</v>
      </c>
      <c r="C18" s="334">
        <v>125</v>
      </c>
      <c r="D18" s="334"/>
      <c r="E18" s="337" t="e">
        <f>IF(ISBLANK(B18),"",IF(ISBLANK(D18),NA(),E17+D18))</f>
        <v>#N/A</v>
      </c>
      <c r="F18" s="245" t="str">
        <f t="shared" si="0"/>
        <v/>
      </c>
      <c r="G18" s="335">
        <f t="shared" si="1"/>
        <v>400</v>
      </c>
      <c r="H18" s="245">
        <f t="shared" ref="H18:H56" ca="1" si="7">IF(ISBLANK(B18),"",IF(AND(NOT(ISBLANK(D18)),ISBLANK(D56)),MAX($F$5:$F$56),H17+$M$20))</f>
        <v>481.25</v>
      </c>
      <c r="I18" s="331">
        <f ca="1">IF(ISBLANK(B18),"",IF(OR(ISBLANK(H18),ISNA(H18)),"",H18))</f>
        <v>481.25</v>
      </c>
      <c r="J18" s="331">
        <f ca="1">IF(ISBLANK(B18),"",IF(ISNA(J17),IF(AND(ISBLANK($D18),NOT(ISBLANK($D17))),$I17+J$4,J17+J$4),J17+J$4))</f>
        <v>558.10303840008396</v>
      </c>
      <c r="K18" s="331">
        <f ca="1">IF(ISBLANK(B18),"",IF(ISNA(K17),IF(AND(ISBLANK($D18),NOT(ISBLANK($D17))),$I17+K$4,K17+K$4),K17+K$4))</f>
        <v>404.39696159991604</v>
      </c>
      <c r="M18" s="409"/>
      <c r="N18" s="409"/>
    </row>
    <row r="19" spans="1:14" x14ac:dyDescent="0.25">
      <c r="A19" s="341">
        <v>15</v>
      </c>
      <c r="B19" s="333">
        <v>44081</v>
      </c>
      <c r="C19" s="334">
        <v>125</v>
      </c>
      <c r="D19" s="334"/>
      <c r="E19" s="337" t="e">
        <f t="shared" ref="E19:E56" si="8">IF(ISBLANK(B19),"",IF(ISBLANK(D19),NA(),E18+D19))</f>
        <v>#N/A</v>
      </c>
      <c r="F19" s="245" t="str">
        <f t="shared" ref="F19:F56" si="9">IF(OR(ISBLANK(E19),ISNA(E19)),"",E19)</f>
        <v/>
      </c>
      <c r="G19" s="335">
        <f t="shared" ref="G19:G56" si="10">IF(ISBLANK(B19),"",C19+IF(ISNA(E18),MAX($F$5:$F$56),E18))</f>
        <v>400</v>
      </c>
      <c r="H19" s="245">
        <f t="shared" ca="1" si="7"/>
        <v>515.625</v>
      </c>
      <c r="I19" s="331">
        <f t="shared" ref="I19:I56" ca="1" si="11">IF(ISBLANK(B19),"",IF(OR(ISBLANK(H19),ISNA(H19)),"",H19))</f>
        <v>515.625</v>
      </c>
      <c r="J19" s="331">
        <f t="shared" ref="J19:J56" ca="1" si="12">IF(ISBLANK(B19),"",IF(ISNA(J18),IF(AND(ISBLANK($D19),NOT(ISBLANK($D18))),$I18+J$4,J18+J$4),J18+J$4))</f>
        <v>605.28687813343129</v>
      </c>
      <c r="K19" s="331">
        <f t="shared" ref="K19:K56" ca="1" si="13">IF(ISBLANK(B19),"",IF(ISNA(K18),IF(AND(ISBLANK($D19),NOT(ISBLANK($D18))),$I18+K$4,K18+K$4),K18+K$4))</f>
        <v>425.96312186656871</v>
      </c>
      <c r="M19" s="410"/>
      <c r="N19" s="410"/>
    </row>
    <row r="20" spans="1:14" x14ac:dyDescent="0.25">
      <c r="A20" s="341">
        <v>16</v>
      </c>
      <c r="B20" s="333"/>
      <c r="C20" s="334"/>
      <c r="D20" s="334"/>
      <c r="E20" s="337" t="str">
        <f t="shared" si="8"/>
        <v/>
      </c>
      <c r="F20" s="245" t="str">
        <f t="shared" si="9"/>
        <v/>
      </c>
      <c r="G20" s="335" t="str">
        <f t="shared" si="10"/>
        <v/>
      </c>
      <c r="H20" s="245" t="str">
        <f t="shared" si="7"/>
        <v/>
      </c>
      <c r="I20" s="331" t="str">
        <f t="shared" si="11"/>
        <v/>
      </c>
      <c r="J20" s="331" t="str">
        <f t="shared" si="12"/>
        <v/>
      </c>
      <c r="K20" s="331" t="str">
        <f t="shared" si="13"/>
        <v/>
      </c>
      <c r="M20" s="345">
        <f ca="1">IF(ISBLANK(M15),N10,M15)</f>
        <v>34.375</v>
      </c>
      <c r="N20" s="345">
        <f ca="1">IF(ISBLANK(N15),O10,N15)</f>
        <v>12.358574958303242</v>
      </c>
    </row>
    <row r="21" spans="1:14" hidden="1" x14ac:dyDescent="0.25">
      <c r="A21" s="341">
        <v>17</v>
      </c>
      <c r="B21" s="333"/>
      <c r="C21" s="334"/>
      <c r="D21" s="334"/>
      <c r="E21" s="337" t="str">
        <f t="shared" si="8"/>
        <v/>
      </c>
      <c r="F21" s="245" t="str">
        <f t="shared" si="9"/>
        <v/>
      </c>
      <c r="G21" s="335" t="str">
        <f t="shared" si="10"/>
        <v/>
      </c>
      <c r="H21" s="245" t="str">
        <f t="shared" si="7"/>
        <v/>
      </c>
      <c r="I21" s="331" t="str">
        <f t="shared" si="11"/>
        <v/>
      </c>
      <c r="J21" s="331" t="str">
        <f t="shared" si="12"/>
        <v/>
      </c>
      <c r="K21" s="331" t="str">
        <f t="shared" si="13"/>
        <v/>
      </c>
    </row>
    <row r="22" spans="1:14" hidden="1" x14ac:dyDescent="0.25">
      <c r="A22" s="341">
        <v>18</v>
      </c>
      <c r="B22" s="333"/>
      <c r="C22" s="334"/>
      <c r="D22" s="334"/>
      <c r="E22" s="337" t="str">
        <f t="shared" si="8"/>
        <v/>
      </c>
      <c r="F22" s="245" t="str">
        <f t="shared" si="9"/>
        <v/>
      </c>
      <c r="G22" s="335" t="str">
        <f t="shared" si="10"/>
        <v/>
      </c>
      <c r="H22" s="245" t="str">
        <f t="shared" si="7"/>
        <v/>
      </c>
      <c r="I22" s="331" t="str">
        <f t="shared" si="11"/>
        <v/>
      </c>
      <c r="J22" s="331" t="str">
        <f t="shared" si="12"/>
        <v/>
      </c>
      <c r="K22" s="331" t="str">
        <f t="shared" si="13"/>
        <v/>
      </c>
    </row>
    <row r="23" spans="1:14" hidden="1" x14ac:dyDescent="0.25">
      <c r="A23" s="341">
        <v>19</v>
      </c>
      <c r="B23" s="333"/>
      <c r="C23" s="334"/>
      <c r="D23" s="334"/>
      <c r="E23" s="337" t="str">
        <f t="shared" si="8"/>
        <v/>
      </c>
      <c r="F23" s="245" t="str">
        <f t="shared" si="9"/>
        <v/>
      </c>
      <c r="G23" s="335" t="str">
        <f t="shared" si="10"/>
        <v/>
      </c>
      <c r="H23" s="245" t="str">
        <f t="shared" si="7"/>
        <v/>
      </c>
      <c r="I23" s="331" t="str">
        <f t="shared" si="11"/>
        <v/>
      </c>
      <c r="J23" s="331" t="str">
        <f t="shared" si="12"/>
        <v/>
      </c>
      <c r="K23" s="331" t="str">
        <f t="shared" si="13"/>
        <v/>
      </c>
    </row>
    <row r="24" spans="1:14" hidden="1" x14ac:dyDescent="0.25">
      <c r="A24" s="341">
        <v>20</v>
      </c>
      <c r="B24" s="333"/>
      <c r="C24" s="334"/>
      <c r="D24" s="334"/>
      <c r="E24" s="337" t="str">
        <f t="shared" si="8"/>
        <v/>
      </c>
      <c r="F24" s="245" t="str">
        <f t="shared" si="9"/>
        <v/>
      </c>
      <c r="G24" s="335" t="str">
        <f t="shared" si="10"/>
        <v/>
      </c>
      <c r="H24" s="245" t="str">
        <f t="shared" si="7"/>
        <v/>
      </c>
      <c r="I24" s="331" t="str">
        <f t="shared" si="11"/>
        <v/>
      </c>
      <c r="J24" s="331" t="str">
        <f t="shared" si="12"/>
        <v/>
      </c>
      <c r="K24" s="331" t="str">
        <f t="shared" si="13"/>
        <v/>
      </c>
    </row>
    <row r="25" spans="1:14" hidden="1" x14ac:dyDescent="0.25">
      <c r="A25" s="341">
        <v>21</v>
      </c>
      <c r="B25" s="333"/>
      <c r="C25" s="334"/>
      <c r="D25" s="334"/>
      <c r="E25" s="337" t="str">
        <f t="shared" si="8"/>
        <v/>
      </c>
      <c r="F25" s="245" t="str">
        <f t="shared" si="9"/>
        <v/>
      </c>
      <c r="G25" s="335" t="str">
        <f t="shared" si="10"/>
        <v/>
      </c>
      <c r="H25" s="245" t="str">
        <f t="shared" si="7"/>
        <v/>
      </c>
      <c r="I25" s="331" t="str">
        <f t="shared" si="11"/>
        <v/>
      </c>
      <c r="J25" s="331" t="str">
        <f t="shared" si="12"/>
        <v/>
      </c>
      <c r="K25" s="331" t="str">
        <f t="shared" si="13"/>
        <v/>
      </c>
    </row>
    <row r="26" spans="1:14" hidden="1" x14ac:dyDescent="0.25">
      <c r="A26" s="341">
        <v>22</v>
      </c>
      <c r="B26" s="333"/>
      <c r="C26" s="334"/>
      <c r="D26" s="334"/>
      <c r="E26" s="337" t="str">
        <f t="shared" si="8"/>
        <v/>
      </c>
      <c r="F26" s="245" t="str">
        <f t="shared" si="9"/>
        <v/>
      </c>
      <c r="G26" s="335" t="str">
        <f t="shared" si="10"/>
        <v/>
      </c>
      <c r="H26" s="245" t="str">
        <f t="shared" si="7"/>
        <v/>
      </c>
      <c r="I26" s="331" t="str">
        <f t="shared" si="11"/>
        <v/>
      </c>
      <c r="J26" s="331" t="str">
        <f t="shared" si="12"/>
        <v/>
      </c>
      <c r="K26" s="331" t="str">
        <f t="shared" si="13"/>
        <v/>
      </c>
    </row>
    <row r="27" spans="1:14" hidden="1" x14ac:dyDescent="0.25">
      <c r="A27" s="341">
        <v>23</v>
      </c>
      <c r="B27" s="333"/>
      <c r="C27" s="334"/>
      <c r="D27" s="334"/>
      <c r="E27" s="337" t="str">
        <f t="shared" si="8"/>
        <v/>
      </c>
      <c r="F27" s="245" t="str">
        <f t="shared" si="9"/>
        <v/>
      </c>
      <c r="G27" s="335" t="str">
        <f t="shared" si="10"/>
        <v/>
      </c>
      <c r="H27" s="245" t="str">
        <f t="shared" si="7"/>
        <v/>
      </c>
      <c r="I27" s="331" t="str">
        <f t="shared" si="11"/>
        <v/>
      </c>
      <c r="J27" s="331" t="str">
        <f t="shared" si="12"/>
        <v/>
      </c>
      <c r="K27" s="331" t="str">
        <f t="shared" si="13"/>
        <v/>
      </c>
    </row>
    <row r="28" spans="1:14" hidden="1" x14ac:dyDescent="0.25">
      <c r="A28" s="341">
        <v>24</v>
      </c>
      <c r="B28" s="333"/>
      <c r="C28" s="334"/>
      <c r="D28" s="334"/>
      <c r="E28" s="337" t="str">
        <f t="shared" si="8"/>
        <v/>
      </c>
      <c r="F28" s="245" t="str">
        <f t="shared" si="9"/>
        <v/>
      </c>
      <c r="G28" s="335" t="str">
        <f t="shared" si="10"/>
        <v/>
      </c>
      <c r="H28" s="245" t="str">
        <f t="shared" si="7"/>
        <v/>
      </c>
      <c r="I28" s="331" t="str">
        <f t="shared" si="11"/>
        <v/>
      </c>
      <c r="J28" s="331" t="str">
        <f t="shared" si="12"/>
        <v/>
      </c>
      <c r="K28" s="331" t="str">
        <f t="shared" si="13"/>
        <v/>
      </c>
    </row>
    <row r="29" spans="1:14" hidden="1" x14ac:dyDescent="0.25">
      <c r="A29" s="341">
        <v>25</v>
      </c>
      <c r="B29" s="333"/>
      <c r="C29" s="334"/>
      <c r="D29" s="334"/>
      <c r="E29" s="337" t="str">
        <f t="shared" si="8"/>
        <v/>
      </c>
      <c r="F29" s="245" t="str">
        <f t="shared" si="9"/>
        <v/>
      </c>
      <c r="G29" s="335" t="str">
        <f t="shared" si="10"/>
        <v/>
      </c>
      <c r="H29" s="245" t="str">
        <f t="shared" si="7"/>
        <v/>
      </c>
      <c r="I29" s="331" t="str">
        <f t="shared" si="11"/>
        <v/>
      </c>
      <c r="J29" s="331" t="str">
        <f t="shared" si="12"/>
        <v/>
      </c>
      <c r="K29" s="331" t="str">
        <f t="shared" si="13"/>
        <v/>
      </c>
    </row>
    <row r="30" spans="1:14" hidden="1" x14ac:dyDescent="0.25">
      <c r="A30" s="341">
        <v>26</v>
      </c>
      <c r="B30" s="333"/>
      <c r="C30" s="334"/>
      <c r="D30" s="334"/>
      <c r="E30" s="337" t="str">
        <f t="shared" si="8"/>
        <v/>
      </c>
      <c r="F30" s="245" t="str">
        <f t="shared" si="9"/>
        <v/>
      </c>
      <c r="G30" s="335" t="str">
        <f t="shared" si="10"/>
        <v/>
      </c>
      <c r="H30" s="245" t="str">
        <f t="shared" si="7"/>
        <v/>
      </c>
      <c r="I30" s="331" t="str">
        <f t="shared" si="11"/>
        <v/>
      </c>
      <c r="J30" s="331" t="str">
        <f t="shared" si="12"/>
        <v/>
      </c>
      <c r="K30" s="331" t="str">
        <f t="shared" si="13"/>
        <v/>
      </c>
    </row>
    <row r="31" spans="1:14" hidden="1" x14ac:dyDescent="0.25">
      <c r="A31" s="341">
        <v>27</v>
      </c>
      <c r="B31" s="333"/>
      <c r="C31" s="334"/>
      <c r="D31" s="334"/>
      <c r="E31" s="337" t="str">
        <f t="shared" si="8"/>
        <v/>
      </c>
      <c r="F31" s="245" t="str">
        <f t="shared" si="9"/>
        <v/>
      </c>
      <c r="G31" s="335" t="str">
        <f t="shared" si="10"/>
        <v/>
      </c>
      <c r="H31" s="245" t="str">
        <f t="shared" si="7"/>
        <v/>
      </c>
      <c r="I31" s="331" t="str">
        <f t="shared" si="11"/>
        <v/>
      </c>
      <c r="J31" s="331" t="str">
        <f t="shared" si="12"/>
        <v/>
      </c>
      <c r="K31" s="331" t="str">
        <f t="shared" si="13"/>
        <v/>
      </c>
    </row>
    <row r="32" spans="1:14" hidden="1" x14ac:dyDescent="0.25">
      <c r="A32" s="341">
        <v>28</v>
      </c>
      <c r="B32" s="333"/>
      <c r="C32" s="334"/>
      <c r="D32" s="334"/>
      <c r="E32" s="337" t="str">
        <f t="shared" si="8"/>
        <v/>
      </c>
      <c r="F32" s="245" t="str">
        <f t="shared" si="9"/>
        <v/>
      </c>
      <c r="G32" s="335" t="str">
        <f t="shared" si="10"/>
        <v/>
      </c>
      <c r="H32" s="245" t="str">
        <f t="shared" si="7"/>
        <v/>
      </c>
      <c r="I32" s="331" t="str">
        <f t="shared" si="11"/>
        <v/>
      </c>
      <c r="J32" s="331" t="str">
        <f t="shared" si="12"/>
        <v/>
      </c>
      <c r="K32" s="331" t="str">
        <f t="shared" si="13"/>
        <v/>
      </c>
    </row>
    <row r="33" spans="1:11" hidden="1" x14ac:dyDescent="0.25">
      <c r="A33" s="341">
        <v>29</v>
      </c>
      <c r="B33" s="333"/>
      <c r="C33" s="334"/>
      <c r="D33" s="334"/>
      <c r="E33" s="337" t="str">
        <f t="shared" si="8"/>
        <v/>
      </c>
      <c r="F33" s="245" t="str">
        <f t="shared" si="9"/>
        <v/>
      </c>
      <c r="G33" s="335" t="str">
        <f t="shared" si="10"/>
        <v/>
      </c>
      <c r="H33" s="245" t="str">
        <f t="shared" si="7"/>
        <v/>
      </c>
      <c r="I33" s="331" t="str">
        <f t="shared" si="11"/>
        <v/>
      </c>
      <c r="J33" s="331" t="str">
        <f t="shared" si="12"/>
        <v/>
      </c>
      <c r="K33" s="331" t="str">
        <f t="shared" si="13"/>
        <v/>
      </c>
    </row>
    <row r="34" spans="1:11" hidden="1" x14ac:dyDescent="0.25">
      <c r="A34" s="341">
        <v>30</v>
      </c>
      <c r="B34" s="333"/>
      <c r="C34" s="334"/>
      <c r="D34" s="334"/>
      <c r="E34" s="337" t="str">
        <f t="shared" si="8"/>
        <v/>
      </c>
      <c r="F34" s="245" t="str">
        <f t="shared" si="9"/>
        <v/>
      </c>
      <c r="G34" s="335" t="str">
        <f t="shared" si="10"/>
        <v/>
      </c>
      <c r="H34" s="245" t="str">
        <f t="shared" si="7"/>
        <v/>
      </c>
      <c r="I34" s="331" t="str">
        <f t="shared" si="11"/>
        <v/>
      </c>
      <c r="J34" s="331" t="str">
        <f t="shared" si="12"/>
        <v/>
      </c>
      <c r="K34" s="331" t="str">
        <f t="shared" si="13"/>
        <v/>
      </c>
    </row>
    <row r="35" spans="1:11" hidden="1" x14ac:dyDescent="0.25">
      <c r="A35" s="341">
        <v>31</v>
      </c>
      <c r="B35" s="333"/>
      <c r="C35" s="334"/>
      <c r="D35" s="334"/>
      <c r="E35" s="337" t="str">
        <f t="shared" si="8"/>
        <v/>
      </c>
      <c r="F35" s="245" t="str">
        <f t="shared" si="9"/>
        <v/>
      </c>
      <c r="G35" s="335" t="str">
        <f t="shared" si="10"/>
        <v/>
      </c>
      <c r="H35" s="245" t="str">
        <f t="shared" si="7"/>
        <v/>
      </c>
      <c r="I35" s="331" t="str">
        <f t="shared" si="11"/>
        <v/>
      </c>
      <c r="J35" s="331" t="str">
        <f t="shared" si="12"/>
        <v/>
      </c>
      <c r="K35" s="331" t="str">
        <f t="shared" si="13"/>
        <v/>
      </c>
    </row>
    <row r="36" spans="1:11" hidden="1" x14ac:dyDescent="0.25">
      <c r="A36" s="341">
        <v>32</v>
      </c>
      <c r="B36" s="333"/>
      <c r="C36" s="334"/>
      <c r="D36" s="334"/>
      <c r="E36" s="337" t="str">
        <f t="shared" si="8"/>
        <v/>
      </c>
      <c r="F36" s="245" t="str">
        <f t="shared" si="9"/>
        <v/>
      </c>
      <c r="G36" s="335" t="str">
        <f t="shared" si="10"/>
        <v/>
      </c>
      <c r="H36" s="245" t="str">
        <f t="shared" si="7"/>
        <v/>
      </c>
      <c r="I36" s="331" t="str">
        <f t="shared" si="11"/>
        <v/>
      </c>
      <c r="J36" s="331" t="str">
        <f t="shared" si="12"/>
        <v/>
      </c>
      <c r="K36" s="331" t="str">
        <f t="shared" si="13"/>
        <v/>
      </c>
    </row>
    <row r="37" spans="1:11" hidden="1" x14ac:dyDescent="0.25">
      <c r="A37" s="341">
        <v>33</v>
      </c>
      <c r="B37" s="333"/>
      <c r="C37" s="334"/>
      <c r="D37" s="334"/>
      <c r="E37" s="337" t="str">
        <f t="shared" si="8"/>
        <v/>
      </c>
      <c r="F37" s="245" t="str">
        <f t="shared" si="9"/>
        <v/>
      </c>
      <c r="G37" s="335" t="str">
        <f t="shared" si="10"/>
        <v/>
      </c>
      <c r="H37" s="245" t="str">
        <f t="shared" si="7"/>
        <v/>
      </c>
      <c r="I37" s="331" t="str">
        <f t="shared" si="11"/>
        <v/>
      </c>
      <c r="J37" s="331" t="str">
        <f t="shared" si="12"/>
        <v/>
      </c>
      <c r="K37" s="331" t="str">
        <f t="shared" si="13"/>
        <v/>
      </c>
    </row>
    <row r="38" spans="1:11" hidden="1" x14ac:dyDescent="0.25">
      <c r="A38" s="341">
        <v>34</v>
      </c>
      <c r="B38" s="333"/>
      <c r="C38" s="334"/>
      <c r="D38" s="334"/>
      <c r="E38" s="337" t="str">
        <f t="shared" si="8"/>
        <v/>
      </c>
      <c r="F38" s="245" t="str">
        <f t="shared" si="9"/>
        <v/>
      </c>
      <c r="G38" s="335" t="str">
        <f t="shared" si="10"/>
        <v/>
      </c>
      <c r="H38" s="245" t="str">
        <f t="shared" si="7"/>
        <v/>
      </c>
      <c r="I38" s="331" t="str">
        <f t="shared" si="11"/>
        <v/>
      </c>
      <c r="J38" s="331" t="str">
        <f t="shared" si="12"/>
        <v/>
      </c>
      <c r="K38" s="331" t="str">
        <f t="shared" si="13"/>
        <v/>
      </c>
    </row>
    <row r="39" spans="1:11" hidden="1" x14ac:dyDescent="0.25">
      <c r="A39" s="341">
        <v>35</v>
      </c>
      <c r="B39" s="333"/>
      <c r="C39" s="334"/>
      <c r="D39" s="334"/>
      <c r="E39" s="337" t="str">
        <f t="shared" si="8"/>
        <v/>
      </c>
      <c r="F39" s="245" t="str">
        <f t="shared" si="9"/>
        <v/>
      </c>
      <c r="G39" s="335" t="str">
        <f t="shared" si="10"/>
        <v/>
      </c>
      <c r="H39" s="245" t="str">
        <f t="shared" si="7"/>
        <v/>
      </c>
      <c r="I39" s="331" t="str">
        <f t="shared" si="11"/>
        <v/>
      </c>
      <c r="J39" s="331" t="str">
        <f t="shared" si="12"/>
        <v/>
      </c>
      <c r="K39" s="331" t="str">
        <f t="shared" si="13"/>
        <v/>
      </c>
    </row>
    <row r="40" spans="1:11" hidden="1" x14ac:dyDescent="0.25">
      <c r="A40" s="341">
        <v>36</v>
      </c>
      <c r="B40" s="333"/>
      <c r="C40" s="334"/>
      <c r="D40" s="334"/>
      <c r="E40" s="337" t="str">
        <f t="shared" si="8"/>
        <v/>
      </c>
      <c r="F40" s="245" t="str">
        <f t="shared" si="9"/>
        <v/>
      </c>
      <c r="G40" s="335" t="str">
        <f t="shared" si="10"/>
        <v/>
      </c>
      <c r="H40" s="245" t="str">
        <f t="shared" si="7"/>
        <v/>
      </c>
      <c r="I40" s="331" t="str">
        <f t="shared" si="11"/>
        <v/>
      </c>
      <c r="J40" s="331" t="str">
        <f t="shared" si="12"/>
        <v/>
      </c>
      <c r="K40" s="331" t="str">
        <f t="shared" si="13"/>
        <v/>
      </c>
    </row>
    <row r="41" spans="1:11" hidden="1" x14ac:dyDescent="0.25">
      <c r="A41" s="341">
        <v>37</v>
      </c>
      <c r="B41" s="333"/>
      <c r="C41" s="334"/>
      <c r="D41" s="334"/>
      <c r="E41" s="337" t="str">
        <f t="shared" si="8"/>
        <v/>
      </c>
      <c r="F41" s="245" t="str">
        <f t="shared" si="9"/>
        <v/>
      </c>
      <c r="G41" s="335" t="str">
        <f t="shared" si="10"/>
        <v/>
      </c>
      <c r="H41" s="245" t="str">
        <f t="shared" si="7"/>
        <v/>
      </c>
      <c r="I41" s="331" t="str">
        <f t="shared" si="11"/>
        <v/>
      </c>
      <c r="J41" s="331" t="str">
        <f t="shared" si="12"/>
        <v/>
      </c>
      <c r="K41" s="331" t="str">
        <f t="shared" si="13"/>
        <v/>
      </c>
    </row>
    <row r="42" spans="1:11" hidden="1" x14ac:dyDescent="0.25">
      <c r="A42" s="341">
        <v>38</v>
      </c>
      <c r="B42" s="333"/>
      <c r="C42" s="334"/>
      <c r="D42" s="334"/>
      <c r="E42" s="337" t="str">
        <f t="shared" si="8"/>
        <v/>
      </c>
      <c r="F42" s="245" t="str">
        <f t="shared" si="9"/>
        <v/>
      </c>
      <c r="G42" s="335" t="str">
        <f t="shared" si="10"/>
        <v/>
      </c>
      <c r="H42" s="245" t="str">
        <f t="shared" si="7"/>
        <v/>
      </c>
      <c r="I42" s="331" t="str">
        <f t="shared" si="11"/>
        <v/>
      </c>
      <c r="J42" s="331" t="str">
        <f t="shared" si="12"/>
        <v/>
      </c>
      <c r="K42" s="331" t="str">
        <f t="shared" si="13"/>
        <v/>
      </c>
    </row>
    <row r="43" spans="1:11" hidden="1" x14ac:dyDescent="0.25">
      <c r="A43" s="341">
        <v>39</v>
      </c>
      <c r="B43" s="333"/>
      <c r="C43" s="334"/>
      <c r="D43" s="334"/>
      <c r="E43" s="337" t="str">
        <f t="shared" si="8"/>
        <v/>
      </c>
      <c r="F43" s="245" t="str">
        <f t="shared" si="9"/>
        <v/>
      </c>
      <c r="G43" s="335" t="str">
        <f t="shared" si="10"/>
        <v/>
      </c>
      <c r="H43" s="245" t="str">
        <f t="shared" si="7"/>
        <v/>
      </c>
      <c r="I43" s="331" t="str">
        <f t="shared" si="11"/>
        <v/>
      </c>
      <c r="J43" s="331" t="str">
        <f t="shared" si="12"/>
        <v/>
      </c>
      <c r="K43" s="331" t="str">
        <f t="shared" si="13"/>
        <v/>
      </c>
    </row>
    <row r="44" spans="1:11" hidden="1" x14ac:dyDescent="0.25">
      <c r="A44" s="341">
        <v>40</v>
      </c>
      <c r="B44" s="333"/>
      <c r="C44" s="334"/>
      <c r="D44" s="334"/>
      <c r="E44" s="337" t="str">
        <f t="shared" si="8"/>
        <v/>
      </c>
      <c r="F44" s="245" t="str">
        <f t="shared" si="9"/>
        <v/>
      </c>
      <c r="G44" s="335" t="str">
        <f t="shared" si="10"/>
        <v/>
      </c>
      <c r="H44" s="245" t="str">
        <f t="shared" si="7"/>
        <v/>
      </c>
      <c r="I44" s="331" t="str">
        <f t="shared" si="11"/>
        <v/>
      </c>
      <c r="J44" s="331" t="str">
        <f t="shared" si="12"/>
        <v/>
      </c>
      <c r="K44" s="331" t="str">
        <f t="shared" si="13"/>
        <v/>
      </c>
    </row>
    <row r="45" spans="1:11" hidden="1" x14ac:dyDescent="0.25">
      <c r="A45" s="341">
        <v>41</v>
      </c>
      <c r="B45" s="333"/>
      <c r="C45" s="334"/>
      <c r="D45" s="334"/>
      <c r="E45" s="337" t="str">
        <f t="shared" si="8"/>
        <v/>
      </c>
      <c r="F45" s="245" t="str">
        <f t="shared" si="9"/>
        <v/>
      </c>
      <c r="G45" s="335" t="str">
        <f t="shared" si="10"/>
        <v/>
      </c>
      <c r="H45" s="245" t="str">
        <f t="shared" si="7"/>
        <v/>
      </c>
      <c r="I45" s="331" t="str">
        <f t="shared" si="11"/>
        <v/>
      </c>
      <c r="J45" s="331" t="str">
        <f t="shared" si="12"/>
        <v/>
      </c>
      <c r="K45" s="331" t="str">
        <f t="shared" si="13"/>
        <v/>
      </c>
    </row>
    <row r="46" spans="1:11" hidden="1" x14ac:dyDescent="0.25">
      <c r="A46" s="341">
        <v>42</v>
      </c>
      <c r="B46" s="333"/>
      <c r="C46" s="334"/>
      <c r="D46" s="334"/>
      <c r="E46" s="337" t="str">
        <f t="shared" si="8"/>
        <v/>
      </c>
      <c r="F46" s="245" t="str">
        <f t="shared" si="9"/>
        <v/>
      </c>
      <c r="G46" s="335" t="str">
        <f t="shared" si="10"/>
        <v/>
      </c>
      <c r="H46" s="245" t="str">
        <f t="shared" si="7"/>
        <v/>
      </c>
      <c r="I46" s="331" t="str">
        <f t="shared" si="11"/>
        <v/>
      </c>
      <c r="J46" s="331" t="str">
        <f t="shared" si="12"/>
        <v/>
      </c>
      <c r="K46" s="331" t="str">
        <f t="shared" si="13"/>
        <v/>
      </c>
    </row>
    <row r="47" spans="1:11" hidden="1" x14ac:dyDescent="0.25">
      <c r="A47" s="341">
        <v>43</v>
      </c>
      <c r="B47" s="333"/>
      <c r="C47" s="334"/>
      <c r="D47" s="334"/>
      <c r="E47" s="337" t="str">
        <f t="shared" si="8"/>
        <v/>
      </c>
      <c r="F47" s="245" t="str">
        <f t="shared" si="9"/>
        <v/>
      </c>
      <c r="G47" s="335" t="str">
        <f t="shared" si="10"/>
        <v/>
      </c>
      <c r="H47" s="245" t="str">
        <f t="shared" si="7"/>
        <v/>
      </c>
      <c r="I47" s="331" t="str">
        <f t="shared" si="11"/>
        <v/>
      </c>
      <c r="J47" s="331" t="str">
        <f t="shared" si="12"/>
        <v/>
      </c>
      <c r="K47" s="331" t="str">
        <f t="shared" si="13"/>
        <v/>
      </c>
    </row>
    <row r="48" spans="1:11" hidden="1" x14ac:dyDescent="0.25">
      <c r="A48" s="341">
        <v>44</v>
      </c>
      <c r="B48" s="333"/>
      <c r="C48" s="334"/>
      <c r="D48" s="334"/>
      <c r="E48" s="337" t="str">
        <f t="shared" si="8"/>
        <v/>
      </c>
      <c r="F48" s="245" t="str">
        <f t="shared" si="9"/>
        <v/>
      </c>
      <c r="G48" s="335" t="str">
        <f t="shared" si="10"/>
        <v/>
      </c>
      <c r="H48" s="245" t="str">
        <f t="shared" si="7"/>
        <v/>
      </c>
      <c r="I48" s="331" t="str">
        <f t="shared" si="11"/>
        <v/>
      </c>
      <c r="J48" s="331" t="str">
        <f t="shared" si="12"/>
        <v/>
      </c>
      <c r="K48" s="331" t="str">
        <f t="shared" si="13"/>
        <v/>
      </c>
    </row>
    <row r="49" spans="1:11" hidden="1" x14ac:dyDescent="0.25">
      <c r="A49" s="341">
        <v>45</v>
      </c>
      <c r="B49" s="333"/>
      <c r="C49" s="334"/>
      <c r="D49" s="334"/>
      <c r="E49" s="337" t="str">
        <f t="shared" si="8"/>
        <v/>
      </c>
      <c r="F49" s="245" t="str">
        <f t="shared" si="9"/>
        <v/>
      </c>
      <c r="G49" s="335" t="str">
        <f t="shared" si="10"/>
        <v/>
      </c>
      <c r="H49" s="245" t="str">
        <f t="shared" si="7"/>
        <v/>
      </c>
      <c r="I49" s="331" t="str">
        <f t="shared" si="11"/>
        <v/>
      </c>
      <c r="J49" s="331" t="str">
        <f t="shared" si="12"/>
        <v/>
      </c>
      <c r="K49" s="331" t="str">
        <f t="shared" si="13"/>
        <v/>
      </c>
    </row>
    <row r="50" spans="1:11" hidden="1" x14ac:dyDescent="0.25">
      <c r="A50" s="341">
        <v>46</v>
      </c>
      <c r="B50" s="333"/>
      <c r="C50" s="334"/>
      <c r="D50" s="334"/>
      <c r="E50" s="337" t="str">
        <f t="shared" si="8"/>
        <v/>
      </c>
      <c r="F50" s="245" t="str">
        <f t="shared" si="9"/>
        <v/>
      </c>
      <c r="G50" s="335" t="str">
        <f t="shared" si="10"/>
        <v/>
      </c>
      <c r="H50" s="245" t="str">
        <f t="shared" si="7"/>
        <v/>
      </c>
      <c r="I50" s="331" t="str">
        <f t="shared" si="11"/>
        <v/>
      </c>
      <c r="J50" s="331" t="str">
        <f t="shared" si="12"/>
        <v/>
      </c>
      <c r="K50" s="331" t="str">
        <f t="shared" si="13"/>
        <v/>
      </c>
    </row>
    <row r="51" spans="1:11" hidden="1" x14ac:dyDescent="0.25">
      <c r="A51" s="341">
        <v>47</v>
      </c>
      <c r="B51" s="333"/>
      <c r="C51" s="334"/>
      <c r="D51" s="334"/>
      <c r="E51" s="337" t="str">
        <f t="shared" si="8"/>
        <v/>
      </c>
      <c r="F51" s="245" t="str">
        <f t="shared" si="9"/>
        <v/>
      </c>
      <c r="G51" s="335" t="str">
        <f t="shared" si="10"/>
        <v/>
      </c>
      <c r="H51" s="245" t="str">
        <f t="shared" si="7"/>
        <v/>
      </c>
      <c r="I51" s="331" t="str">
        <f t="shared" si="11"/>
        <v/>
      </c>
      <c r="J51" s="331" t="str">
        <f t="shared" si="12"/>
        <v/>
      </c>
      <c r="K51" s="331" t="str">
        <f t="shared" si="13"/>
        <v/>
      </c>
    </row>
    <row r="52" spans="1:11" hidden="1" x14ac:dyDescent="0.25">
      <c r="A52" s="341">
        <v>48</v>
      </c>
      <c r="B52" s="333"/>
      <c r="C52" s="334"/>
      <c r="D52" s="334"/>
      <c r="E52" s="337" t="str">
        <f t="shared" si="8"/>
        <v/>
      </c>
      <c r="F52" s="245" t="str">
        <f t="shared" si="9"/>
        <v/>
      </c>
      <c r="G52" s="335" t="str">
        <f t="shared" si="10"/>
        <v/>
      </c>
      <c r="H52" s="245" t="str">
        <f t="shared" si="7"/>
        <v/>
      </c>
      <c r="I52" s="331" t="str">
        <f t="shared" si="11"/>
        <v/>
      </c>
      <c r="J52" s="331" t="str">
        <f t="shared" si="12"/>
        <v/>
      </c>
      <c r="K52" s="331" t="str">
        <f t="shared" si="13"/>
        <v/>
      </c>
    </row>
    <row r="53" spans="1:11" hidden="1" x14ac:dyDescent="0.25">
      <c r="A53" s="341">
        <v>49</v>
      </c>
      <c r="B53" s="333"/>
      <c r="C53" s="334"/>
      <c r="D53" s="334"/>
      <c r="E53" s="337" t="str">
        <f t="shared" si="8"/>
        <v/>
      </c>
      <c r="F53" s="245" t="str">
        <f t="shared" si="9"/>
        <v/>
      </c>
      <c r="G53" s="335" t="str">
        <f t="shared" si="10"/>
        <v/>
      </c>
      <c r="H53" s="245" t="str">
        <f t="shared" si="7"/>
        <v/>
      </c>
      <c r="I53" s="331" t="str">
        <f t="shared" si="11"/>
        <v/>
      </c>
      <c r="J53" s="331" t="str">
        <f t="shared" si="12"/>
        <v/>
      </c>
      <c r="K53" s="331" t="str">
        <f t="shared" si="13"/>
        <v/>
      </c>
    </row>
    <row r="54" spans="1:11" hidden="1" x14ac:dyDescent="0.25">
      <c r="A54" s="341">
        <v>50</v>
      </c>
      <c r="B54" s="333"/>
      <c r="C54" s="334"/>
      <c r="D54" s="334"/>
      <c r="E54" s="337" t="str">
        <f t="shared" si="8"/>
        <v/>
      </c>
      <c r="F54" s="245" t="str">
        <f t="shared" si="9"/>
        <v/>
      </c>
      <c r="G54" s="335" t="str">
        <f t="shared" si="10"/>
        <v/>
      </c>
      <c r="H54" s="245" t="str">
        <f t="shared" si="7"/>
        <v/>
      </c>
      <c r="I54" s="331" t="str">
        <f t="shared" si="11"/>
        <v/>
      </c>
      <c r="J54" s="331" t="str">
        <f t="shared" si="12"/>
        <v/>
      </c>
      <c r="K54" s="331" t="str">
        <f t="shared" si="13"/>
        <v/>
      </c>
    </row>
    <row r="55" spans="1:11" hidden="1" x14ac:dyDescent="0.25">
      <c r="A55" s="341">
        <v>51</v>
      </c>
      <c r="B55" s="333"/>
      <c r="C55" s="334"/>
      <c r="D55" s="334"/>
      <c r="E55" s="337" t="str">
        <f t="shared" si="8"/>
        <v/>
      </c>
      <c r="F55" s="245" t="str">
        <f t="shared" si="9"/>
        <v/>
      </c>
      <c r="G55" s="335" t="str">
        <f t="shared" si="10"/>
        <v/>
      </c>
      <c r="H55" s="245" t="str">
        <f t="shared" si="7"/>
        <v/>
      </c>
      <c r="I55" s="331" t="str">
        <f t="shared" si="11"/>
        <v/>
      </c>
      <c r="J55" s="331" t="str">
        <f t="shared" si="12"/>
        <v/>
      </c>
      <c r="K55" s="331" t="str">
        <f t="shared" si="13"/>
        <v/>
      </c>
    </row>
    <row r="56" spans="1:11" hidden="1" x14ac:dyDescent="0.25">
      <c r="A56" s="354">
        <v>52</v>
      </c>
      <c r="B56" s="355"/>
      <c r="C56" s="356"/>
      <c r="D56" s="356"/>
      <c r="E56" s="357" t="str">
        <f t="shared" si="8"/>
        <v/>
      </c>
      <c r="F56" s="358" t="str">
        <f t="shared" si="9"/>
        <v/>
      </c>
      <c r="G56" s="359" t="str">
        <f t="shared" si="10"/>
        <v/>
      </c>
      <c r="H56" s="358" t="str">
        <f t="shared" si="7"/>
        <v/>
      </c>
      <c r="I56" s="360" t="str">
        <f t="shared" si="11"/>
        <v/>
      </c>
      <c r="J56" s="360" t="str">
        <f t="shared" si="12"/>
        <v/>
      </c>
      <c r="K56" s="360" t="str">
        <f t="shared" si="13"/>
        <v/>
      </c>
    </row>
    <row r="57" spans="1:11" x14ac:dyDescent="0.25">
      <c r="A57" s="342" t="s">
        <v>858</v>
      </c>
      <c r="B57" s="1"/>
      <c r="H57" s="326"/>
      <c r="I57" s="326"/>
      <c r="J57" s="326"/>
    </row>
    <row r="58" spans="1:11" x14ac:dyDescent="0.25">
      <c r="B58" s="1"/>
      <c r="H58" s="326"/>
      <c r="I58" s="326"/>
      <c r="J58" s="326"/>
    </row>
    <row r="59" spans="1:11" x14ac:dyDescent="0.25">
      <c r="B59" s="1"/>
      <c r="J59" s="326"/>
    </row>
    <row r="78" spans="1:9" x14ac:dyDescent="0.25">
      <c r="A78" s="2"/>
      <c r="B78" s="19" t="str">
        <f>CONCATENATE("Version ",'Change Log'!$B$3," – © 2015-",YEAR('Change Log'!$A$3),", William W. Davis, MSPM, PMP")</f>
        <v>Version 4.0.1a – © 2015-2020, William W. Davis, MSPM, PMP</v>
      </c>
      <c r="C78" s="5"/>
      <c r="D78" s="5"/>
      <c r="E78" s="5"/>
      <c r="F78" s="5"/>
    </row>
    <row r="79" spans="1:9" x14ac:dyDescent="0.25">
      <c r="A79" s="2"/>
      <c r="B79" s="373" t="s">
        <v>140</v>
      </c>
      <c r="C79" s="373"/>
      <c r="D79" s="373"/>
      <c r="E79" s="373"/>
      <c r="F79" s="373"/>
      <c r="G79" s="373"/>
      <c r="H79" s="373"/>
      <c r="I79" s="373"/>
    </row>
    <row r="80" spans="1:9" x14ac:dyDescent="0.25">
      <c r="A80" s="2"/>
      <c r="B80" s="373" t="s">
        <v>141</v>
      </c>
      <c r="C80" s="373"/>
      <c r="D80" s="373"/>
      <c r="E80" s="373"/>
      <c r="F80" s="373"/>
      <c r="G80" s="365"/>
    </row>
    <row r="81" spans="1:10" x14ac:dyDescent="0.25">
      <c r="A81" s="2"/>
      <c r="B81" s="373" t="s">
        <v>94</v>
      </c>
      <c r="C81" s="373"/>
      <c r="D81" s="373"/>
      <c r="E81" s="365"/>
      <c r="F81" s="365"/>
    </row>
    <row r="82" spans="1:10" x14ac:dyDescent="0.25">
      <c r="A82" s="2"/>
      <c r="B82" s="373" t="s">
        <v>220</v>
      </c>
      <c r="C82" s="373"/>
      <c r="D82" s="373"/>
      <c r="E82" s="373"/>
      <c r="F82" s="373"/>
      <c r="G82" s="365"/>
    </row>
    <row r="83" spans="1:10" x14ac:dyDescent="0.25">
      <c r="A83" s="2"/>
      <c r="B83" s="373" t="s">
        <v>856</v>
      </c>
      <c r="C83" s="373"/>
      <c r="D83" s="373"/>
      <c r="E83" s="373"/>
      <c r="F83" s="373"/>
      <c r="G83" s="373"/>
      <c r="H83" s="373"/>
      <c r="I83" s="373"/>
    </row>
    <row r="84" spans="1:10" x14ac:dyDescent="0.25">
      <c r="A84" s="2"/>
      <c r="B84" s="155" t="s">
        <v>215</v>
      </c>
      <c r="C84" s="5"/>
      <c r="D84" s="5"/>
      <c r="E84" s="5"/>
      <c r="F84" s="5"/>
    </row>
    <row r="85" spans="1:10" x14ac:dyDescent="0.25">
      <c r="A85" s="2"/>
      <c r="B85" s="155" t="s">
        <v>92</v>
      </c>
      <c r="C85" s="5"/>
      <c r="D85" s="5"/>
      <c r="E85" s="5"/>
      <c r="F85" s="5"/>
    </row>
    <row r="86" spans="1:10" x14ac:dyDescent="0.25">
      <c r="A86" s="19"/>
      <c r="B86" s="155" t="s">
        <v>214</v>
      </c>
      <c r="C86" s="5"/>
      <c r="D86" s="5"/>
      <c r="E86" s="5"/>
      <c r="F86" s="5"/>
    </row>
    <row r="87" spans="1:10" x14ac:dyDescent="0.25">
      <c r="A87" s="19"/>
      <c r="B87" s="155" t="s">
        <v>216</v>
      </c>
      <c r="C87" s="5"/>
      <c r="D87" s="5"/>
      <c r="E87" s="5"/>
      <c r="F87" s="5"/>
    </row>
    <row r="88" spans="1:10" x14ac:dyDescent="0.25">
      <c r="A88" s="19"/>
      <c r="B88" s="155" t="s">
        <v>761</v>
      </c>
      <c r="C88" s="5"/>
      <c r="D88" s="5"/>
      <c r="E88" s="5"/>
      <c r="F88" s="5"/>
    </row>
    <row r="89" spans="1:10" x14ac:dyDescent="0.25">
      <c r="A89" s="19"/>
      <c r="B89" s="155" t="s">
        <v>762</v>
      </c>
      <c r="C89" s="5"/>
      <c r="D89" s="5"/>
      <c r="E89" s="5"/>
      <c r="F89" s="5"/>
    </row>
    <row r="90" spans="1:10" x14ac:dyDescent="0.25">
      <c r="A90" s="2"/>
      <c r="B90" s="155"/>
      <c r="C90" s="5"/>
      <c r="D90" s="5"/>
      <c r="E90" s="5"/>
      <c r="F90" s="5"/>
    </row>
    <row r="91" spans="1:10" x14ac:dyDescent="0.25">
      <c r="A91" s="2"/>
      <c r="B91" s="155" t="s">
        <v>763</v>
      </c>
      <c r="C91" s="5"/>
      <c r="D91" s="5"/>
      <c r="E91" s="5"/>
      <c r="F91" s="5"/>
    </row>
    <row r="92" spans="1:10" x14ac:dyDescent="0.25">
      <c r="A92" s="2"/>
      <c r="B92" s="155" t="s">
        <v>91</v>
      </c>
      <c r="C92" s="5"/>
      <c r="D92" s="5"/>
      <c r="E92" s="5"/>
      <c r="F92" s="5"/>
    </row>
    <row r="93" spans="1:10" x14ac:dyDescent="0.25">
      <c r="A93" s="1"/>
      <c r="B93" s="392" t="s">
        <v>768</v>
      </c>
      <c r="C93" s="392"/>
      <c r="D93" s="392"/>
      <c r="E93" s="392"/>
      <c r="F93" s="392"/>
      <c r="G93" s="392"/>
      <c r="H93" s="269"/>
      <c r="I93" s="269"/>
      <c r="J93" s="269"/>
    </row>
  </sheetData>
  <mergeCells count="24">
    <mergeCell ref="B93:G93"/>
    <mergeCell ref="B81:D81"/>
    <mergeCell ref="B80:F80"/>
    <mergeCell ref="B82:F82"/>
    <mergeCell ref="B83:I83"/>
    <mergeCell ref="B79:I79"/>
    <mergeCell ref="M12:M14"/>
    <mergeCell ref="N12:N14"/>
    <mergeCell ref="M17:M19"/>
    <mergeCell ref="N17:N19"/>
    <mergeCell ref="O7:O9"/>
    <mergeCell ref="M7:M9"/>
    <mergeCell ref="N7:N9"/>
    <mergeCell ref="A2:A4"/>
    <mergeCell ref="M2:M4"/>
    <mergeCell ref="N2:N4"/>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I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drawing r:id="rId8"/>
  <legacy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topLeftCell="A16"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799</v>
      </c>
    </row>
    <row r="3" spans="1:17" x14ac:dyDescent="0.25">
      <c r="A3" s="56" t="s">
        <v>39</v>
      </c>
      <c r="B3" s="57" t="s">
        <v>40</v>
      </c>
      <c r="C3" s="58" t="s">
        <v>51</v>
      </c>
      <c r="D3" s="58" t="s">
        <v>6</v>
      </c>
      <c r="E3" s="58" t="s">
        <v>52</v>
      </c>
    </row>
    <row r="4" spans="1:17" x14ac:dyDescent="0.25">
      <c r="A4" s="310" t="s">
        <v>13</v>
      </c>
      <c r="B4" s="219">
        <v>7.0710678118654752E-2</v>
      </c>
      <c r="C4" s="59">
        <v>1</v>
      </c>
      <c r="D4" s="59">
        <v>98</v>
      </c>
      <c r="E4" s="59">
        <v>1</v>
      </c>
    </row>
    <row r="5" spans="1:17" x14ac:dyDescent="0.25">
      <c r="A5" s="310" t="s">
        <v>800</v>
      </c>
      <c r="B5" s="219">
        <v>0.1</v>
      </c>
      <c r="C5" s="59">
        <v>2</v>
      </c>
      <c r="D5" s="59">
        <v>96</v>
      </c>
      <c r="E5" s="59">
        <v>2</v>
      </c>
      <c r="G5" s="309"/>
      <c r="H5" s="314" t="s">
        <v>61</v>
      </c>
      <c r="I5" s="60"/>
      <c r="J5" s="60"/>
      <c r="K5" s="60"/>
      <c r="L5" s="60"/>
      <c r="M5" s="60"/>
      <c r="N5" s="60"/>
      <c r="O5" s="60"/>
      <c r="P5" s="321"/>
      <c r="Q5" s="315"/>
    </row>
    <row r="6" spans="1:17" x14ac:dyDescent="0.25">
      <c r="A6" s="310" t="s">
        <v>0</v>
      </c>
      <c r="B6" s="219">
        <v>0.1414213562373095</v>
      </c>
      <c r="C6" s="59">
        <v>4</v>
      </c>
      <c r="D6" s="59">
        <v>92</v>
      </c>
      <c r="E6" s="59">
        <v>4</v>
      </c>
      <c r="G6" s="219"/>
      <c r="H6" s="316" t="s">
        <v>62</v>
      </c>
      <c r="I6" s="313"/>
      <c r="J6" s="313"/>
      <c r="K6" s="313"/>
      <c r="L6" s="313"/>
      <c r="M6" s="313"/>
      <c r="N6" s="313"/>
      <c r="O6" s="313"/>
      <c r="P6" s="320"/>
      <c r="Q6" s="317"/>
    </row>
    <row r="7" spans="1:17" x14ac:dyDescent="0.25">
      <c r="A7" s="310" t="s">
        <v>3</v>
      </c>
      <c r="B7" s="219">
        <v>0.17320508075688773</v>
      </c>
      <c r="C7" s="59">
        <v>6</v>
      </c>
      <c r="D7" s="59">
        <v>88</v>
      </c>
      <c r="E7" s="59">
        <v>6</v>
      </c>
      <c r="G7" s="59"/>
      <c r="H7" s="318" t="s">
        <v>803</v>
      </c>
      <c r="I7" s="61"/>
      <c r="J7" s="61"/>
      <c r="K7" s="61"/>
      <c r="L7" s="61"/>
      <c r="M7" s="61"/>
      <c r="N7" s="61"/>
      <c r="O7" s="61"/>
      <c r="P7" s="322"/>
      <c r="Q7" s="319"/>
    </row>
    <row r="8" spans="1:17" x14ac:dyDescent="0.25">
      <c r="A8" s="310" t="s">
        <v>1</v>
      </c>
      <c r="B8" s="219">
        <v>0.2</v>
      </c>
      <c r="C8" s="59">
        <v>8</v>
      </c>
      <c r="D8" s="59">
        <v>84</v>
      </c>
      <c r="E8" s="59">
        <v>8</v>
      </c>
    </row>
    <row r="9" spans="1:17" x14ac:dyDescent="0.25">
      <c r="A9" s="310" t="s">
        <v>4</v>
      </c>
      <c r="B9" s="219">
        <v>0.23452078799117146</v>
      </c>
      <c r="C9" s="59">
        <v>11</v>
      </c>
      <c r="D9" s="59">
        <v>78</v>
      </c>
      <c r="E9" s="59">
        <v>11</v>
      </c>
      <c r="G9" s="220" t="s">
        <v>217</v>
      </c>
    </row>
    <row r="10" spans="1:17" x14ac:dyDescent="0.25">
      <c r="A10" s="310" t="s">
        <v>2</v>
      </c>
      <c r="B10" s="219">
        <v>0.27386127875258304</v>
      </c>
      <c r="C10" s="59">
        <v>15</v>
      </c>
      <c r="D10" s="59">
        <v>70</v>
      </c>
      <c r="E10" s="59">
        <v>15</v>
      </c>
      <c r="G10" s="220" t="s">
        <v>218</v>
      </c>
    </row>
    <row r="11" spans="1:17" x14ac:dyDescent="0.25">
      <c r="A11" s="310" t="s">
        <v>801</v>
      </c>
      <c r="B11" s="219">
        <v>0.31622776601683794</v>
      </c>
      <c r="C11" s="59">
        <v>20</v>
      </c>
      <c r="D11" s="59">
        <v>60</v>
      </c>
      <c r="E11" s="59">
        <v>20</v>
      </c>
      <c r="G11" s="220" t="s">
        <v>219</v>
      </c>
    </row>
    <row r="12" spans="1:17" x14ac:dyDescent="0.25">
      <c r="A12" s="310" t="s">
        <v>802</v>
      </c>
      <c r="B12" s="219">
        <v>0.35355339059327379</v>
      </c>
      <c r="C12" s="59">
        <v>25</v>
      </c>
      <c r="D12" s="59">
        <v>50</v>
      </c>
      <c r="E12" s="59">
        <v>25</v>
      </c>
    </row>
    <row r="13" spans="1:17" x14ac:dyDescent="0.25">
      <c r="A13" s="310" t="s">
        <v>14</v>
      </c>
      <c r="B13" s="219">
        <v>0.40620192023179802</v>
      </c>
      <c r="C13" s="59">
        <v>33</v>
      </c>
      <c r="D13" s="59">
        <v>34</v>
      </c>
      <c r="E13" s="59">
        <v>33</v>
      </c>
    </row>
    <row r="16" spans="1:17" x14ac:dyDescent="0.25">
      <c r="A16" s="416" t="s">
        <v>852</v>
      </c>
      <c r="B16" s="311">
        <v>-0.05</v>
      </c>
    </row>
    <row r="17" spans="1:2" x14ac:dyDescent="0.25">
      <c r="A17" s="417"/>
      <c r="B17" s="311">
        <v>-0.1</v>
      </c>
    </row>
    <row r="18" spans="1:2" x14ac:dyDescent="0.25">
      <c r="A18" s="417"/>
      <c r="B18" s="311">
        <v>-0.15</v>
      </c>
    </row>
    <row r="19" spans="1:2" x14ac:dyDescent="0.25">
      <c r="A19" s="417"/>
      <c r="B19" s="311">
        <v>-0.2</v>
      </c>
    </row>
    <row r="20" spans="1:2" x14ac:dyDescent="0.25">
      <c r="A20" s="417"/>
      <c r="B20" s="311">
        <v>-0.25</v>
      </c>
    </row>
    <row r="21" spans="1:2" x14ac:dyDescent="0.25">
      <c r="A21" s="417"/>
      <c r="B21" s="311">
        <v>-0.3</v>
      </c>
    </row>
    <row r="22" spans="1:2" x14ac:dyDescent="0.25">
      <c r="A22" s="417"/>
      <c r="B22" s="311">
        <v>-0.35</v>
      </c>
    </row>
    <row r="23" spans="1:2" x14ac:dyDescent="0.25">
      <c r="A23" s="417"/>
      <c r="B23" s="311">
        <v>-0.4</v>
      </c>
    </row>
    <row r="24" spans="1:2" x14ac:dyDescent="0.25">
      <c r="A24" s="417"/>
      <c r="B24" s="311">
        <v>-0.5</v>
      </c>
    </row>
    <row r="25" spans="1:2" x14ac:dyDescent="0.25">
      <c r="A25" s="417"/>
      <c r="B25" s="311">
        <v>-0.6</v>
      </c>
    </row>
    <row r="26" spans="1:2" x14ac:dyDescent="0.25">
      <c r="A26" s="418"/>
      <c r="B26" s="311">
        <v>-0.7</v>
      </c>
    </row>
    <row r="27" spans="1:2" x14ac:dyDescent="0.25">
      <c r="B27" s="52"/>
    </row>
    <row r="29" spans="1:2" x14ac:dyDescent="0.25">
      <c r="A29" s="419" t="s">
        <v>853</v>
      </c>
      <c r="B29" s="311">
        <v>0.1</v>
      </c>
    </row>
    <row r="30" spans="1:2" x14ac:dyDescent="0.25">
      <c r="A30" s="419"/>
      <c r="B30" s="311">
        <v>0.2</v>
      </c>
    </row>
    <row r="31" spans="1:2" x14ac:dyDescent="0.25">
      <c r="A31" s="419"/>
      <c r="B31" s="311">
        <v>0.3</v>
      </c>
    </row>
    <row r="32" spans="1:2" x14ac:dyDescent="0.25">
      <c r="A32" s="419"/>
      <c r="B32" s="311">
        <v>0.4</v>
      </c>
    </row>
    <row r="33" spans="1:20" x14ac:dyDescent="0.25">
      <c r="A33" s="419"/>
      <c r="B33" s="311">
        <v>0.5</v>
      </c>
    </row>
    <row r="34" spans="1:20" x14ac:dyDescent="0.25">
      <c r="A34" s="419"/>
      <c r="B34" s="311">
        <v>0.75</v>
      </c>
    </row>
    <row r="35" spans="1:20" x14ac:dyDescent="0.25">
      <c r="A35" s="419"/>
      <c r="B35" s="311">
        <v>1</v>
      </c>
    </row>
    <row r="36" spans="1:20" x14ac:dyDescent="0.25">
      <c r="A36" s="419"/>
      <c r="B36" s="311">
        <v>1.25</v>
      </c>
    </row>
    <row r="37" spans="1:20" x14ac:dyDescent="0.25">
      <c r="A37" s="419"/>
      <c r="B37" s="311">
        <v>1.5</v>
      </c>
    </row>
    <row r="38" spans="1:20" x14ac:dyDescent="0.25">
      <c r="A38" s="419"/>
      <c r="B38" s="311">
        <v>1.75</v>
      </c>
    </row>
    <row r="39" spans="1:20" x14ac:dyDescent="0.25">
      <c r="A39" s="419"/>
      <c r="B39" s="311">
        <v>2</v>
      </c>
    </row>
    <row r="42" spans="1:20" x14ac:dyDescent="0.25">
      <c r="A42" s="83" t="s">
        <v>87</v>
      </c>
      <c r="B42" s="82"/>
    </row>
    <row r="43" spans="1:20" x14ac:dyDescent="0.25">
      <c r="A43" s="310" t="s">
        <v>76</v>
      </c>
      <c r="B43" s="6" t="b">
        <f>FALSE</f>
        <v>0</v>
      </c>
      <c r="C43" s="66" t="s">
        <v>84</v>
      </c>
      <c r="D43" s="80"/>
      <c r="E43" s="80"/>
      <c r="F43" s="80"/>
      <c r="G43" s="80"/>
      <c r="H43" s="80"/>
      <c r="I43" s="80"/>
      <c r="J43" s="80"/>
      <c r="K43" s="81"/>
      <c r="L43" s="66" t="s">
        <v>796</v>
      </c>
      <c r="M43" s="80"/>
      <c r="N43" s="80"/>
      <c r="O43" s="80"/>
      <c r="P43" s="80"/>
      <c r="Q43" s="80"/>
      <c r="R43" s="80"/>
      <c r="S43" s="80"/>
      <c r="T43" s="81"/>
    </row>
    <row r="44" spans="1:20" x14ac:dyDescent="0.25">
      <c r="A44" s="310" t="s">
        <v>75</v>
      </c>
      <c r="B44" s="6" t="b">
        <f>TRUE</f>
        <v>1</v>
      </c>
      <c r="C44" s="66" t="s">
        <v>103</v>
      </c>
      <c r="D44" s="80"/>
      <c r="E44" s="80"/>
      <c r="F44" s="80"/>
      <c r="G44" s="80"/>
      <c r="H44" s="80"/>
      <c r="I44" s="80"/>
      <c r="J44" s="80"/>
      <c r="K44" s="81"/>
      <c r="L44" s="66" t="s">
        <v>795</v>
      </c>
      <c r="M44" s="80"/>
      <c r="N44" s="80"/>
      <c r="O44" s="80"/>
      <c r="P44" s="80"/>
      <c r="Q44" s="80"/>
      <c r="R44" s="80"/>
      <c r="S44" s="80"/>
      <c r="T44" s="81"/>
    </row>
    <row r="47" spans="1:20" x14ac:dyDescent="0.25">
      <c r="A47" s="83" t="s">
        <v>86</v>
      </c>
      <c r="B47" s="82"/>
    </row>
    <row r="48" spans="1:20" x14ac:dyDescent="0.25">
      <c r="A48" s="310" t="s">
        <v>78</v>
      </c>
      <c r="B48" s="6" t="b">
        <f>TRUE</f>
        <v>1</v>
      </c>
    </row>
    <row r="49" spans="1:5" x14ac:dyDescent="0.25">
      <c r="A49" s="310" t="s">
        <v>79</v>
      </c>
      <c r="B49" s="6" t="b">
        <f>FALSE</f>
        <v>0</v>
      </c>
    </row>
    <row r="51" spans="1:5" x14ac:dyDescent="0.25">
      <c r="A51" s="157" t="str">
        <f>CONCATENATE("Version ",'Change Log'!$B$3," – © 2015-",YEAR('Change Log'!$A$3),", William W. Davis, MSPM, PMP")</f>
        <v>Version 4.0.1a – © 2015-2020, William W. Davis, MSPM, PMP</v>
      </c>
    </row>
    <row r="53" spans="1:5" x14ac:dyDescent="0.25">
      <c r="A53" s="156" t="s">
        <v>215</v>
      </c>
    </row>
    <row r="54" spans="1:5" x14ac:dyDescent="0.25">
      <c r="A54" s="156" t="s">
        <v>92</v>
      </c>
    </row>
    <row r="55" spans="1:5" x14ac:dyDescent="0.25">
      <c r="A55" s="156" t="s">
        <v>214</v>
      </c>
    </row>
    <row r="56" spans="1:5" x14ac:dyDescent="0.25">
      <c r="A56" s="156" t="s">
        <v>216</v>
      </c>
    </row>
    <row r="57" spans="1:5" x14ac:dyDescent="0.25">
      <c r="A57" s="156" t="s">
        <v>761</v>
      </c>
    </row>
    <row r="58" spans="1:5" x14ac:dyDescent="0.25">
      <c r="A58" s="156" t="s">
        <v>762</v>
      </c>
    </row>
    <row r="59" spans="1:5" x14ac:dyDescent="0.25">
      <c r="A59" s="156"/>
    </row>
    <row r="60" spans="1:5" x14ac:dyDescent="0.25">
      <c r="A60" s="156" t="s">
        <v>763</v>
      </c>
    </row>
    <row r="61" spans="1:5" x14ac:dyDescent="0.25">
      <c r="A61" s="156" t="s">
        <v>91</v>
      </c>
    </row>
    <row r="62" spans="1:5" x14ac:dyDescent="0.25">
      <c r="A62" s="420" t="s">
        <v>768</v>
      </c>
      <c r="B62" s="420"/>
      <c r="C62" s="420"/>
      <c r="D62" s="420"/>
      <c r="E62" s="420"/>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788</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21" t="s">
        <v>70</v>
      </c>
      <c r="C3" s="421"/>
      <c r="D3" s="421"/>
      <c r="E3" s="5"/>
      <c r="F3" s="5"/>
      <c r="G3" s="421" t="s">
        <v>66</v>
      </c>
      <c r="H3" s="421"/>
      <c r="I3" s="421"/>
      <c r="J3" s="5"/>
      <c r="K3" s="5"/>
      <c r="L3" s="421" t="s">
        <v>71</v>
      </c>
      <c r="M3" s="421"/>
      <c r="N3" s="421"/>
      <c r="O3" s="5"/>
      <c r="P3" s="5"/>
      <c r="Q3" s="5"/>
    </row>
    <row r="4" spans="1:17" x14ac:dyDescent="0.25">
      <c r="A4" s="5"/>
      <c r="B4" s="5"/>
      <c r="C4" s="63" t="s">
        <v>804</v>
      </c>
      <c r="D4" s="21">
        <f>_xlfn.STDEV.P(B13:D112)</f>
        <v>8.4852813742385695</v>
      </c>
      <c r="E4" s="5"/>
      <c r="F4" s="5"/>
      <c r="G4" s="5"/>
      <c r="H4" s="63" t="s">
        <v>804</v>
      </c>
      <c r="I4" s="21">
        <f>_xlfn.STDEV.P(G13:I112)</f>
        <v>24</v>
      </c>
      <c r="J4" s="5"/>
      <c r="K4" s="5"/>
      <c r="L4" s="5"/>
      <c r="M4" s="63" t="s">
        <v>804</v>
      </c>
      <c r="N4" s="21">
        <f>_xlfn.STDEV.P(L13:N112)</f>
        <v>48.744230427815765</v>
      </c>
      <c r="O4" s="5"/>
      <c r="P4" s="5"/>
      <c r="Q4" s="5"/>
    </row>
    <row r="5" spans="1:17" x14ac:dyDescent="0.2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2">
        <v>60</v>
      </c>
      <c r="C9" s="312">
        <v>120</v>
      </c>
      <c r="D9" s="312">
        <v>180</v>
      </c>
      <c r="E9" s="5"/>
      <c r="F9" s="63" t="s">
        <v>11</v>
      </c>
      <c r="G9" s="312">
        <v>60</v>
      </c>
      <c r="H9" s="312">
        <v>120</v>
      </c>
      <c r="I9" s="312">
        <v>180</v>
      </c>
      <c r="J9" s="5"/>
      <c r="K9" s="63" t="s">
        <v>11</v>
      </c>
      <c r="L9" s="312">
        <v>60</v>
      </c>
      <c r="M9" s="312">
        <v>120</v>
      </c>
      <c r="N9" s="312">
        <v>180</v>
      </c>
      <c r="O9" s="5"/>
      <c r="P9" s="5"/>
      <c r="Q9" s="5"/>
    </row>
    <row r="10" spans="1:17" x14ac:dyDescent="0.25">
      <c r="A10" s="63" t="s">
        <v>10</v>
      </c>
      <c r="B10" s="310">
        <v>1</v>
      </c>
      <c r="C10" s="310">
        <v>98</v>
      </c>
      <c r="D10" s="310">
        <v>1</v>
      </c>
      <c r="E10" s="5"/>
      <c r="F10" s="63" t="s">
        <v>10</v>
      </c>
      <c r="G10" s="310">
        <v>8</v>
      </c>
      <c r="H10" s="310">
        <v>84</v>
      </c>
      <c r="I10" s="310">
        <v>8</v>
      </c>
      <c r="J10" s="5"/>
      <c r="K10" s="63" t="s">
        <v>10</v>
      </c>
      <c r="L10" s="310">
        <v>33</v>
      </c>
      <c r="M10" s="310">
        <v>34</v>
      </c>
      <c r="N10" s="310">
        <v>33</v>
      </c>
      <c r="O10" s="5"/>
      <c r="P10" s="5"/>
      <c r="Q10" s="5"/>
    </row>
    <row r="11" spans="1:17" x14ac:dyDescent="0.25">
      <c r="A11" s="62"/>
      <c r="B11" s="422" t="str">
        <f>IF(B10+C10+D10=100,"","Distribution not equal to 100")</f>
        <v/>
      </c>
      <c r="C11" s="422"/>
      <c r="D11" s="422"/>
      <c r="E11" s="5"/>
      <c r="F11" s="62"/>
      <c r="G11" s="422" t="str">
        <f>IF(G10+H10+I10=100,"","Distribution not equal to 100")</f>
        <v/>
      </c>
      <c r="H11" s="422"/>
      <c r="I11" s="422"/>
      <c r="J11" s="5"/>
      <c r="K11" s="62"/>
      <c r="L11" s="422" t="str">
        <f>IF(L10+M10+N10=100,"","Distribution not equal to 100")</f>
        <v/>
      </c>
      <c r="M11" s="422"/>
      <c r="N11" s="422"/>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4.0.1a – © 2015-2020, William W. Davis, MSPM, PMP</v>
      </c>
      <c r="B114" s="5"/>
      <c r="C114" s="5"/>
      <c r="D114" s="2"/>
      <c r="E114" s="2"/>
      <c r="F114" s="5"/>
      <c r="G114" s="5"/>
      <c r="H114" s="5"/>
      <c r="I114" s="5"/>
      <c r="J114" s="2"/>
      <c r="K114" s="5"/>
      <c r="L114" s="5"/>
      <c r="M114" s="5"/>
      <c r="N114" s="5"/>
      <c r="O114" s="5"/>
      <c r="P114" s="5"/>
      <c r="Q114" s="5"/>
      <c r="R114" s="5"/>
    </row>
    <row r="115" spans="1:18" x14ac:dyDescent="0.25">
      <c r="A115" s="423" t="s">
        <v>49</v>
      </c>
      <c r="B115" s="423"/>
      <c r="C115" s="423"/>
      <c r="D115" s="423"/>
      <c r="E115" s="423"/>
      <c r="F115" s="423"/>
      <c r="G115" s="423"/>
      <c r="H115" s="5"/>
      <c r="I115" s="5"/>
      <c r="J115" s="2"/>
      <c r="K115" s="5"/>
      <c r="L115" s="5"/>
      <c r="M115" s="5"/>
      <c r="N115" s="5"/>
      <c r="O115" s="5"/>
      <c r="P115" s="5"/>
      <c r="Q115" s="5"/>
      <c r="R115" s="5"/>
    </row>
    <row r="116" spans="1:18" x14ac:dyDescent="0.25">
      <c r="A116" s="423" t="s">
        <v>141</v>
      </c>
      <c r="B116" s="423"/>
      <c r="C116" s="423"/>
      <c r="D116" s="423"/>
      <c r="E116" s="423"/>
      <c r="F116" s="423"/>
      <c r="G116" s="423"/>
      <c r="H116" s="5"/>
      <c r="I116" s="5"/>
      <c r="J116" s="2"/>
      <c r="K116" s="5"/>
      <c r="L116" s="5"/>
      <c r="M116" s="5"/>
      <c r="N116" s="5"/>
      <c r="O116" s="5"/>
      <c r="P116" s="5"/>
      <c r="Q116" s="5"/>
      <c r="R116" s="5"/>
    </row>
    <row r="117" spans="1:18" x14ac:dyDescent="0.25">
      <c r="A117" s="423" t="s">
        <v>94</v>
      </c>
      <c r="B117" s="423"/>
      <c r="C117" s="423"/>
      <c r="D117" s="423"/>
      <c r="E117" s="423"/>
      <c r="F117" s="423"/>
      <c r="G117" s="423"/>
      <c r="H117" s="5"/>
      <c r="I117" s="5"/>
      <c r="J117" s="2"/>
      <c r="K117" s="5"/>
      <c r="L117" s="5"/>
      <c r="M117" s="5"/>
      <c r="N117" s="5"/>
      <c r="O117" s="5"/>
      <c r="P117" s="5"/>
      <c r="Q117" s="5"/>
      <c r="R117" s="5"/>
    </row>
    <row r="118" spans="1:18" x14ac:dyDescent="0.25">
      <c r="A118" s="423" t="s">
        <v>220</v>
      </c>
      <c r="B118" s="423"/>
      <c r="C118" s="423"/>
      <c r="D118" s="423"/>
      <c r="E118" s="423"/>
      <c r="F118" s="423"/>
      <c r="G118" s="423"/>
      <c r="H118" s="5"/>
      <c r="I118" s="5"/>
      <c r="J118" s="2"/>
      <c r="K118" s="5"/>
      <c r="L118" s="5"/>
      <c r="M118" s="5"/>
      <c r="N118" s="5"/>
      <c r="O118" s="5"/>
      <c r="P118" s="5"/>
      <c r="Q118" s="5"/>
      <c r="R118" s="5"/>
    </row>
    <row r="119" spans="1:18" x14ac:dyDescent="0.25">
      <c r="A119" s="423" t="s">
        <v>856</v>
      </c>
      <c r="B119" s="423"/>
      <c r="C119" s="423"/>
      <c r="D119" s="423"/>
      <c r="E119" s="423"/>
      <c r="F119" s="423"/>
      <c r="G119" s="423"/>
      <c r="H119" s="423"/>
      <c r="I119" s="423"/>
      <c r="J119" s="2"/>
      <c r="K119" s="5"/>
      <c r="L119" s="5"/>
      <c r="M119" s="5"/>
      <c r="N119" s="5"/>
      <c r="O119" s="5"/>
      <c r="P119" s="5"/>
      <c r="Q119" s="5"/>
      <c r="R119" s="5"/>
    </row>
    <row r="120" spans="1:18" x14ac:dyDescent="0.25">
      <c r="A120" s="156" t="s">
        <v>215</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214</v>
      </c>
      <c r="B122" s="5"/>
      <c r="C122" s="5"/>
      <c r="D122" s="2"/>
      <c r="E122" s="2"/>
      <c r="F122" s="5"/>
      <c r="G122" s="5"/>
      <c r="H122" s="5"/>
      <c r="I122" s="5"/>
      <c r="J122" s="2"/>
      <c r="K122" s="5"/>
      <c r="L122" s="5"/>
      <c r="M122" s="5"/>
      <c r="N122" s="5"/>
      <c r="O122" s="5"/>
      <c r="P122" s="5"/>
      <c r="Q122" s="5"/>
      <c r="R122" s="5"/>
    </row>
    <row r="123" spans="1:18" x14ac:dyDescent="0.25">
      <c r="A123" s="156" t="s">
        <v>216</v>
      </c>
      <c r="B123" s="5"/>
      <c r="C123" s="5"/>
      <c r="D123" s="2"/>
      <c r="E123" s="2"/>
      <c r="F123" s="5"/>
      <c r="G123" s="5"/>
      <c r="H123" s="5"/>
      <c r="I123" s="5"/>
      <c r="J123" s="2"/>
      <c r="K123" s="5"/>
      <c r="L123" s="5"/>
      <c r="M123" s="5"/>
      <c r="N123" s="5"/>
      <c r="O123" s="5"/>
      <c r="P123" s="5"/>
      <c r="Q123" s="5"/>
      <c r="R123" s="5"/>
    </row>
    <row r="124" spans="1:18" x14ac:dyDescent="0.25">
      <c r="A124" s="156" t="s">
        <v>761</v>
      </c>
      <c r="B124" s="5"/>
      <c r="C124" s="5"/>
      <c r="D124" s="2"/>
      <c r="E124" s="2"/>
      <c r="F124" s="5"/>
      <c r="G124" s="5"/>
      <c r="H124" s="5"/>
      <c r="I124" s="5"/>
      <c r="J124" s="2"/>
      <c r="K124" s="5"/>
      <c r="L124" s="5"/>
      <c r="M124" s="5"/>
      <c r="N124" s="5"/>
      <c r="O124" s="5"/>
      <c r="P124" s="5"/>
      <c r="Q124" s="5"/>
    </row>
    <row r="125" spans="1:18" x14ac:dyDescent="0.25">
      <c r="A125" s="156" t="s">
        <v>762</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763</v>
      </c>
    </row>
    <row r="128" spans="1:18" x14ac:dyDescent="0.25">
      <c r="A128" s="156" t="s">
        <v>91</v>
      </c>
    </row>
    <row r="129" spans="1:7" x14ac:dyDescent="0.25">
      <c r="A129" s="420" t="s">
        <v>768</v>
      </c>
      <c r="B129" s="420"/>
      <c r="C129" s="420"/>
      <c r="D129" s="420"/>
      <c r="E129" s="420"/>
      <c r="F129" s="420"/>
      <c r="G129" s="420"/>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66" t="s">
        <v>772</v>
      </c>
    </row>
    <row r="3" spans="1:5" x14ac:dyDescent="0.25">
      <c r="E3" s="215" t="s">
        <v>201</v>
      </c>
    </row>
    <row r="4" spans="1:5" ht="15.75" x14ac:dyDescent="0.25">
      <c r="E4" s="215" t="s">
        <v>767</v>
      </c>
    </row>
    <row r="5" spans="1:5" x14ac:dyDescent="0.25">
      <c r="E5" s="215"/>
    </row>
    <row r="6" spans="1:5" x14ac:dyDescent="0.25">
      <c r="E6" s="215" t="s">
        <v>212</v>
      </c>
    </row>
    <row r="7" spans="1:5" x14ac:dyDescent="0.25">
      <c r="E7" s="215" t="s">
        <v>202</v>
      </c>
    </row>
    <row r="8" spans="1:5" x14ac:dyDescent="0.25">
      <c r="E8" s="215" t="s">
        <v>203</v>
      </c>
    </row>
    <row r="9" spans="1:5" x14ac:dyDescent="0.25">
      <c r="E9" s="215" t="s">
        <v>204</v>
      </c>
    </row>
    <row r="10" spans="1:5" x14ac:dyDescent="0.25">
      <c r="E10" s="215"/>
    </row>
    <row r="11" spans="1:5" x14ac:dyDescent="0.25">
      <c r="E11" s="215" t="s">
        <v>205</v>
      </c>
    </row>
    <row r="12" spans="1:5" x14ac:dyDescent="0.25">
      <c r="E12" s="215" t="s">
        <v>211</v>
      </c>
    </row>
    <row r="13" spans="1:5" x14ac:dyDescent="0.25">
      <c r="E13" s="215" t="s">
        <v>208</v>
      </c>
    </row>
    <row r="14" spans="1:5" x14ac:dyDescent="0.25">
      <c r="E14" s="215" t="s">
        <v>209</v>
      </c>
    </row>
    <row r="15" spans="1:5" x14ac:dyDescent="0.25">
      <c r="E15" s="216" t="s">
        <v>210</v>
      </c>
    </row>
    <row r="16" spans="1:5" x14ac:dyDescent="0.25">
      <c r="E16" s="215"/>
    </row>
    <row r="17" spans="1:7" x14ac:dyDescent="0.25">
      <c r="E17" s="372" t="s">
        <v>206</v>
      </c>
      <c r="F17" s="372"/>
      <c r="G17" s="372"/>
    </row>
    <row r="18" spans="1:7" x14ac:dyDescent="0.25">
      <c r="E18" s="215" t="s">
        <v>207</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76" t="s">
        <v>773</v>
      </c>
    </row>
    <row r="31" spans="1:7" x14ac:dyDescent="0.25">
      <c r="A31" s="277" t="s">
        <v>774</v>
      </c>
    </row>
    <row r="32" spans="1:7" x14ac:dyDescent="0.25">
      <c r="A32" s="277" t="s">
        <v>775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5"/>
  <sheetViews>
    <sheetView showGridLines="0" workbookViewId="0">
      <selection activeCell="B4" sqref="B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789</v>
      </c>
    </row>
    <row r="2" spans="1:3" x14ac:dyDescent="0.25">
      <c r="A2" s="27" t="s">
        <v>15</v>
      </c>
      <c r="B2" s="28" t="s">
        <v>16</v>
      </c>
      <c r="C2" s="29" t="s">
        <v>17</v>
      </c>
    </row>
    <row r="3" spans="1:3" x14ac:dyDescent="0.25">
      <c r="A3" s="278">
        <v>43947</v>
      </c>
      <c r="B3" s="279" t="s">
        <v>862</v>
      </c>
      <c r="C3" s="280" t="s">
        <v>861</v>
      </c>
    </row>
    <row r="4" spans="1:3" x14ac:dyDescent="0.25">
      <c r="A4" s="278">
        <v>43944</v>
      </c>
      <c r="B4" s="279" t="s">
        <v>857</v>
      </c>
      <c r="C4" s="280" t="s">
        <v>860</v>
      </c>
    </row>
    <row r="5" spans="1:3" x14ac:dyDescent="0.25">
      <c r="A5" s="278">
        <v>43832</v>
      </c>
      <c r="B5" s="279" t="s">
        <v>854</v>
      </c>
      <c r="C5" s="280" t="s">
        <v>855</v>
      </c>
    </row>
    <row r="6" spans="1:3" x14ac:dyDescent="0.25">
      <c r="A6" s="210">
        <v>43658</v>
      </c>
      <c r="B6" s="211" t="s">
        <v>770</v>
      </c>
      <c r="C6" s="212" t="s">
        <v>771</v>
      </c>
    </row>
    <row r="7" spans="1:3" x14ac:dyDescent="0.25">
      <c r="A7" s="210">
        <v>43655</v>
      </c>
      <c r="B7" s="211" t="s">
        <v>766</v>
      </c>
      <c r="C7" s="212" t="s">
        <v>769</v>
      </c>
    </row>
    <row r="8" spans="1:3" x14ac:dyDescent="0.25">
      <c r="A8" s="210">
        <v>43646</v>
      </c>
      <c r="B8" s="211" t="s">
        <v>246</v>
      </c>
      <c r="C8" s="212" t="s">
        <v>247</v>
      </c>
    </row>
    <row r="9" spans="1:3" x14ac:dyDescent="0.25">
      <c r="A9" s="210">
        <v>43534</v>
      </c>
      <c r="B9" s="211" t="s">
        <v>244</v>
      </c>
      <c r="C9" s="212" t="s">
        <v>245</v>
      </c>
    </row>
    <row r="10" spans="1:3" x14ac:dyDescent="0.25">
      <c r="A10" s="87">
        <v>43421</v>
      </c>
      <c r="B10" s="88" t="s">
        <v>225</v>
      </c>
      <c r="C10" s="89" t="s">
        <v>226</v>
      </c>
    </row>
    <row r="11" spans="1:3" x14ac:dyDescent="0.25">
      <c r="A11" s="87">
        <v>43365</v>
      </c>
      <c r="B11" s="88" t="s">
        <v>147</v>
      </c>
      <c r="C11" s="89" t="s">
        <v>174</v>
      </c>
    </row>
    <row r="12" spans="1:3" x14ac:dyDescent="0.25">
      <c r="A12" s="87">
        <v>42795</v>
      </c>
      <c r="B12" s="88" t="s">
        <v>108</v>
      </c>
      <c r="C12" s="89" t="s">
        <v>113</v>
      </c>
    </row>
    <row r="13" spans="1:3" x14ac:dyDescent="0.25">
      <c r="A13" s="87">
        <v>42769</v>
      </c>
      <c r="B13" s="88" t="s">
        <v>100</v>
      </c>
      <c r="C13" s="89" t="s">
        <v>101</v>
      </c>
    </row>
    <row r="14" spans="1:3" x14ac:dyDescent="0.25">
      <c r="A14" s="87">
        <v>42747</v>
      </c>
      <c r="B14" s="88" t="s">
        <v>98</v>
      </c>
      <c r="C14" s="89" t="s">
        <v>99</v>
      </c>
    </row>
    <row r="15" spans="1:3" x14ac:dyDescent="0.25">
      <c r="A15" s="87">
        <v>42738</v>
      </c>
      <c r="B15" s="88" t="s">
        <v>97</v>
      </c>
      <c r="C15" s="89" t="s">
        <v>146</v>
      </c>
    </row>
    <row r="16" spans="1:3" x14ac:dyDescent="0.25">
      <c r="A16" s="87">
        <v>42736</v>
      </c>
      <c r="B16" s="88" t="s">
        <v>60</v>
      </c>
      <c r="C16" s="89" t="s">
        <v>77</v>
      </c>
    </row>
    <row r="17" spans="1:3" x14ac:dyDescent="0.25">
      <c r="A17" s="84">
        <v>42649</v>
      </c>
      <c r="B17" s="85" t="s">
        <v>58</v>
      </c>
      <c r="C17" s="86" t="s">
        <v>59</v>
      </c>
    </row>
    <row r="18" spans="1:3" x14ac:dyDescent="0.25">
      <c r="A18" s="84">
        <v>42646</v>
      </c>
      <c r="B18" s="85" t="s">
        <v>53</v>
      </c>
      <c r="C18" s="86" t="s">
        <v>57</v>
      </c>
    </row>
    <row r="19" spans="1:3" x14ac:dyDescent="0.25">
      <c r="A19" s="84">
        <v>42634</v>
      </c>
      <c r="B19" s="85" t="s">
        <v>48</v>
      </c>
      <c r="C19" s="86" t="s">
        <v>50</v>
      </c>
    </row>
    <row r="20" spans="1:3" x14ac:dyDescent="0.25">
      <c r="A20" s="84">
        <v>42623</v>
      </c>
      <c r="B20" s="85" t="s">
        <v>31</v>
      </c>
      <c r="C20" s="86" t="s">
        <v>35</v>
      </c>
    </row>
    <row r="21" spans="1:3" x14ac:dyDescent="0.25">
      <c r="A21" s="84">
        <v>42560</v>
      </c>
      <c r="B21" s="85" t="s">
        <v>27</v>
      </c>
      <c r="C21" s="86" t="s">
        <v>28</v>
      </c>
    </row>
    <row r="22" spans="1:3" x14ac:dyDescent="0.25">
      <c r="A22" s="84">
        <v>42554</v>
      </c>
      <c r="B22" s="85" t="s">
        <v>25</v>
      </c>
      <c r="C22" s="86" t="s">
        <v>26</v>
      </c>
    </row>
    <row r="23" spans="1:3" x14ac:dyDescent="0.25">
      <c r="A23" s="84">
        <v>42286</v>
      </c>
      <c r="B23" s="85" t="s">
        <v>22</v>
      </c>
      <c r="C23" s="86" t="s">
        <v>23</v>
      </c>
    </row>
    <row r="24" spans="1:3" x14ac:dyDescent="0.25">
      <c r="A24" s="84">
        <v>42264</v>
      </c>
      <c r="B24" s="85" t="s">
        <v>20</v>
      </c>
      <c r="C24" s="86" t="s">
        <v>21</v>
      </c>
    </row>
    <row r="25" spans="1:3" x14ac:dyDescent="0.25">
      <c r="A25" s="84">
        <v>42216</v>
      </c>
      <c r="B25" s="85" t="s">
        <v>18</v>
      </c>
      <c r="C25"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65"/>
  </cols>
  <sheetData>
    <row r="1" spans="1:1" x14ac:dyDescent="0.25">
      <c r="A1" s="263" t="s">
        <v>760</v>
      </c>
    </row>
    <row r="2" spans="1:1" x14ac:dyDescent="0.25">
      <c r="A2" s="263" t="s">
        <v>248</v>
      </c>
    </row>
    <row r="3" spans="1:1" x14ac:dyDescent="0.25">
      <c r="A3" s="263"/>
    </row>
    <row r="4" spans="1:1" x14ac:dyDescent="0.25">
      <c r="A4" s="263" t="s">
        <v>249</v>
      </c>
    </row>
    <row r="5" spans="1:1" x14ac:dyDescent="0.25">
      <c r="A5" s="263" t="s">
        <v>250</v>
      </c>
    </row>
    <row r="6" spans="1:1" x14ac:dyDescent="0.25">
      <c r="A6" s="263" t="s">
        <v>251</v>
      </c>
    </row>
    <row r="7" spans="1:1" x14ac:dyDescent="0.25">
      <c r="A7" s="263"/>
    </row>
    <row r="8" spans="1:1" x14ac:dyDescent="0.25">
      <c r="A8" s="263" t="s">
        <v>252</v>
      </c>
    </row>
    <row r="9" spans="1:1" x14ac:dyDescent="0.25">
      <c r="A9" s="263"/>
    </row>
    <row r="10" spans="1:1" x14ac:dyDescent="0.25">
      <c r="A10" s="263" t="s">
        <v>253</v>
      </c>
    </row>
    <row r="11" spans="1:1" x14ac:dyDescent="0.25">
      <c r="A11" s="263" t="s">
        <v>254</v>
      </c>
    </row>
    <row r="12" spans="1:1" x14ac:dyDescent="0.25">
      <c r="A12" s="263"/>
    </row>
    <row r="13" spans="1:1" x14ac:dyDescent="0.25">
      <c r="A13" s="263" t="s">
        <v>255</v>
      </c>
    </row>
    <row r="14" spans="1:1" x14ac:dyDescent="0.25">
      <c r="A14" s="263" t="s">
        <v>256</v>
      </c>
    </row>
    <row r="15" spans="1:1" x14ac:dyDescent="0.25">
      <c r="A15" s="263" t="s">
        <v>257</v>
      </c>
    </row>
    <row r="16" spans="1:1" x14ac:dyDescent="0.25">
      <c r="A16" s="263" t="s">
        <v>258</v>
      </c>
    </row>
    <row r="17" spans="1:1" x14ac:dyDescent="0.25">
      <c r="A17" s="263" t="s">
        <v>259</v>
      </c>
    </row>
    <row r="18" spans="1:1" x14ac:dyDescent="0.25">
      <c r="A18" s="263" t="s">
        <v>260</v>
      </c>
    </row>
    <row r="19" spans="1:1" x14ac:dyDescent="0.25">
      <c r="A19" s="263" t="s">
        <v>261</v>
      </c>
    </row>
    <row r="20" spans="1:1" x14ac:dyDescent="0.25">
      <c r="A20" s="263" t="s">
        <v>262</v>
      </c>
    </row>
    <row r="21" spans="1:1" x14ac:dyDescent="0.25">
      <c r="A21" s="263"/>
    </row>
    <row r="22" spans="1:1" x14ac:dyDescent="0.25">
      <c r="A22" s="263" t="s">
        <v>263</v>
      </c>
    </row>
    <row r="23" spans="1:1" x14ac:dyDescent="0.25">
      <c r="A23" s="263" t="s">
        <v>264</v>
      </c>
    </row>
    <row r="24" spans="1:1" x14ac:dyDescent="0.25">
      <c r="A24" s="263" t="s">
        <v>265</v>
      </c>
    </row>
    <row r="25" spans="1:1" x14ac:dyDescent="0.25">
      <c r="A25" s="263" t="s">
        <v>266</v>
      </c>
    </row>
    <row r="26" spans="1:1" x14ac:dyDescent="0.25">
      <c r="A26" s="263" t="s">
        <v>267</v>
      </c>
    </row>
    <row r="27" spans="1:1" x14ac:dyDescent="0.25">
      <c r="A27" s="263" t="s">
        <v>268</v>
      </c>
    </row>
    <row r="28" spans="1:1" x14ac:dyDescent="0.25">
      <c r="A28" s="263"/>
    </row>
    <row r="29" spans="1:1" x14ac:dyDescent="0.25">
      <c r="A29" s="263" t="s">
        <v>269</v>
      </c>
    </row>
    <row r="30" spans="1:1" x14ac:dyDescent="0.25">
      <c r="A30" s="263" t="s">
        <v>270</v>
      </c>
    </row>
    <row r="31" spans="1:1" x14ac:dyDescent="0.25">
      <c r="A31" s="263" t="s">
        <v>271</v>
      </c>
    </row>
    <row r="32" spans="1:1" x14ac:dyDescent="0.25">
      <c r="A32" s="263" t="s">
        <v>272</v>
      </c>
    </row>
    <row r="33" spans="1:1" x14ac:dyDescent="0.25">
      <c r="A33" s="263"/>
    </row>
    <row r="34" spans="1:1" x14ac:dyDescent="0.25">
      <c r="A34" s="263" t="s">
        <v>273</v>
      </c>
    </row>
    <row r="35" spans="1:1" x14ac:dyDescent="0.25">
      <c r="A35" s="263" t="s">
        <v>274</v>
      </c>
    </row>
    <row r="36" spans="1:1" x14ac:dyDescent="0.25">
      <c r="A36" s="263" t="s">
        <v>275</v>
      </c>
    </row>
    <row r="37" spans="1:1" x14ac:dyDescent="0.25">
      <c r="A37" s="263" t="s">
        <v>276</v>
      </c>
    </row>
    <row r="38" spans="1:1" x14ac:dyDescent="0.25">
      <c r="A38" s="263" t="s">
        <v>277</v>
      </c>
    </row>
    <row r="39" spans="1:1" x14ac:dyDescent="0.25">
      <c r="A39" s="263"/>
    </row>
    <row r="40" spans="1:1" x14ac:dyDescent="0.25">
      <c r="A40" s="263" t="s">
        <v>278</v>
      </c>
    </row>
    <row r="41" spans="1:1" x14ac:dyDescent="0.25">
      <c r="A41" s="263" t="s">
        <v>279</v>
      </c>
    </row>
    <row r="42" spans="1:1" x14ac:dyDescent="0.25">
      <c r="A42" s="263" t="s">
        <v>280</v>
      </c>
    </row>
    <row r="43" spans="1:1" x14ac:dyDescent="0.25">
      <c r="A43" s="263"/>
    </row>
    <row r="44" spans="1:1" x14ac:dyDescent="0.25">
      <c r="A44" s="263" t="s">
        <v>281</v>
      </c>
    </row>
    <row r="45" spans="1:1" x14ac:dyDescent="0.25">
      <c r="A45" s="263" t="s">
        <v>282</v>
      </c>
    </row>
    <row r="46" spans="1:1" x14ac:dyDescent="0.25">
      <c r="A46" s="263" t="s">
        <v>283</v>
      </c>
    </row>
    <row r="47" spans="1:1" x14ac:dyDescent="0.25">
      <c r="A47" s="263" t="s">
        <v>284</v>
      </c>
    </row>
    <row r="48" spans="1:1" x14ac:dyDescent="0.25">
      <c r="A48" s="263" t="s">
        <v>285</v>
      </c>
    </row>
    <row r="49" spans="1:1" x14ac:dyDescent="0.25">
      <c r="A49" s="263"/>
    </row>
    <row r="50" spans="1:1" x14ac:dyDescent="0.25">
      <c r="A50" s="263" t="s">
        <v>286</v>
      </c>
    </row>
    <row r="51" spans="1:1" x14ac:dyDescent="0.25">
      <c r="A51" s="263" t="s">
        <v>287</v>
      </c>
    </row>
    <row r="52" spans="1:1" x14ac:dyDescent="0.25">
      <c r="A52" s="263" t="s">
        <v>288</v>
      </c>
    </row>
    <row r="53" spans="1:1" x14ac:dyDescent="0.25">
      <c r="A53" s="263" t="s">
        <v>289</v>
      </c>
    </row>
    <row r="54" spans="1:1" x14ac:dyDescent="0.25">
      <c r="A54" s="263" t="s">
        <v>290</v>
      </c>
    </row>
    <row r="55" spans="1:1" x14ac:dyDescent="0.25">
      <c r="A55" s="263" t="s">
        <v>291</v>
      </c>
    </row>
    <row r="56" spans="1:1" x14ac:dyDescent="0.25">
      <c r="A56" s="263" t="s">
        <v>292</v>
      </c>
    </row>
    <row r="57" spans="1:1" x14ac:dyDescent="0.25">
      <c r="A57" s="263" t="s">
        <v>293</v>
      </c>
    </row>
    <row r="58" spans="1:1" x14ac:dyDescent="0.25">
      <c r="A58" s="263" t="s">
        <v>294</v>
      </c>
    </row>
    <row r="59" spans="1:1" x14ac:dyDescent="0.25">
      <c r="A59" s="263" t="s">
        <v>295</v>
      </c>
    </row>
    <row r="60" spans="1:1" x14ac:dyDescent="0.25">
      <c r="A60" s="263"/>
    </row>
    <row r="61" spans="1:1" x14ac:dyDescent="0.25">
      <c r="A61" s="263" t="s">
        <v>296</v>
      </c>
    </row>
    <row r="62" spans="1:1" x14ac:dyDescent="0.25">
      <c r="A62" s="263" t="s">
        <v>297</v>
      </c>
    </row>
    <row r="63" spans="1:1" x14ac:dyDescent="0.25">
      <c r="A63" s="263" t="s">
        <v>298</v>
      </c>
    </row>
    <row r="64" spans="1:1" x14ac:dyDescent="0.25">
      <c r="A64" s="263" t="s">
        <v>299</v>
      </c>
    </row>
    <row r="65" spans="1:1" x14ac:dyDescent="0.25">
      <c r="A65" s="263" t="s">
        <v>300</v>
      </c>
    </row>
    <row r="66" spans="1:1" x14ac:dyDescent="0.25">
      <c r="A66" s="263" t="s">
        <v>301</v>
      </c>
    </row>
    <row r="67" spans="1:1" x14ac:dyDescent="0.25">
      <c r="A67" s="263"/>
    </row>
    <row r="68" spans="1:1" x14ac:dyDescent="0.25">
      <c r="A68" s="263" t="s">
        <v>302</v>
      </c>
    </row>
    <row r="69" spans="1:1" x14ac:dyDescent="0.25">
      <c r="A69" s="263" t="s">
        <v>303</v>
      </c>
    </row>
    <row r="70" spans="1:1" x14ac:dyDescent="0.25">
      <c r="A70" s="263"/>
    </row>
    <row r="71" spans="1:1" x14ac:dyDescent="0.25">
      <c r="A71" s="263" t="s">
        <v>304</v>
      </c>
    </row>
    <row r="72" spans="1:1" x14ac:dyDescent="0.25">
      <c r="A72" s="263"/>
    </row>
    <row r="73" spans="1:1" x14ac:dyDescent="0.25">
      <c r="A73" s="263" t="s">
        <v>305</v>
      </c>
    </row>
    <row r="74" spans="1:1" x14ac:dyDescent="0.25">
      <c r="A74" s="263"/>
    </row>
    <row r="75" spans="1:1" x14ac:dyDescent="0.25">
      <c r="A75" s="263" t="s">
        <v>306</v>
      </c>
    </row>
    <row r="76" spans="1:1" x14ac:dyDescent="0.25">
      <c r="A76" s="263"/>
    </row>
    <row r="77" spans="1:1" x14ac:dyDescent="0.25">
      <c r="A77" s="263" t="s">
        <v>307</v>
      </c>
    </row>
    <row r="78" spans="1:1" x14ac:dyDescent="0.25">
      <c r="A78" s="263" t="s">
        <v>308</v>
      </c>
    </row>
    <row r="79" spans="1:1" x14ac:dyDescent="0.25">
      <c r="A79" s="263"/>
    </row>
    <row r="80" spans="1:1" x14ac:dyDescent="0.25">
      <c r="A80" s="263" t="s">
        <v>309</v>
      </c>
    </row>
    <row r="81" spans="1:1" x14ac:dyDescent="0.25">
      <c r="A81" s="263" t="s">
        <v>310</v>
      </c>
    </row>
    <row r="82" spans="1:1" x14ac:dyDescent="0.25">
      <c r="A82" s="263" t="s">
        <v>311</v>
      </c>
    </row>
    <row r="83" spans="1:1" x14ac:dyDescent="0.25">
      <c r="A83" s="263"/>
    </row>
    <row r="84" spans="1:1" x14ac:dyDescent="0.25">
      <c r="A84" s="263" t="s">
        <v>312</v>
      </c>
    </row>
    <row r="85" spans="1:1" x14ac:dyDescent="0.25">
      <c r="A85" s="263" t="s">
        <v>313</v>
      </c>
    </row>
    <row r="86" spans="1:1" x14ac:dyDescent="0.25">
      <c r="A86" s="263" t="s">
        <v>314</v>
      </c>
    </row>
    <row r="87" spans="1:1" x14ac:dyDescent="0.25">
      <c r="A87" s="263" t="s">
        <v>315</v>
      </c>
    </row>
    <row r="88" spans="1:1" x14ac:dyDescent="0.25">
      <c r="A88" s="263"/>
    </row>
    <row r="89" spans="1:1" x14ac:dyDescent="0.25">
      <c r="A89" s="263" t="s">
        <v>316</v>
      </c>
    </row>
    <row r="90" spans="1:1" x14ac:dyDescent="0.25">
      <c r="A90" s="263" t="s">
        <v>317</v>
      </c>
    </row>
    <row r="91" spans="1:1" x14ac:dyDescent="0.25">
      <c r="A91" s="263"/>
    </row>
    <row r="92" spans="1:1" x14ac:dyDescent="0.25">
      <c r="A92" s="263" t="s">
        <v>318</v>
      </c>
    </row>
    <row r="93" spans="1:1" x14ac:dyDescent="0.25">
      <c r="A93" s="263" t="s">
        <v>319</v>
      </c>
    </row>
    <row r="94" spans="1:1" x14ac:dyDescent="0.25">
      <c r="A94" s="263" t="s">
        <v>320</v>
      </c>
    </row>
    <row r="95" spans="1:1" x14ac:dyDescent="0.25">
      <c r="A95" s="263" t="s">
        <v>321</v>
      </c>
    </row>
    <row r="96" spans="1:1" x14ac:dyDescent="0.25">
      <c r="A96" s="263" t="s">
        <v>322</v>
      </c>
    </row>
    <row r="97" spans="1:1" x14ac:dyDescent="0.25">
      <c r="A97" s="263" t="s">
        <v>323</v>
      </c>
    </row>
    <row r="98" spans="1:1" x14ac:dyDescent="0.25">
      <c r="A98" s="263"/>
    </row>
    <row r="99" spans="1:1" x14ac:dyDescent="0.25">
      <c r="A99" s="263" t="s">
        <v>324</v>
      </c>
    </row>
    <row r="100" spans="1:1" x14ac:dyDescent="0.25">
      <c r="A100" s="263" t="s">
        <v>325</v>
      </c>
    </row>
    <row r="101" spans="1:1" x14ac:dyDescent="0.25">
      <c r="A101" s="263" t="s">
        <v>326</v>
      </c>
    </row>
    <row r="102" spans="1:1" x14ac:dyDescent="0.25">
      <c r="A102" s="263"/>
    </row>
    <row r="103" spans="1:1" x14ac:dyDescent="0.25">
      <c r="A103" s="263" t="s">
        <v>327</v>
      </c>
    </row>
    <row r="104" spans="1:1" x14ac:dyDescent="0.25">
      <c r="A104" s="263" t="s">
        <v>328</v>
      </c>
    </row>
    <row r="105" spans="1:1" x14ac:dyDescent="0.25">
      <c r="A105" s="263" t="s">
        <v>329</v>
      </c>
    </row>
    <row r="106" spans="1:1" x14ac:dyDescent="0.25">
      <c r="A106" s="263" t="s">
        <v>330</v>
      </c>
    </row>
    <row r="107" spans="1:1" x14ac:dyDescent="0.25">
      <c r="A107" s="263" t="s">
        <v>331</v>
      </c>
    </row>
    <row r="108" spans="1:1" x14ac:dyDescent="0.25">
      <c r="A108" s="263" t="s">
        <v>332</v>
      </c>
    </row>
    <row r="109" spans="1:1" x14ac:dyDescent="0.25">
      <c r="A109" s="263" t="s">
        <v>333</v>
      </c>
    </row>
    <row r="110" spans="1:1" x14ac:dyDescent="0.25">
      <c r="A110" s="263" t="s">
        <v>334</v>
      </c>
    </row>
    <row r="111" spans="1:1" x14ac:dyDescent="0.25">
      <c r="A111" s="263"/>
    </row>
    <row r="112" spans="1:1" x14ac:dyDescent="0.25">
      <c r="A112" s="263" t="s">
        <v>335</v>
      </c>
    </row>
    <row r="113" spans="1:1" x14ac:dyDescent="0.25">
      <c r="A113" s="263"/>
    </row>
    <row r="114" spans="1:1" x14ac:dyDescent="0.25">
      <c r="A114" s="263" t="s">
        <v>336</v>
      </c>
    </row>
    <row r="115" spans="1:1" x14ac:dyDescent="0.25">
      <c r="A115" s="263" t="s">
        <v>337</v>
      </c>
    </row>
    <row r="116" spans="1:1" x14ac:dyDescent="0.25">
      <c r="A116" s="263" t="s">
        <v>338</v>
      </c>
    </row>
    <row r="117" spans="1:1" x14ac:dyDescent="0.25">
      <c r="A117" s="263"/>
    </row>
    <row r="118" spans="1:1" x14ac:dyDescent="0.25">
      <c r="A118" s="263" t="s">
        <v>339</v>
      </c>
    </row>
    <row r="119" spans="1:1" x14ac:dyDescent="0.25">
      <c r="A119" s="263" t="s">
        <v>340</v>
      </c>
    </row>
    <row r="120" spans="1:1" x14ac:dyDescent="0.25">
      <c r="A120" s="263" t="s">
        <v>341</v>
      </c>
    </row>
    <row r="121" spans="1:1" x14ac:dyDescent="0.25">
      <c r="A121" s="263" t="s">
        <v>342</v>
      </c>
    </row>
    <row r="122" spans="1:1" x14ac:dyDescent="0.25">
      <c r="A122" s="263"/>
    </row>
    <row r="123" spans="1:1" x14ac:dyDescent="0.25">
      <c r="A123" s="263" t="s">
        <v>343</v>
      </c>
    </row>
    <row r="124" spans="1:1" x14ac:dyDescent="0.25">
      <c r="A124" s="263" t="s">
        <v>344</v>
      </c>
    </row>
    <row r="125" spans="1:1" x14ac:dyDescent="0.25">
      <c r="A125" s="263" t="s">
        <v>345</v>
      </c>
    </row>
    <row r="126" spans="1:1" x14ac:dyDescent="0.25">
      <c r="A126" s="263" t="s">
        <v>346</v>
      </c>
    </row>
    <row r="127" spans="1:1" x14ac:dyDescent="0.25">
      <c r="A127" s="263" t="s">
        <v>347</v>
      </c>
    </row>
    <row r="128" spans="1:1" x14ac:dyDescent="0.25">
      <c r="A128" s="263" t="s">
        <v>348</v>
      </c>
    </row>
    <row r="129" spans="1:1" x14ac:dyDescent="0.25">
      <c r="A129" s="263" t="s">
        <v>349</v>
      </c>
    </row>
    <row r="130" spans="1:1" x14ac:dyDescent="0.25">
      <c r="A130" s="263" t="s">
        <v>350</v>
      </c>
    </row>
    <row r="131" spans="1:1" x14ac:dyDescent="0.25">
      <c r="A131" s="263" t="s">
        <v>351</v>
      </c>
    </row>
    <row r="132" spans="1:1" x14ac:dyDescent="0.25">
      <c r="A132" s="263" t="s">
        <v>352</v>
      </c>
    </row>
    <row r="133" spans="1:1" x14ac:dyDescent="0.25">
      <c r="A133" s="263"/>
    </row>
    <row r="134" spans="1:1" x14ac:dyDescent="0.25">
      <c r="A134" s="263" t="s">
        <v>353</v>
      </c>
    </row>
    <row r="135" spans="1:1" x14ac:dyDescent="0.25">
      <c r="A135" s="263" t="s">
        <v>354</v>
      </c>
    </row>
    <row r="136" spans="1:1" x14ac:dyDescent="0.25">
      <c r="A136" s="263" t="s">
        <v>355</v>
      </c>
    </row>
    <row r="137" spans="1:1" x14ac:dyDescent="0.25">
      <c r="A137" s="263" t="s">
        <v>356</v>
      </c>
    </row>
    <row r="138" spans="1:1" x14ac:dyDescent="0.25">
      <c r="A138" s="263" t="s">
        <v>357</v>
      </c>
    </row>
    <row r="139" spans="1:1" x14ac:dyDescent="0.25">
      <c r="A139" s="263" t="s">
        <v>358</v>
      </c>
    </row>
    <row r="140" spans="1:1" x14ac:dyDescent="0.25">
      <c r="A140" s="263" t="s">
        <v>359</v>
      </c>
    </row>
    <row r="141" spans="1:1" x14ac:dyDescent="0.25">
      <c r="A141" s="263" t="s">
        <v>360</v>
      </c>
    </row>
    <row r="142" spans="1:1" x14ac:dyDescent="0.25">
      <c r="A142" s="263" t="s">
        <v>361</v>
      </c>
    </row>
    <row r="143" spans="1:1" x14ac:dyDescent="0.25">
      <c r="A143" s="263" t="s">
        <v>362</v>
      </c>
    </row>
    <row r="144" spans="1:1" x14ac:dyDescent="0.25">
      <c r="A144" s="263" t="s">
        <v>363</v>
      </c>
    </row>
    <row r="145" spans="1:1" x14ac:dyDescent="0.25">
      <c r="A145" s="263" t="s">
        <v>364</v>
      </c>
    </row>
    <row r="146" spans="1:1" x14ac:dyDescent="0.25">
      <c r="A146" s="263"/>
    </row>
    <row r="147" spans="1:1" x14ac:dyDescent="0.25">
      <c r="A147" s="263" t="s">
        <v>365</v>
      </c>
    </row>
    <row r="148" spans="1:1" x14ac:dyDescent="0.25">
      <c r="A148" s="263" t="s">
        <v>366</v>
      </c>
    </row>
    <row r="149" spans="1:1" x14ac:dyDescent="0.25">
      <c r="A149" s="263" t="s">
        <v>367</v>
      </c>
    </row>
    <row r="150" spans="1:1" x14ac:dyDescent="0.25">
      <c r="A150" s="263"/>
    </row>
    <row r="151" spans="1:1" x14ac:dyDescent="0.25">
      <c r="A151" s="263" t="s">
        <v>368</v>
      </c>
    </row>
    <row r="152" spans="1:1" x14ac:dyDescent="0.25">
      <c r="A152" s="263" t="s">
        <v>369</v>
      </c>
    </row>
    <row r="153" spans="1:1" x14ac:dyDescent="0.25">
      <c r="A153" s="263"/>
    </row>
    <row r="154" spans="1:1" x14ac:dyDescent="0.25">
      <c r="A154" s="263" t="s">
        <v>370</v>
      </c>
    </row>
    <row r="155" spans="1:1" x14ac:dyDescent="0.25">
      <c r="A155" s="263"/>
    </row>
    <row r="156" spans="1:1" x14ac:dyDescent="0.25">
      <c r="A156" s="263" t="s">
        <v>371</v>
      </c>
    </row>
    <row r="157" spans="1:1" x14ac:dyDescent="0.25">
      <c r="A157" s="263" t="s">
        <v>372</v>
      </c>
    </row>
    <row r="158" spans="1:1" x14ac:dyDescent="0.25">
      <c r="A158" s="263" t="s">
        <v>373</v>
      </c>
    </row>
    <row r="159" spans="1:1" x14ac:dyDescent="0.25">
      <c r="A159" s="263" t="s">
        <v>374</v>
      </c>
    </row>
    <row r="160" spans="1:1" x14ac:dyDescent="0.25">
      <c r="A160" s="263" t="s">
        <v>375</v>
      </c>
    </row>
    <row r="161" spans="1:1" x14ac:dyDescent="0.25">
      <c r="A161" s="263" t="s">
        <v>376</v>
      </c>
    </row>
    <row r="162" spans="1:1" x14ac:dyDescent="0.25">
      <c r="A162" s="263" t="s">
        <v>377</v>
      </c>
    </row>
    <row r="163" spans="1:1" x14ac:dyDescent="0.25">
      <c r="A163" s="263"/>
    </row>
    <row r="164" spans="1:1" x14ac:dyDescent="0.25">
      <c r="A164" s="263" t="s">
        <v>378</v>
      </c>
    </row>
    <row r="165" spans="1:1" x14ac:dyDescent="0.25">
      <c r="A165" s="263" t="s">
        <v>379</v>
      </c>
    </row>
    <row r="166" spans="1:1" x14ac:dyDescent="0.25">
      <c r="A166" s="263" t="s">
        <v>380</v>
      </c>
    </row>
    <row r="167" spans="1:1" x14ac:dyDescent="0.25">
      <c r="A167" s="263" t="s">
        <v>381</v>
      </c>
    </row>
    <row r="168" spans="1:1" x14ac:dyDescent="0.25">
      <c r="A168" s="263" t="s">
        <v>382</v>
      </c>
    </row>
    <row r="169" spans="1:1" x14ac:dyDescent="0.25">
      <c r="A169" s="263" t="s">
        <v>383</v>
      </c>
    </row>
    <row r="170" spans="1:1" x14ac:dyDescent="0.25">
      <c r="A170" s="263" t="s">
        <v>384</v>
      </c>
    </row>
    <row r="171" spans="1:1" x14ac:dyDescent="0.25">
      <c r="A171" s="263" t="s">
        <v>385</v>
      </c>
    </row>
    <row r="172" spans="1:1" x14ac:dyDescent="0.25">
      <c r="A172" s="263" t="s">
        <v>386</v>
      </c>
    </row>
    <row r="173" spans="1:1" x14ac:dyDescent="0.25">
      <c r="A173" s="263" t="s">
        <v>387</v>
      </c>
    </row>
    <row r="174" spans="1:1" x14ac:dyDescent="0.25">
      <c r="A174" s="263"/>
    </row>
    <row r="175" spans="1:1" x14ac:dyDescent="0.25">
      <c r="A175" s="263" t="s">
        <v>388</v>
      </c>
    </row>
    <row r="176" spans="1:1" x14ac:dyDescent="0.25">
      <c r="A176" s="263" t="s">
        <v>389</v>
      </c>
    </row>
    <row r="177" spans="1:1" x14ac:dyDescent="0.25">
      <c r="A177" s="263" t="s">
        <v>390</v>
      </c>
    </row>
    <row r="178" spans="1:1" x14ac:dyDescent="0.25">
      <c r="A178" s="263"/>
    </row>
    <row r="179" spans="1:1" x14ac:dyDescent="0.25">
      <c r="A179" s="263" t="s">
        <v>391</v>
      </c>
    </row>
    <row r="180" spans="1:1" x14ac:dyDescent="0.25">
      <c r="A180" s="263"/>
    </row>
    <row r="181" spans="1:1" x14ac:dyDescent="0.25">
      <c r="A181" s="263" t="s">
        <v>392</v>
      </c>
    </row>
    <row r="182" spans="1:1" x14ac:dyDescent="0.25">
      <c r="A182" s="263" t="s">
        <v>393</v>
      </c>
    </row>
    <row r="183" spans="1:1" x14ac:dyDescent="0.25">
      <c r="A183" s="263" t="s">
        <v>394</v>
      </c>
    </row>
    <row r="184" spans="1:1" x14ac:dyDescent="0.25">
      <c r="A184" s="263" t="s">
        <v>395</v>
      </c>
    </row>
    <row r="185" spans="1:1" x14ac:dyDescent="0.25">
      <c r="A185" s="263" t="s">
        <v>396</v>
      </c>
    </row>
    <row r="186" spans="1:1" x14ac:dyDescent="0.25">
      <c r="A186" s="263"/>
    </row>
    <row r="187" spans="1:1" x14ac:dyDescent="0.25">
      <c r="A187" s="263" t="s">
        <v>397</v>
      </c>
    </row>
    <row r="188" spans="1:1" x14ac:dyDescent="0.25">
      <c r="A188" s="263" t="s">
        <v>398</v>
      </c>
    </row>
    <row r="189" spans="1:1" x14ac:dyDescent="0.25">
      <c r="A189" s="263" t="s">
        <v>399</v>
      </c>
    </row>
    <row r="190" spans="1:1" x14ac:dyDescent="0.25">
      <c r="A190" s="263" t="s">
        <v>400</v>
      </c>
    </row>
    <row r="191" spans="1:1" x14ac:dyDescent="0.25">
      <c r="A191" s="263" t="s">
        <v>401</v>
      </c>
    </row>
    <row r="192" spans="1:1" x14ac:dyDescent="0.25">
      <c r="A192" s="263" t="s">
        <v>402</v>
      </c>
    </row>
    <row r="193" spans="1:1" x14ac:dyDescent="0.25">
      <c r="A193" s="263" t="s">
        <v>403</v>
      </c>
    </row>
    <row r="194" spans="1:1" x14ac:dyDescent="0.25">
      <c r="A194" s="263"/>
    </row>
    <row r="195" spans="1:1" x14ac:dyDescent="0.25">
      <c r="A195" s="263" t="s">
        <v>404</v>
      </c>
    </row>
    <row r="196" spans="1:1" x14ac:dyDescent="0.25">
      <c r="A196" s="263"/>
    </row>
    <row r="197" spans="1:1" x14ac:dyDescent="0.25">
      <c r="A197" s="263" t="s">
        <v>405</v>
      </c>
    </row>
    <row r="198" spans="1:1" x14ac:dyDescent="0.25">
      <c r="A198" s="263" t="s">
        <v>406</v>
      </c>
    </row>
    <row r="199" spans="1:1" x14ac:dyDescent="0.25">
      <c r="A199" s="263" t="s">
        <v>407</v>
      </c>
    </row>
    <row r="200" spans="1:1" x14ac:dyDescent="0.25">
      <c r="A200" s="263" t="s">
        <v>408</v>
      </c>
    </row>
    <row r="201" spans="1:1" x14ac:dyDescent="0.25">
      <c r="A201" s="263" t="s">
        <v>409</v>
      </c>
    </row>
    <row r="202" spans="1:1" x14ac:dyDescent="0.25">
      <c r="A202" s="263" t="s">
        <v>410</v>
      </c>
    </row>
    <row r="203" spans="1:1" x14ac:dyDescent="0.25">
      <c r="A203" s="263" t="s">
        <v>411</v>
      </c>
    </row>
    <row r="204" spans="1:1" x14ac:dyDescent="0.25">
      <c r="A204" s="263"/>
    </row>
    <row r="205" spans="1:1" x14ac:dyDescent="0.25">
      <c r="A205" s="263" t="s">
        <v>412</v>
      </c>
    </row>
    <row r="206" spans="1:1" x14ac:dyDescent="0.25">
      <c r="A206" s="263" t="s">
        <v>413</v>
      </c>
    </row>
    <row r="207" spans="1:1" x14ac:dyDescent="0.25">
      <c r="A207" s="263"/>
    </row>
    <row r="208" spans="1:1" x14ac:dyDescent="0.25">
      <c r="A208" s="263" t="s">
        <v>414</v>
      </c>
    </row>
    <row r="209" spans="1:1" x14ac:dyDescent="0.25">
      <c r="A209" s="263"/>
    </row>
    <row r="210" spans="1:1" x14ac:dyDescent="0.25">
      <c r="A210" s="263" t="s">
        <v>415</v>
      </c>
    </row>
    <row r="211" spans="1:1" x14ac:dyDescent="0.25">
      <c r="A211" s="263" t="s">
        <v>416</v>
      </c>
    </row>
    <row r="212" spans="1:1" x14ac:dyDescent="0.25">
      <c r="A212" s="263" t="s">
        <v>417</v>
      </c>
    </row>
    <row r="213" spans="1:1" x14ac:dyDescent="0.25">
      <c r="A213" s="263"/>
    </row>
    <row r="214" spans="1:1" x14ac:dyDescent="0.25">
      <c r="A214" s="263" t="s">
        <v>418</v>
      </c>
    </row>
    <row r="215" spans="1:1" x14ac:dyDescent="0.25">
      <c r="A215" s="263" t="s">
        <v>419</v>
      </c>
    </row>
    <row r="216" spans="1:1" x14ac:dyDescent="0.25">
      <c r="A216" s="263"/>
    </row>
    <row r="217" spans="1:1" x14ac:dyDescent="0.25">
      <c r="A217" s="263" t="s">
        <v>420</v>
      </c>
    </row>
    <row r="218" spans="1:1" x14ac:dyDescent="0.25">
      <c r="A218" s="263" t="s">
        <v>421</v>
      </c>
    </row>
    <row r="219" spans="1:1" x14ac:dyDescent="0.25">
      <c r="A219" s="263" t="s">
        <v>422</v>
      </c>
    </row>
    <row r="220" spans="1:1" x14ac:dyDescent="0.25">
      <c r="A220" s="263" t="s">
        <v>423</v>
      </c>
    </row>
    <row r="221" spans="1:1" x14ac:dyDescent="0.25">
      <c r="A221" s="263"/>
    </row>
    <row r="222" spans="1:1" x14ac:dyDescent="0.25">
      <c r="A222" s="263" t="s">
        <v>424</v>
      </c>
    </row>
    <row r="223" spans="1:1" x14ac:dyDescent="0.25">
      <c r="A223" s="263" t="s">
        <v>425</v>
      </c>
    </row>
    <row r="224" spans="1:1" x14ac:dyDescent="0.25">
      <c r="A224" s="263" t="s">
        <v>426</v>
      </c>
    </row>
    <row r="225" spans="1:1" x14ac:dyDescent="0.25">
      <c r="A225" s="263" t="s">
        <v>427</v>
      </c>
    </row>
    <row r="226" spans="1:1" x14ac:dyDescent="0.25">
      <c r="A226" s="263" t="s">
        <v>428</v>
      </c>
    </row>
    <row r="227" spans="1:1" x14ac:dyDescent="0.25">
      <c r="A227" s="263" t="s">
        <v>429</v>
      </c>
    </row>
    <row r="228" spans="1:1" x14ac:dyDescent="0.25">
      <c r="A228" s="263" t="s">
        <v>430</v>
      </c>
    </row>
    <row r="229" spans="1:1" x14ac:dyDescent="0.25">
      <c r="A229" s="263"/>
    </row>
    <row r="230" spans="1:1" x14ac:dyDescent="0.25">
      <c r="A230" s="263" t="s">
        <v>431</v>
      </c>
    </row>
    <row r="231" spans="1:1" x14ac:dyDescent="0.25">
      <c r="A231" s="263" t="s">
        <v>432</v>
      </c>
    </row>
    <row r="232" spans="1:1" x14ac:dyDescent="0.25">
      <c r="A232" s="263" t="s">
        <v>433</v>
      </c>
    </row>
    <row r="233" spans="1:1" x14ac:dyDescent="0.25">
      <c r="A233" s="263" t="s">
        <v>434</v>
      </c>
    </row>
    <row r="234" spans="1:1" x14ac:dyDescent="0.25">
      <c r="A234" s="263"/>
    </row>
    <row r="235" spans="1:1" x14ac:dyDescent="0.25">
      <c r="A235" s="263" t="s">
        <v>435</v>
      </c>
    </row>
    <row r="236" spans="1:1" x14ac:dyDescent="0.25">
      <c r="A236" s="263" t="s">
        <v>436</v>
      </c>
    </row>
    <row r="237" spans="1:1" x14ac:dyDescent="0.25">
      <c r="A237" s="263" t="s">
        <v>437</v>
      </c>
    </row>
    <row r="238" spans="1:1" x14ac:dyDescent="0.25">
      <c r="A238" s="263" t="s">
        <v>438</v>
      </c>
    </row>
    <row r="239" spans="1:1" x14ac:dyDescent="0.25">
      <c r="A239" s="263" t="s">
        <v>439</v>
      </c>
    </row>
    <row r="240" spans="1:1" x14ac:dyDescent="0.25">
      <c r="A240" s="263" t="s">
        <v>440</v>
      </c>
    </row>
    <row r="241" spans="1:1" x14ac:dyDescent="0.25">
      <c r="A241" s="263" t="s">
        <v>441</v>
      </c>
    </row>
    <row r="242" spans="1:1" x14ac:dyDescent="0.25">
      <c r="A242" s="263" t="s">
        <v>442</v>
      </c>
    </row>
    <row r="243" spans="1:1" x14ac:dyDescent="0.25">
      <c r="A243" s="263" t="s">
        <v>443</v>
      </c>
    </row>
    <row r="244" spans="1:1" x14ac:dyDescent="0.25">
      <c r="A244" s="263"/>
    </row>
    <row r="245" spans="1:1" x14ac:dyDescent="0.25">
      <c r="A245" s="263" t="s">
        <v>444</v>
      </c>
    </row>
    <row r="246" spans="1:1" x14ac:dyDescent="0.25">
      <c r="A246" s="263"/>
    </row>
    <row r="247" spans="1:1" x14ac:dyDescent="0.25">
      <c r="A247" s="263" t="s">
        <v>445</v>
      </c>
    </row>
    <row r="248" spans="1:1" x14ac:dyDescent="0.25">
      <c r="A248" s="263" t="s">
        <v>446</v>
      </c>
    </row>
    <row r="249" spans="1:1" x14ac:dyDescent="0.25">
      <c r="A249" s="263" t="s">
        <v>447</v>
      </c>
    </row>
    <row r="250" spans="1:1" x14ac:dyDescent="0.25">
      <c r="A250" s="263" t="s">
        <v>448</v>
      </c>
    </row>
    <row r="251" spans="1:1" x14ac:dyDescent="0.25">
      <c r="A251" s="263"/>
    </row>
    <row r="252" spans="1:1" x14ac:dyDescent="0.25">
      <c r="A252" s="263" t="s">
        <v>449</v>
      </c>
    </row>
    <row r="253" spans="1:1" x14ac:dyDescent="0.25">
      <c r="A253" s="263" t="s">
        <v>450</v>
      </c>
    </row>
    <row r="254" spans="1:1" x14ac:dyDescent="0.25">
      <c r="A254" s="263" t="s">
        <v>451</v>
      </c>
    </row>
    <row r="255" spans="1:1" x14ac:dyDescent="0.25">
      <c r="A255" s="263" t="s">
        <v>452</v>
      </c>
    </row>
    <row r="256" spans="1:1" x14ac:dyDescent="0.25">
      <c r="A256" s="263"/>
    </row>
    <row r="257" spans="1:1" x14ac:dyDescent="0.25">
      <c r="A257" s="263" t="s">
        <v>453</v>
      </c>
    </row>
    <row r="258" spans="1:1" x14ac:dyDescent="0.25">
      <c r="A258" s="263" t="s">
        <v>454</v>
      </c>
    </row>
    <row r="259" spans="1:1" x14ac:dyDescent="0.25">
      <c r="A259" s="263" t="s">
        <v>455</v>
      </c>
    </row>
    <row r="260" spans="1:1" x14ac:dyDescent="0.25">
      <c r="A260" s="263" t="s">
        <v>456</v>
      </c>
    </row>
    <row r="261" spans="1:1" x14ac:dyDescent="0.25">
      <c r="A261" s="263" t="s">
        <v>457</v>
      </c>
    </row>
    <row r="262" spans="1:1" x14ac:dyDescent="0.25">
      <c r="A262" s="263" t="s">
        <v>458</v>
      </c>
    </row>
    <row r="263" spans="1:1" x14ac:dyDescent="0.25">
      <c r="A263" s="263" t="s">
        <v>459</v>
      </c>
    </row>
    <row r="264" spans="1:1" x14ac:dyDescent="0.25">
      <c r="A264" s="263" t="s">
        <v>460</v>
      </c>
    </row>
    <row r="265" spans="1:1" x14ac:dyDescent="0.25">
      <c r="A265" s="263" t="s">
        <v>461</v>
      </c>
    </row>
    <row r="266" spans="1:1" x14ac:dyDescent="0.25">
      <c r="A266" s="263" t="s">
        <v>462</v>
      </c>
    </row>
    <row r="267" spans="1:1" x14ac:dyDescent="0.25">
      <c r="A267" s="263" t="s">
        <v>463</v>
      </c>
    </row>
    <row r="268" spans="1:1" x14ac:dyDescent="0.25">
      <c r="A268" s="263"/>
    </row>
    <row r="269" spans="1:1" x14ac:dyDescent="0.25">
      <c r="A269" s="263" t="s">
        <v>464</v>
      </c>
    </row>
    <row r="270" spans="1:1" x14ac:dyDescent="0.25">
      <c r="A270" s="263" t="s">
        <v>465</v>
      </c>
    </row>
    <row r="271" spans="1:1" x14ac:dyDescent="0.25">
      <c r="A271" s="263" t="s">
        <v>466</v>
      </c>
    </row>
    <row r="272" spans="1:1" x14ac:dyDescent="0.25">
      <c r="A272" s="263" t="s">
        <v>467</v>
      </c>
    </row>
    <row r="273" spans="1:1" x14ac:dyDescent="0.25">
      <c r="A273" s="263" t="s">
        <v>468</v>
      </c>
    </row>
    <row r="274" spans="1:1" x14ac:dyDescent="0.25">
      <c r="A274" s="263"/>
    </row>
    <row r="275" spans="1:1" x14ac:dyDescent="0.25">
      <c r="A275" s="263" t="s">
        <v>469</v>
      </c>
    </row>
    <row r="276" spans="1:1" x14ac:dyDescent="0.25">
      <c r="A276" s="263" t="s">
        <v>470</v>
      </c>
    </row>
    <row r="277" spans="1:1" x14ac:dyDescent="0.25">
      <c r="A277" s="263" t="s">
        <v>471</v>
      </c>
    </row>
    <row r="278" spans="1:1" x14ac:dyDescent="0.25">
      <c r="A278" s="263" t="s">
        <v>472</v>
      </c>
    </row>
    <row r="279" spans="1:1" x14ac:dyDescent="0.25">
      <c r="A279" s="263" t="s">
        <v>473</v>
      </c>
    </row>
    <row r="280" spans="1:1" x14ac:dyDescent="0.25">
      <c r="A280" s="263" t="s">
        <v>474</v>
      </c>
    </row>
    <row r="281" spans="1:1" x14ac:dyDescent="0.25">
      <c r="A281" s="263" t="s">
        <v>475</v>
      </c>
    </row>
    <row r="282" spans="1:1" x14ac:dyDescent="0.25">
      <c r="A282" s="263" t="s">
        <v>476</v>
      </c>
    </row>
    <row r="283" spans="1:1" x14ac:dyDescent="0.25">
      <c r="A283" s="263" t="s">
        <v>477</v>
      </c>
    </row>
    <row r="284" spans="1:1" x14ac:dyDescent="0.25">
      <c r="A284" s="263" t="s">
        <v>478</v>
      </c>
    </row>
    <row r="285" spans="1:1" x14ac:dyDescent="0.25">
      <c r="A285" s="263" t="s">
        <v>479</v>
      </c>
    </row>
    <row r="286" spans="1:1" x14ac:dyDescent="0.25">
      <c r="A286" s="263" t="s">
        <v>480</v>
      </c>
    </row>
    <row r="287" spans="1:1" x14ac:dyDescent="0.25">
      <c r="A287" s="263"/>
    </row>
    <row r="288" spans="1:1" x14ac:dyDescent="0.25">
      <c r="A288" s="263" t="s">
        <v>481</v>
      </c>
    </row>
    <row r="289" spans="1:1" x14ac:dyDescent="0.25">
      <c r="A289" s="263" t="s">
        <v>482</v>
      </c>
    </row>
    <row r="290" spans="1:1" x14ac:dyDescent="0.25">
      <c r="A290" s="263" t="s">
        <v>483</v>
      </c>
    </row>
    <row r="291" spans="1:1" x14ac:dyDescent="0.25">
      <c r="A291" s="263" t="s">
        <v>484</v>
      </c>
    </row>
    <row r="292" spans="1:1" x14ac:dyDescent="0.25">
      <c r="A292" s="263"/>
    </row>
    <row r="293" spans="1:1" x14ac:dyDescent="0.25">
      <c r="A293" s="263" t="s">
        <v>485</v>
      </c>
    </row>
    <row r="294" spans="1:1" x14ac:dyDescent="0.25">
      <c r="A294" s="263" t="s">
        <v>486</v>
      </c>
    </row>
    <row r="295" spans="1:1" x14ac:dyDescent="0.25">
      <c r="A295" s="263" t="s">
        <v>487</v>
      </c>
    </row>
    <row r="296" spans="1:1" x14ac:dyDescent="0.25">
      <c r="A296" s="263"/>
    </row>
    <row r="297" spans="1:1" x14ac:dyDescent="0.25">
      <c r="A297" s="263" t="s">
        <v>488</v>
      </c>
    </row>
    <row r="298" spans="1:1" x14ac:dyDescent="0.25">
      <c r="A298" s="263" t="s">
        <v>489</v>
      </c>
    </row>
    <row r="299" spans="1:1" x14ac:dyDescent="0.25">
      <c r="A299" s="263" t="s">
        <v>490</v>
      </c>
    </row>
    <row r="300" spans="1:1" x14ac:dyDescent="0.25">
      <c r="A300" s="263" t="s">
        <v>491</v>
      </c>
    </row>
    <row r="301" spans="1:1" x14ac:dyDescent="0.25">
      <c r="A301" s="263" t="s">
        <v>492</v>
      </c>
    </row>
    <row r="302" spans="1:1" x14ac:dyDescent="0.25">
      <c r="A302" s="263" t="s">
        <v>493</v>
      </c>
    </row>
    <row r="303" spans="1:1" x14ac:dyDescent="0.25">
      <c r="A303" s="263" t="s">
        <v>494</v>
      </c>
    </row>
    <row r="304" spans="1:1" x14ac:dyDescent="0.25">
      <c r="A304" s="263" t="s">
        <v>495</v>
      </c>
    </row>
    <row r="305" spans="1:1" x14ac:dyDescent="0.25">
      <c r="A305" s="263" t="s">
        <v>496</v>
      </c>
    </row>
    <row r="306" spans="1:1" x14ac:dyDescent="0.25">
      <c r="A306" s="263" t="s">
        <v>497</v>
      </c>
    </row>
    <row r="307" spans="1:1" x14ac:dyDescent="0.25">
      <c r="A307" s="263" t="s">
        <v>498</v>
      </c>
    </row>
    <row r="308" spans="1:1" x14ac:dyDescent="0.25">
      <c r="A308" s="263" t="s">
        <v>499</v>
      </c>
    </row>
    <row r="309" spans="1:1" x14ac:dyDescent="0.25">
      <c r="A309" s="263"/>
    </row>
    <row r="310" spans="1:1" x14ac:dyDescent="0.25">
      <c r="A310" s="263" t="s">
        <v>500</v>
      </c>
    </row>
    <row r="311" spans="1:1" x14ac:dyDescent="0.25">
      <c r="A311" s="263" t="s">
        <v>501</v>
      </c>
    </row>
    <row r="312" spans="1:1" x14ac:dyDescent="0.25">
      <c r="A312" s="263" t="s">
        <v>502</v>
      </c>
    </row>
    <row r="313" spans="1:1" x14ac:dyDescent="0.25">
      <c r="A313" s="263" t="s">
        <v>503</v>
      </c>
    </row>
    <row r="314" spans="1:1" x14ac:dyDescent="0.25">
      <c r="A314" s="263" t="s">
        <v>504</v>
      </c>
    </row>
    <row r="315" spans="1:1" x14ac:dyDescent="0.25">
      <c r="A315" s="263" t="s">
        <v>505</v>
      </c>
    </row>
    <row r="316" spans="1:1" x14ac:dyDescent="0.25">
      <c r="A316" s="263" t="s">
        <v>506</v>
      </c>
    </row>
    <row r="317" spans="1:1" x14ac:dyDescent="0.25">
      <c r="A317" s="263"/>
    </row>
    <row r="318" spans="1:1" x14ac:dyDescent="0.25">
      <c r="A318" s="263" t="s">
        <v>507</v>
      </c>
    </row>
    <row r="319" spans="1:1" x14ac:dyDescent="0.25">
      <c r="A319" s="263" t="s">
        <v>508</v>
      </c>
    </row>
    <row r="320" spans="1:1" x14ac:dyDescent="0.25">
      <c r="A320" s="263" t="s">
        <v>509</v>
      </c>
    </row>
    <row r="321" spans="1:1" x14ac:dyDescent="0.25">
      <c r="A321" s="263" t="s">
        <v>510</v>
      </c>
    </row>
    <row r="322" spans="1:1" x14ac:dyDescent="0.25">
      <c r="A322" s="263" t="s">
        <v>511</v>
      </c>
    </row>
    <row r="323" spans="1:1" x14ac:dyDescent="0.25">
      <c r="A323" s="263" t="s">
        <v>512</v>
      </c>
    </row>
    <row r="324" spans="1:1" x14ac:dyDescent="0.25">
      <c r="A324" s="263" t="s">
        <v>513</v>
      </c>
    </row>
    <row r="325" spans="1:1" x14ac:dyDescent="0.25">
      <c r="A325" s="263" t="s">
        <v>514</v>
      </c>
    </row>
    <row r="326" spans="1:1" x14ac:dyDescent="0.25">
      <c r="A326" s="263" t="s">
        <v>515</v>
      </c>
    </row>
    <row r="327" spans="1:1" x14ac:dyDescent="0.25">
      <c r="A327" s="263" t="s">
        <v>516</v>
      </c>
    </row>
    <row r="328" spans="1:1" x14ac:dyDescent="0.25">
      <c r="A328" s="263"/>
    </row>
    <row r="329" spans="1:1" x14ac:dyDescent="0.25">
      <c r="A329" s="263" t="s">
        <v>517</v>
      </c>
    </row>
    <row r="330" spans="1:1" x14ac:dyDescent="0.25">
      <c r="A330" s="263" t="s">
        <v>518</v>
      </c>
    </row>
    <row r="331" spans="1:1" x14ac:dyDescent="0.25">
      <c r="A331" s="263" t="s">
        <v>519</v>
      </c>
    </row>
    <row r="332" spans="1:1" x14ac:dyDescent="0.25">
      <c r="A332" s="263" t="s">
        <v>520</v>
      </c>
    </row>
    <row r="333" spans="1:1" x14ac:dyDescent="0.25">
      <c r="A333" s="263" t="s">
        <v>521</v>
      </c>
    </row>
    <row r="334" spans="1:1" x14ac:dyDescent="0.25">
      <c r="A334" s="263" t="s">
        <v>522</v>
      </c>
    </row>
    <row r="335" spans="1:1" x14ac:dyDescent="0.25">
      <c r="A335" s="263" t="s">
        <v>523</v>
      </c>
    </row>
    <row r="336" spans="1:1" x14ac:dyDescent="0.25">
      <c r="A336" s="263"/>
    </row>
    <row r="337" spans="1:1" x14ac:dyDescent="0.25">
      <c r="A337" s="263" t="s">
        <v>524</v>
      </c>
    </row>
    <row r="338" spans="1:1" x14ac:dyDescent="0.25">
      <c r="A338" s="263" t="s">
        <v>525</v>
      </c>
    </row>
    <row r="339" spans="1:1" x14ac:dyDescent="0.25">
      <c r="A339" s="263" t="s">
        <v>526</v>
      </c>
    </row>
    <row r="340" spans="1:1" x14ac:dyDescent="0.25">
      <c r="A340" s="263" t="s">
        <v>527</v>
      </c>
    </row>
    <row r="341" spans="1:1" x14ac:dyDescent="0.25">
      <c r="A341" s="263" t="s">
        <v>528</v>
      </c>
    </row>
    <row r="342" spans="1:1" x14ac:dyDescent="0.25">
      <c r="A342" s="263"/>
    </row>
    <row r="343" spans="1:1" x14ac:dyDescent="0.25">
      <c r="A343" s="263" t="s">
        <v>529</v>
      </c>
    </row>
    <row r="344" spans="1:1" x14ac:dyDescent="0.25">
      <c r="A344" s="263"/>
    </row>
    <row r="345" spans="1:1" x14ac:dyDescent="0.25">
      <c r="A345" s="263" t="s">
        <v>530</v>
      </c>
    </row>
    <row r="346" spans="1:1" x14ac:dyDescent="0.25">
      <c r="A346" s="263" t="s">
        <v>531</v>
      </c>
    </row>
    <row r="347" spans="1:1" x14ac:dyDescent="0.25">
      <c r="A347" s="263" t="s">
        <v>532</v>
      </c>
    </row>
    <row r="348" spans="1:1" x14ac:dyDescent="0.25">
      <c r="A348" s="263" t="s">
        <v>533</v>
      </c>
    </row>
    <row r="349" spans="1:1" x14ac:dyDescent="0.25">
      <c r="A349" s="263" t="s">
        <v>534</v>
      </c>
    </row>
    <row r="350" spans="1:1" x14ac:dyDescent="0.25">
      <c r="A350" s="263" t="s">
        <v>535</v>
      </c>
    </row>
    <row r="351" spans="1:1" x14ac:dyDescent="0.25">
      <c r="A351" s="263" t="s">
        <v>536</v>
      </c>
    </row>
    <row r="352" spans="1:1" x14ac:dyDescent="0.25">
      <c r="A352" s="263" t="s">
        <v>537</v>
      </c>
    </row>
    <row r="353" spans="1:1" x14ac:dyDescent="0.25">
      <c r="A353" s="263"/>
    </row>
    <row r="354" spans="1:1" x14ac:dyDescent="0.25">
      <c r="A354" s="263" t="s">
        <v>538</v>
      </c>
    </row>
    <row r="355" spans="1:1" x14ac:dyDescent="0.25">
      <c r="A355" s="263" t="s">
        <v>539</v>
      </c>
    </row>
    <row r="356" spans="1:1" x14ac:dyDescent="0.25">
      <c r="A356" s="263" t="s">
        <v>540</v>
      </c>
    </row>
    <row r="357" spans="1:1" x14ac:dyDescent="0.25">
      <c r="A357" s="263" t="s">
        <v>541</v>
      </c>
    </row>
    <row r="358" spans="1:1" x14ac:dyDescent="0.25">
      <c r="A358" s="263" t="s">
        <v>542</v>
      </c>
    </row>
    <row r="359" spans="1:1" x14ac:dyDescent="0.25">
      <c r="A359" s="263" t="s">
        <v>543</v>
      </c>
    </row>
    <row r="360" spans="1:1" x14ac:dyDescent="0.25">
      <c r="A360" s="263"/>
    </row>
    <row r="361" spans="1:1" x14ac:dyDescent="0.25">
      <c r="A361" s="263" t="s">
        <v>544</v>
      </c>
    </row>
    <row r="362" spans="1:1" x14ac:dyDescent="0.25">
      <c r="A362" s="263" t="s">
        <v>545</v>
      </c>
    </row>
    <row r="363" spans="1:1" x14ac:dyDescent="0.25">
      <c r="A363" s="263" t="s">
        <v>546</v>
      </c>
    </row>
    <row r="364" spans="1:1" x14ac:dyDescent="0.25">
      <c r="A364" s="263"/>
    </row>
    <row r="365" spans="1:1" x14ac:dyDescent="0.25">
      <c r="A365" s="263" t="s">
        <v>547</v>
      </c>
    </row>
    <row r="366" spans="1:1" x14ac:dyDescent="0.25">
      <c r="A366" s="263" t="s">
        <v>548</v>
      </c>
    </row>
    <row r="367" spans="1:1" x14ac:dyDescent="0.25">
      <c r="A367" s="263"/>
    </row>
    <row r="368" spans="1:1" x14ac:dyDescent="0.25">
      <c r="A368" s="263" t="s">
        <v>549</v>
      </c>
    </row>
    <row r="369" spans="1:1" x14ac:dyDescent="0.25">
      <c r="A369" s="263" t="s">
        <v>550</v>
      </c>
    </row>
    <row r="370" spans="1:1" x14ac:dyDescent="0.25">
      <c r="A370" s="263" t="s">
        <v>551</v>
      </c>
    </row>
    <row r="371" spans="1:1" x14ac:dyDescent="0.25">
      <c r="A371" s="263"/>
    </row>
    <row r="372" spans="1:1" x14ac:dyDescent="0.25">
      <c r="A372" s="263" t="s">
        <v>552</v>
      </c>
    </row>
    <row r="373" spans="1:1" x14ac:dyDescent="0.25">
      <c r="A373" s="263" t="s">
        <v>553</v>
      </c>
    </row>
    <row r="374" spans="1:1" x14ac:dyDescent="0.25">
      <c r="A374" s="263" t="s">
        <v>554</v>
      </c>
    </row>
    <row r="375" spans="1:1" x14ac:dyDescent="0.25">
      <c r="A375" s="263"/>
    </row>
    <row r="376" spans="1:1" x14ac:dyDescent="0.25">
      <c r="A376" s="263" t="s">
        <v>555</v>
      </c>
    </row>
    <row r="377" spans="1:1" x14ac:dyDescent="0.25">
      <c r="A377" s="263" t="s">
        <v>556</v>
      </c>
    </row>
    <row r="378" spans="1:1" x14ac:dyDescent="0.25">
      <c r="A378" s="263"/>
    </row>
    <row r="379" spans="1:1" x14ac:dyDescent="0.25">
      <c r="A379" s="263" t="s">
        <v>557</v>
      </c>
    </row>
    <row r="380" spans="1:1" x14ac:dyDescent="0.25">
      <c r="A380" s="263" t="s">
        <v>558</v>
      </c>
    </row>
    <row r="381" spans="1:1" x14ac:dyDescent="0.25">
      <c r="A381" s="263"/>
    </row>
    <row r="382" spans="1:1" x14ac:dyDescent="0.25">
      <c r="A382" s="263" t="s">
        <v>559</v>
      </c>
    </row>
    <row r="383" spans="1:1" x14ac:dyDescent="0.25">
      <c r="A383" s="263" t="s">
        <v>560</v>
      </c>
    </row>
    <row r="384" spans="1:1" x14ac:dyDescent="0.25">
      <c r="A384" s="263" t="s">
        <v>561</v>
      </c>
    </row>
    <row r="385" spans="1:1" x14ac:dyDescent="0.25">
      <c r="A385" s="263" t="s">
        <v>562</v>
      </c>
    </row>
    <row r="386" spans="1:1" x14ac:dyDescent="0.25">
      <c r="A386" s="263" t="s">
        <v>563</v>
      </c>
    </row>
    <row r="387" spans="1:1" x14ac:dyDescent="0.25">
      <c r="A387" s="263"/>
    </row>
    <row r="388" spans="1:1" x14ac:dyDescent="0.25">
      <c r="A388" s="263" t="s">
        <v>564</v>
      </c>
    </row>
    <row r="389" spans="1:1" x14ac:dyDescent="0.25">
      <c r="A389" s="263" t="s">
        <v>565</v>
      </c>
    </row>
    <row r="390" spans="1:1" x14ac:dyDescent="0.25">
      <c r="A390" s="263" t="s">
        <v>566</v>
      </c>
    </row>
    <row r="391" spans="1:1" x14ac:dyDescent="0.25">
      <c r="A391" s="263" t="s">
        <v>567</v>
      </c>
    </row>
    <row r="392" spans="1:1" x14ac:dyDescent="0.25">
      <c r="A392" s="263" t="s">
        <v>568</v>
      </c>
    </row>
    <row r="393" spans="1:1" x14ac:dyDescent="0.25">
      <c r="A393" s="263" t="s">
        <v>569</v>
      </c>
    </row>
    <row r="394" spans="1:1" x14ac:dyDescent="0.25">
      <c r="A394" s="263" t="s">
        <v>570</v>
      </c>
    </row>
    <row r="395" spans="1:1" x14ac:dyDescent="0.25">
      <c r="A395" s="263" t="s">
        <v>571</v>
      </c>
    </row>
    <row r="396" spans="1:1" x14ac:dyDescent="0.25">
      <c r="A396" s="263" t="s">
        <v>572</v>
      </c>
    </row>
    <row r="397" spans="1:1" x14ac:dyDescent="0.25">
      <c r="A397" s="263"/>
    </row>
    <row r="398" spans="1:1" x14ac:dyDescent="0.25">
      <c r="A398" s="263" t="s">
        <v>573</v>
      </c>
    </row>
    <row r="399" spans="1:1" x14ac:dyDescent="0.25">
      <c r="A399" s="263" t="s">
        <v>574</v>
      </c>
    </row>
    <row r="400" spans="1:1" x14ac:dyDescent="0.25">
      <c r="A400" s="263" t="s">
        <v>575</v>
      </c>
    </row>
    <row r="401" spans="1:1" x14ac:dyDescent="0.25">
      <c r="A401" s="263" t="s">
        <v>576</v>
      </c>
    </row>
    <row r="402" spans="1:1" x14ac:dyDescent="0.25">
      <c r="A402" s="263"/>
    </row>
    <row r="403" spans="1:1" x14ac:dyDescent="0.25">
      <c r="A403" s="263" t="s">
        <v>577</v>
      </c>
    </row>
    <row r="404" spans="1:1" x14ac:dyDescent="0.25">
      <c r="A404" s="263" t="s">
        <v>578</v>
      </c>
    </row>
    <row r="405" spans="1:1" x14ac:dyDescent="0.25">
      <c r="A405" s="263" t="s">
        <v>579</v>
      </c>
    </row>
    <row r="406" spans="1:1" x14ac:dyDescent="0.25">
      <c r="A406" s="263"/>
    </row>
    <row r="407" spans="1:1" x14ac:dyDescent="0.25">
      <c r="A407" s="263" t="s">
        <v>580</v>
      </c>
    </row>
    <row r="408" spans="1:1" x14ac:dyDescent="0.25">
      <c r="A408" s="263"/>
    </row>
    <row r="409" spans="1:1" x14ac:dyDescent="0.25">
      <c r="A409" s="263" t="s">
        <v>581</v>
      </c>
    </row>
    <row r="410" spans="1:1" x14ac:dyDescent="0.25">
      <c r="A410" s="263" t="s">
        <v>582</v>
      </c>
    </row>
    <row r="411" spans="1:1" x14ac:dyDescent="0.25">
      <c r="A411" s="263" t="s">
        <v>583</v>
      </c>
    </row>
    <row r="412" spans="1:1" x14ac:dyDescent="0.25">
      <c r="A412" s="263" t="s">
        <v>584</v>
      </c>
    </row>
    <row r="413" spans="1:1" x14ac:dyDescent="0.25">
      <c r="A413" s="263" t="s">
        <v>585</v>
      </c>
    </row>
    <row r="414" spans="1:1" x14ac:dyDescent="0.25">
      <c r="A414" s="263"/>
    </row>
    <row r="415" spans="1:1" x14ac:dyDescent="0.25">
      <c r="A415" s="263" t="s">
        <v>586</v>
      </c>
    </row>
    <row r="416" spans="1:1" x14ac:dyDescent="0.25">
      <c r="A416" s="263" t="s">
        <v>587</v>
      </c>
    </row>
    <row r="417" spans="1:1" x14ac:dyDescent="0.25">
      <c r="A417" s="263" t="s">
        <v>588</v>
      </c>
    </row>
    <row r="418" spans="1:1" x14ac:dyDescent="0.25">
      <c r="A418" s="263" t="s">
        <v>589</v>
      </c>
    </row>
    <row r="419" spans="1:1" x14ac:dyDescent="0.25">
      <c r="A419" s="263" t="s">
        <v>590</v>
      </c>
    </row>
    <row r="420" spans="1:1" x14ac:dyDescent="0.25">
      <c r="A420" s="263" t="s">
        <v>591</v>
      </c>
    </row>
    <row r="421" spans="1:1" x14ac:dyDescent="0.25">
      <c r="A421" s="263"/>
    </row>
    <row r="422" spans="1:1" x14ac:dyDescent="0.25">
      <c r="A422" s="263" t="s">
        <v>592</v>
      </c>
    </row>
    <row r="423" spans="1:1" x14ac:dyDescent="0.25">
      <c r="A423" s="263" t="s">
        <v>593</v>
      </c>
    </row>
    <row r="424" spans="1:1" x14ac:dyDescent="0.25">
      <c r="A424" s="263" t="s">
        <v>594</v>
      </c>
    </row>
    <row r="425" spans="1:1" x14ac:dyDescent="0.25">
      <c r="A425" s="263" t="s">
        <v>595</v>
      </c>
    </row>
    <row r="426" spans="1:1" x14ac:dyDescent="0.25">
      <c r="A426" s="263" t="s">
        <v>596</v>
      </c>
    </row>
    <row r="427" spans="1:1" x14ac:dyDescent="0.25">
      <c r="A427" s="263" t="s">
        <v>597</v>
      </c>
    </row>
    <row r="428" spans="1:1" x14ac:dyDescent="0.25">
      <c r="A428" s="263"/>
    </row>
    <row r="429" spans="1:1" x14ac:dyDescent="0.25">
      <c r="A429" s="263" t="s">
        <v>598</v>
      </c>
    </row>
    <row r="430" spans="1:1" x14ac:dyDescent="0.25">
      <c r="A430" s="263" t="s">
        <v>599</v>
      </c>
    </row>
    <row r="431" spans="1:1" x14ac:dyDescent="0.25">
      <c r="A431" s="263" t="s">
        <v>600</v>
      </c>
    </row>
    <row r="432" spans="1:1" x14ac:dyDescent="0.25">
      <c r="A432" s="263" t="s">
        <v>601</v>
      </c>
    </row>
    <row r="433" spans="1:1" x14ac:dyDescent="0.25">
      <c r="A433" s="263" t="s">
        <v>602</v>
      </c>
    </row>
    <row r="434" spans="1:1" x14ac:dyDescent="0.25">
      <c r="A434" s="263"/>
    </row>
    <row r="435" spans="1:1" x14ac:dyDescent="0.25">
      <c r="A435" s="263" t="s">
        <v>603</v>
      </c>
    </row>
    <row r="436" spans="1:1" x14ac:dyDescent="0.25">
      <c r="A436" s="263"/>
    </row>
    <row r="437" spans="1:1" x14ac:dyDescent="0.25">
      <c r="A437" s="263" t="s">
        <v>604</v>
      </c>
    </row>
    <row r="438" spans="1:1" x14ac:dyDescent="0.25">
      <c r="A438" s="263" t="s">
        <v>605</v>
      </c>
    </row>
    <row r="439" spans="1:1" x14ac:dyDescent="0.25">
      <c r="A439" s="263" t="s">
        <v>606</v>
      </c>
    </row>
    <row r="440" spans="1:1" x14ac:dyDescent="0.25">
      <c r="A440" s="263" t="s">
        <v>607</v>
      </c>
    </row>
    <row r="441" spans="1:1" x14ac:dyDescent="0.25">
      <c r="A441" s="263" t="s">
        <v>608</v>
      </c>
    </row>
    <row r="442" spans="1:1" x14ac:dyDescent="0.25">
      <c r="A442" s="263" t="s">
        <v>609</v>
      </c>
    </row>
    <row r="443" spans="1:1" x14ac:dyDescent="0.25">
      <c r="A443" s="263" t="s">
        <v>610</v>
      </c>
    </row>
    <row r="444" spans="1:1" x14ac:dyDescent="0.25">
      <c r="A444" s="263" t="s">
        <v>611</v>
      </c>
    </row>
    <row r="445" spans="1:1" x14ac:dyDescent="0.25">
      <c r="A445" s="263"/>
    </row>
    <row r="446" spans="1:1" x14ac:dyDescent="0.25">
      <c r="A446" s="263" t="s">
        <v>612</v>
      </c>
    </row>
    <row r="447" spans="1:1" x14ac:dyDescent="0.25">
      <c r="A447" s="263"/>
    </row>
    <row r="448" spans="1:1" x14ac:dyDescent="0.25">
      <c r="A448" s="263" t="s">
        <v>613</v>
      </c>
    </row>
    <row r="449" spans="1:1" x14ac:dyDescent="0.25">
      <c r="A449" s="263" t="s">
        <v>614</v>
      </c>
    </row>
    <row r="450" spans="1:1" x14ac:dyDescent="0.25">
      <c r="A450" s="263" t="s">
        <v>615</v>
      </c>
    </row>
    <row r="451" spans="1:1" x14ac:dyDescent="0.25">
      <c r="A451" s="263" t="s">
        <v>616</v>
      </c>
    </row>
    <row r="452" spans="1:1" x14ac:dyDescent="0.25">
      <c r="A452" s="263"/>
    </row>
    <row r="453" spans="1:1" x14ac:dyDescent="0.25">
      <c r="A453" s="263" t="s">
        <v>617</v>
      </c>
    </row>
    <row r="454" spans="1:1" x14ac:dyDescent="0.25">
      <c r="A454" s="263" t="s">
        <v>618</v>
      </c>
    </row>
    <row r="455" spans="1:1" x14ac:dyDescent="0.25">
      <c r="A455" s="263" t="s">
        <v>619</v>
      </c>
    </row>
    <row r="456" spans="1:1" x14ac:dyDescent="0.25">
      <c r="A456" s="263" t="s">
        <v>620</v>
      </c>
    </row>
    <row r="457" spans="1:1" x14ac:dyDescent="0.25">
      <c r="A457" s="263" t="s">
        <v>621</v>
      </c>
    </row>
    <row r="458" spans="1:1" x14ac:dyDescent="0.25">
      <c r="A458" s="263" t="s">
        <v>622</v>
      </c>
    </row>
    <row r="459" spans="1:1" x14ac:dyDescent="0.25">
      <c r="A459" s="263" t="s">
        <v>623</v>
      </c>
    </row>
    <row r="460" spans="1:1" x14ac:dyDescent="0.25">
      <c r="A460" s="263" t="s">
        <v>624</v>
      </c>
    </row>
    <row r="461" spans="1:1" x14ac:dyDescent="0.25">
      <c r="A461" s="263" t="s">
        <v>625</v>
      </c>
    </row>
    <row r="462" spans="1:1" x14ac:dyDescent="0.25">
      <c r="A462" s="263"/>
    </row>
    <row r="463" spans="1:1" x14ac:dyDescent="0.25">
      <c r="A463" s="263" t="s">
        <v>626</v>
      </c>
    </row>
    <row r="464" spans="1:1" x14ac:dyDescent="0.25">
      <c r="A464" s="263" t="s">
        <v>627</v>
      </c>
    </row>
    <row r="465" spans="1:1" x14ac:dyDescent="0.25">
      <c r="A465" s="263" t="s">
        <v>628</v>
      </c>
    </row>
    <row r="466" spans="1:1" x14ac:dyDescent="0.25">
      <c r="A466" s="263" t="s">
        <v>629</v>
      </c>
    </row>
    <row r="467" spans="1:1" x14ac:dyDescent="0.25">
      <c r="A467" s="263" t="s">
        <v>630</v>
      </c>
    </row>
    <row r="468" spans="1:1" x14ac:dyDescent="0.25">
      <c r="A468" s="263" t="s">
        <v>631</v>
      </c>
    </row>
    <row r="469" spans="1:1" x14ac:dyDescent="0.25">
      <c r="A469" s="263" t="s">
        <v>632</v>
      </c>
    </row>
    <row r="470" spans="1:1" x14ac:dyDescent="0.25">
      <c r="A470" s="263"/>
    </row>
    <row r="471" spans="1:1" x14ac:dyDescent="0.25">
      <c r="A471" s="263" t="s">
        <v>633</v>
      </c>
    </row>
    <row r="472" spans="1:1" x14ac:dyDescent="0.25">
      <c r="A472" s="263"/>
    </row>
    <row r="473" spans="1:1" x14ac:dyDescent="0.25">
      <c r="A473" s="263" t="s">
        <v>634</v>
      </c>
    </row>
    <row r="474" spans="1:1" x14ac:dyDescent="0.25">
      <c r="A474" s="263" t="s">
        <v>635</v>
      </c>
    </row>
    <row r="475" spans="1:1" x14ac:dyDescent="0.25">
      <c r="A475" s="263" t="s">
        <v>636</v>
      </c>
    </row>
    <row r="476" spans="1:1" x14ac:dyDescent="0.25">
      <c r="A476" s="263"/>
    </row>
    <row r="477" spans="1:1" x14ac:dyDescent="0.25">
      <c r="A477" s="263" t="s">
        <v>637</v>
      </c>
    </row>
    <row r="478" spans="1:1" x14ac:dyDescent="0.25">
      <c r="A478" s="263" t="s">
        <v>638</v>
      </c>
    </row>
    <row r="479" spans="1:1" x14ac:dyDescent="0.25">
      <c r="A479" s="263" t="s">
        <v>639</v>
      </c>
    </row>
    <row r="480" spans="1:1" x14ac:dyDescent="0.25">
      <c r="A480" s="263" t="s">
        <v>640</v>
      </c>
    </row>
    <row r="481" spans="1:1" x14ac:dyDescent="0.25">
      <c r="A481" s="263" t="s">
        <v>641</v>
      </c>
    </row>
    <row r="482" spans="1:1" x14ac:dyDescent="0.25">
      <c r="A482" s="263" t="s">
        <v>642</v>
      </c>
    </row>
    <row r="483" spans="1:1" x14ac:dyDescent="0.25">
      <c r="A483" s="263" t="s">
        <v>643</v>
      </c>
    </row>
    <row r="484" spans="1:1" x14ac:dyDescent="0.25">
      <c r="A484" s="263" t="s">
        <v>644</v>
      </c>
    </row>
    <row r="485" spans="1:1" x14ac:dyDescent="0.25">
      <c r="A485" s="263" t="s">
        <v>645</v>
      </c>
    </row>
    <row r="486" spans="1:1" x14ac:dyDescent="0.25">
      <c r="A486" s="263"/>
    </row>
    <row r="487" spans="1:1" x14ac:dyDescent="0.25">
      <c r="A487" s="263" t="s">
        <v>646</v>
      </c>
    </row>
    <row r="488" spans="1:1" x14ac:dyDescent="0.25">
      <c r="A488" s="263" t="s">
        <v>647</v>
      </c>
    </row>
    <row r="489" spans="1:1" x14ac:dyDescent="0.25">
      <c r="A489" s="263" t="s">
        <v>648</v>
      </c>
    </row>
    <row r="490" spans="1:1" x14ac:dyDescent="0.25">
      <c r="A490" s="263" t="s">
        <v>649</v>
      </c>
    </row>
    <row r="491" spans="1:1" x14ac:dyDescent="0.25">
      <c r="A491" s="263"/>
    </row>
    <row r="492" spans="1:1" x14ac:dyDescent="0.25">
      <c r="A492" s="263" t="s">
        <v>650</v>
      </c>
    </row>
    <row r="493" spans="1:1" x14ac:dyDescent="0.25">
      <c r="A493" s="263" t="s">
        <v>651</v>
      </c>
    </row>
    <row r="494" spans="1:1" x14ac:dyDescent="0.25">
      <c r="A494" s="263" t="s">
        <v>652</v>
      </c>
    </row>
    <row r="495" spans="1:1" x14ac:dyDescent="0.25">
      <c r="A495" s="263" t="s">
        <v>653</v>
      </c>
    </row>
    <row r="496" spans="1:1" x14ac:dyDescent="0.25">
      <c r="A496" s="263" t="s">
        <v>654</v>
      </c>
    </row>
    <row r="497" spans="1:1" x14ac:dyDescent="0.25">
      <c r="A497" s="263" t="s">
        <v>655</v>
      </c>
    </row>
    <row r="498" spans="1:1" x14ac:dyDescent="0.25">
      <c r="A498" s="263"/>
    </row>
    <row r="499" spans="1:1" x14ac:dyDescent="0.25">
      <c r="A499" s="263" t="s">
        <v>656</v>
      </c>
    </row>
    <row r="500" spans="1:1" x14ac:dyDescent="0.25">
      <c r="A500" s="263" t="s">
        <v>657</v>
      </c>
    </row>
    <row r="501" spans="1:1" x14ac:dyDescent="0.25">
      <c r="A501" s="263" t="s">
        <v>658</v>
      </c>
    </row>
    <row r="502" spans="1:1" x14ac:dyDescent="0.25">
      <c r="A502" s="263" t="s">
        <v>659</v>
      </c>
    </row>
    <row r="503" spans="1:1" x14ac:dyDescent="0.25">
      <c r="A503" s="263" t="s">
        <v>660</v>
      </c>
    </row>
    <row r="504" spans="1:1" x14ac:dyDescent="0.25">
      <c r="A504" s="263" t="s">
        <v>661</v>
      </c>
    </row>
    <row r="505" spans="1:1" x14ac:dyDescent="0.25">
      <c r="A505" s="263" t="s">
        <v>662</v>
      </c>
    </row>
    <row r="506" spans="1:1" x14ac:dyDescent="0.25">
      <c r="A506" s="263" t="s">
        <v>663</v>
      </c>
    </row>
    <row r="507" spans="1:1" x14ac:dyDescent="0.25">
      <c r="A507" s="263" t="s">
        <v>664</v>
      </c>
    </row>
    <row r="508" spans="1:1" x14ac:dyDescent="0.25">
      <c r="A508" s="263" t="s">
        <v>665</v>
      </c>
    </row>
    <row r="509" spans="1:1" x14ac:dyDescent="0.25">
      <c r="A509" s="263" t="s">
        <v>666</v>
      </c>
    </row>
    <row r="510" spans="1:1" x14ac:dyDescent="0.25">
      <c r="A510" s="263" t="s">
        <v>667</v>
      </c>
    </row>
    <row r="511" spans="1:1" x14ac:dyDescent="0.25">
      <c r="A511" s="263" t="s">
        <v>668</v>
      </c>
    </row>
    <row r="512" spans="1:1" x14ac:dyDescent="0.25">
      <c r="A512" s="263"/>
    </row>
    <row r="513" spans="1:1" x14ac:dyDescent="0.25">
      <c r="A513" s="263" t="s">
        <v>669</v>
      </c>
    </row>
    <row r="514" spans="1:1" x14ac:dyDescent="0.25">
      <c r="A514" s="263" t="s">
        <v>670</v>
      </c>
    </row>
    <row r="515" spans="1:1" x14ac:dyDescent="0.25">
      <c r="A515" s="263" t="s">
        <v>671</v>
      </c>
    </row>
    <row r="516" spans="1:1" x14ac:dyDescent="0.25">
      <c r="A516" s="263" t="s">
        <v>672</v>
      </c>
    </row>
    <row r="517" spans="1:1" x14ac:dyDescent="0.25">
      <c r="A517" s="263" t="s">
        <v>673</v>
      </c>
    </row>
    <row r="518" spans="1:1" x14ac:dyDescent="0.25">
      <c r="A518" s="263" t="s">
        <v>674</v>
      </c>
    </row>
    <row r="519" spans="1:1" x14ac:dyDescent="0.25">
      <c r="A519" s="263" t="s">
        <v>675</v>
      </c>
    </row>
    <row r="520" spans="1:1" x14ac:dyDescent="0.25">
      <c r="A520" s="263"/>
    </row>
    <row r="521" spans="1:1" x14ac:dyDescent="0.25">
      <c r="A521" s="263" t="s">
        <v>676</v>
      </c>
    </row>
    <row r="522" spans="1:1" x14ac:dyDescent="0.25">
      <c r="A522" s="263" t="s">
        <v>677</v>
      </c>
    </row>
    <row r="523" spans="1:1" x14ac:dyDescent="0.25">
      <c r="A523" s="263" t="s">
        <v>678</v>
      </c>
    </row>
    <row r="524" spans="1:1" x14ac:dyDescent="0.25">
      <c r="A524" s="263" t="s">
        <v>679</v>
      </c>
    </row>
    <row r="525" spans="1:1" x14ac:dyDescent="0.25">
      <c r="A525" s="263" t="s">
        <v>680</v>
      </c>
    </row>
    <row r="526" spans="1:1" x14ac:dyDescent="0.25">
      <c r="A526" s="263" t="s">
        <v>681</v>
      </c>
    </row>
    <row r="527" spans="1:1" x14ac:dyDescent="0.25">
      <c r="A527" s="263" t="s">
        <v>682</v>
      </c>
    </row>
    <row r="528" spans="1:1" x14ac:dyDescent="0.25">
      <c r="A528" s="263" t="s">
        <v>683</v>
      </c>
    </row>
    <row r="529" spans="1:1" x14ac:dyDescent="0.25">
      <c r="A529" s="263" t="s">
        <v>684</v>
      </c>
    </row>
    <row r="530" spans="1:1" x14ac:dyDescent="0.25">
      <c r="A530" s="263" t="s">
        <v>685</v>
      </c>
    </row>
    <row r="531" spans="1:1" x14ac:dyDescent="0.25">
      <c r="A531" s="263" t="s">
        <v>686</v>
      </c>
    </row>
    <row r="532" spans="1:1" x14ac:dyDescent="0.25">
      <c r="A532" s="263" t="s">
        <v>687</v>
      </c>
    </row>
    <row r="533" spans="1:1" x14ac:dyDescent="0.25">
      <c r="A533" s="263" t="s">
        <v>688</v>
      </c>
    </row>
    <row r="534" spans="1:1" x14ac:dyDescent="0.25">
      <c r="A534" s="263" t="s">
        <v>689</v>
      </c>
    </row>
    <row r="535" spans="1:1" x14ac:dyDescent="0.25">
      <c r="A535" s="263"/>
    </row>
    <row r="536" spans="1:1" x14ac:dyDescent="0.25">
      <c r="A536" s="263" t="s">
        <v>690</v>
      </c>
    </row>
    <row r="537" spans="1:1" x14ac:dyDescent="0.25">
      <c r="A537" s="263" t="s">
        <v>691</v>
      </c>
    </row>
    <row r="538" spans="1:1" x14ac:dyDescent="0.25">
      <c r="A538" s="263" t="s">
        <v>692</v>
      </c>
    </row>
    <row r="539" spans="1:1" x14ac:dyDescent="0.25">
      <c r="A539" s="263"/>
    </row>
    <row r="540" spans="1:1" x14ac:dyDescent="0.25">
      <c r="A540" s="263" t="s">
        <v>693</v>
      </c>
    </row>
    <row r="541" spans="1:1" x14ac:dyDescent="0.25">
      <c r="A541" s="263"/>
    </row>
    <row r="542" spans="1:1" x14ac:dyDescent="0.25">
      <c r="A542" s="263" t="s">
        <v>694</v>
      </c>
    </row>
    <row r="543" spans="1:1" x14ac:dyDescent="0.25">
      <c r="A543" s="263" t="s">
        <v>695</v>
      </c>
    </row>
    <row r="544" spans="1:1" x14ac:dyDescent="0.25">
      <c r="A544" s="263" t="s">
        <v>696</v>
      </c>
    </row>
    <row r="545" spans="1:1" x14ac:dyDescent="0.25">
      <c r="A545" s="263" t="s">
        <v>697</v>
      </c>
    </row>
    <row r="546" spans="1:1" x14ac:dyDescent="0.25">
      <c r="A546" s="263" t="s">
        <v>698</v>
      </c>
    </row>
    <row r="547" spans="1:1" x14ac:dyDescent="0.25">
      <c r="A547" s="263" t="s">
        <v>699</v>
      </c>
    </row>
    <row r="548" spans="1:1" x14ac:dyDescent="0.25">
      <c r="A548" s="263" t="s">
        <v>700</v>
      </c>
    </row>
    <row r="549" spans="1:1" x14ac:dyDescent="0.25">
      <c r="A549" s="263" t="s">
        <v>701</v>
      </c>
    </row>
    <row r="550" spans="1:1" x14ac:dyDescent="0.25">
      <c r="A550" s="263" t="s">
        <v>702</v>
      </c>
    </row>
    <row r="551" spans="1:1" x14ac:dyDescent="0.25">
      <c r="A551" s="263"/>
    </row>
    <row r="552" spans="1:1" x14ac:dyDescent="0.25">
      <c r="A552" s="263" t="s">
        <v>703</v>
      </c>
    </row>
    <row r="553" spans="1:1" x14ac:dyDescent="0.25">
      <c r="A553" s="263"/>
    </row>
    <row r="554" spans="1:1" x14ac:dyDescent="0.25">
      <c r="A554" s="263" t="s">
        <v>704</v>
      </c>
    </row>
    <row r="555" spans="1:1" x14ac:dyDescent="0.25">
      <c r="A555" s="263" t="s">
        <v>705</v>
      </c>
    </row>
    <row r="556" spans="1:1" x14ac:dyDescent="0.25">
      <c r="A556" s="263" t="s">
        <v>706</v>
      </c>
    </row>
    <row r="557" spans="1:1" x14ac:dyDescent="0.25">
      <c r="A557" s="263" t="s">
        <v>707</v>
      </c>
    </row>
    <row r="558" spans="1:1" x14ac:dyDescent="0.25">
      <c r="A558" s="263" t="s">
        <v>708</v>
      </c>
    </row>
    <row r="559" spans="1:1" x14ac:dyDescent="0.25">
      <c r="A559" s="263" t="s">
        <v>709</v>
      </c>
    </row>
    <row r="560" spans="1:1" x14ac:dyDescent="0.25">
      <c r="A560" s="263" t="s">
        <v>710</v>
      </c>
    </row>
    <row r="561" spans="1:1" x14ac:dyDescent="0.25">
      <c r="A561" s="263" t="s">
        <v>711</v>
      </c>
    </row>
    <row r="562" spans="1:1" x14ac:dyDescent="0.25">
      <c r="A562" s="263"/>
    </row>
    <row r="563" spans="1:1" x14ac:dyDescent="0.25">
      <c r="A563" s="263" t="s">
        <v>712</v>
      </c>
    </row>
    <row r="564" spans="1:1" x14ac:dyDescent="0.25">
      <c r="A564" s="263"/>
    </row>
    <row r="565" spans="1:1" x14ac:dyDescent="0.25">
      <c r="A565" s="263" t="s">
        <v>713</v>
      </c>
    </row>
    <row r="566" spans="1:1" x14ac:dyDescent="0.25">
      <c r="A566" s="263" t="s">
        <v>714</v>
      </c>
    </row>
    <row r="567" spans="1:1" x14ac:dyDescent="0.25">
      <c r="A567" s="263" t="s">
        <v>715</v>
      </c>
    </row>
    <row r="568" spans="1:1" x14ac:dyDescent="0.25">
      <c r="A568" s="263" t="s">
        <v>716</v>
      </c>
    </row>
    <row r="569" spans="1:1" x14ac:dyDescent="0.25">
      <c r="A569" s="263"/>
    </row>
    <row r="570" spans="1:1" x14ac:dyDescent="0.25">
      <c r="A570" s="263" t="s">
        <v>717</v>
      </c>
    </row>
    <row r="571" spans="1:1" x14ac:dyDescent="0.25">
      <c r="A571" s="263" t="s">
        <v>718</v>
      </c>
    </row>
    <row r="572" spans="1:1" x14ac:dyDescent="0.25">
      <c r="A572" s="263" t="s">
        <v>719</v>
      </c>
    </row>
    <row r="573" spans="1:1" x14ac:dyDescent="0.25">
      <c r="A573" s="263" t="s">
        <v>720</v>
      </c>
    </row>
    <row r="574" spans="1:1" x14ac:dyDescent="0.25">
      <c r="A574" s="263" t="s">
        <v>721</v>
      </c>
    </row>
    <row r="575" spans="1:1" x14ac:dyDescent="0.25">
      <c r="A575" s="263" t="s">
        <v>722</v>
      </c>
    </row>
    <row r="576" spans="1:1" x14ac:dyDescent="0.25">
      <c r="A576" s="263" t="s">
        <v>723</v>
      </c>
    </row>
    <row r="577" spans="1:1" x14ac:dyDescent="0.25">
      <c r="A577" s="263" t="s">
        <v>724</v>
      </c>
    </row>
    <row r="578" spans="1:1" x14ac:dyDescent="0.25">
      <c r="A578" s="263"/>
    </row>
    <row r="579" spans="1:1" x14ac:dyDescent="0.25">
      <c r="A579" s="263" t="s">
        <v>725</v>
      </c>
    </row>
    <row r="580" spans="1:1" x14ac:dyDescent="0.25">
      <c r="A580" s="263" t="s">
        <v>726</v>
      </c>
    </row>
    <row r="581" spans="1:1" x14ac:dyDescent="0.25">
      <c r="A581" s="263" t="s">
        <v>727</v>
      </c>
    </row>
    <row r="582" spans="1:1" x14ac:dyDescent="0.25">
      <c r="A582" s="263" t="s">
        <v>728</v>
      </c>
    </row>
    <row r="583" spans="1:1" x14ac:dyDescent="0.25">
      <c r="A583" s="263"/>
    </row>
    <row r="584" spans="1:1" x14ac:dyDescent="0.25">
      <c r="A584" s="263" t="s">
        <v>729</v>
      </c>
    </row>
    <row r="585" spans="1:1" x14ac:dyDescent="0.25">
      <c r="A585" s="263" t="s">
        <v>730</v>
      </c>
    </row>
    <row r="586" spans="1:1" x14ac:dyDescent="0.25">
      <c r="A586" s="263" t="s">
        <v>731</v>
      </c>
    </row>
    <row r="587" spans="1:1" x14ac:dyDescent="0.25">
      <c r="A587" s="263" t="s">
        <v>732</v>
      </c>
    </row>
    <row r="588" spans="1:1" x14ac:dyDescent="0.25">
      <c r="A588" s="263"/>
    </row>
    <row r="589" spans="1:1" x14ac:dyDescent="0.25">
      <c r="A589" s="263" t="s">
        <v>733</v>
      </c>
    </row>
    <row r="590" spans="1:1" x14ac:dyDescent="0.25">
      <c r="A590" s="263"/>
    </row>
    <row r="591" spans="1:1" x14ac:dyDescent="0.25">
      <c r="A591" s="263" t="s">
        <v>734</v>
      </c>
    </row>
    <row r="592" spans="1:1" x14ac:dyDescent="0.25">
      <c r="A592" s="263" t="s">
        <v>735</v>
      </c>
    </row>
    <row r="593" spans="1:1" x14ac:dyDescent="0.25">
      <c r="A593" s="263" t="s">
        <v>736</v>
      </c>
    </row>
    <row r="594" spans="1:1" x14ac:dyDescent="0.25">
      <c r="A594" s="263" t="s">
        <v>737</v>
      </c>
    </row>
    <row r="595" spans="1:1" x14ac:dyDescent="0.25">
      <c r="A595" s="263" t="s">
        <v>738</v>
      </c>
    </row>
    <row r="596" spans="1:1" x14ac:dyDescent="0.25">
      <c r="A596" s="263" t="s">
        <v>739</v>
      </c>
    </row>
    <row r="597" spans="1:1" x14ac:dyDescent="0.25">
      <c r="A597" s="263" t="s">
        <v>740</v>
      </c>
    </row>
    <row r="598" spans="1:1" x14ac:dyDescent="0.25">
      <c r="A598" s="263" t="s">
        <v>741</v>
      </c>
    </row>
    <row r="599" spans="1:1" x14ac:dyDescent="0.25">
      <c r="A599" s="263"/>
    </row>
    <row r="600" spans="1:1" x14ac:dyDescent="0.25">
      <c r="A600" s="263" t="s">
        <v>742</v>
      </c>
    </row>
    <row r="601" spans="1:1" x14ac:dyDescent="0.25">
      <c r="A601" s="263"/>
    </row>
    <row r="602" spans="1:1" x14ac:dyDescent="0.25">
      <c r="A602" s="263" t="s">
        <v>743</v>
      </c>
    </row>
    <row r="603" spans="1:1" x14ac:dyDescent="0.25">
      <c r="A603" s="263" t="s">
        <v>744</v>
      </c>
    </row>
    <row r="604" spans="1:1" x14ac:dyDescent="0.25">
      <c r="A604" s="263" t="s">
        <v>745</v>
      </c>
    </row>
    <row r="605" spans="1:1" x14ac:dyDescent="0.25">
      <c r="A605" s="263" t="s">
        <v>746</v>
      </c>
    </row>
    <row r="606" spans="1:1" x14ac:dyDescent="0.25">
      <c r="A606" s="263" t="s">
        <v>747</v>
      </c>
    </row>
    <row r="607" spans="1:1" x14ac:dyDescent="0.25">
      <c r="A607" s="263" t="s">
        <v>748</v>
      </c>
    </row>
    <row r="608" spans="1:1" x14ac:dyDescent="0.25">
      <c r="A608" s="263" t="s">
        <v>749</v>
      </c>
    </row>
    <row r="609" spans="1:1" x14ac:dyDescent="0.25">
      <c r="A609" s="263" t="s">
        <v>750</v>
      </c>
    </row>
    <row r="610" spans="1:1" x14ac:dyDescent="0.25">
      <c r="A610" s="263" t="s">
        <v>751</v>
      </c>
    </row>
    <row r="611" spans="1:1" x14ac:dyDescent="0.25">
      <c r="A611" s="263"/>
    </row>
    <row r="612" spans="1:1" x14ac:dyDescent="0.25">
      <c r="A612" s="263" t="s">
        <v>752</v>
      </c>
    </row>
    <row r="613" spans="1:1" x14ac:dyDescent="0.25">
      <c r="A613" s="263"/>
    </row>
    <row r="614" spans="1:1" x14ac:dyDescent="0.25">
      <c r="A614" s="263" t="s">
        <v>753</v>
      </c>
    </row>
    <row r="615" spans="1:1" x14ac:dyDescent="0.25">
      <c r="A615" s="263" t="s">
        <v>754</v>
      </c>
    </row>
    <row r="616" spans="1:1" x14ac:dyDescent="0.25">
      <c r="A616" s="263" t="s">
        <v>755</v>
      </c>
    </row>
    <row r="617" spans="1:1" x14ac:dyDescent="0.25">
      <c r="A617" s="263" t="s">
        <v>756</v>
      </c>
    </row>
    <row r="618" spans="1:1" x14ac:dyDescent="0.25">
      <c r="A618" s="263" t="s">
        <v>757</v>
      </c>
    </row>
    <row r="619" spans="1:1" x14ac:dyDescent="0.25">
      <c r="A619" s="263" t="s">
        <v>758</v>
      </c>
    </row>
    <row r="620" spans="1:1" x14ac:dyDescent="0.25">
      <c r="A620" s="263"/>
    </row>
    <row r="621" spans="1:1" x14ac:dyDescent="0.25">
      <c r="A621" s="263" t="s">
        <v>759</v>
      </c>
    </row>
    <row r="622" spans="1:1" x14ac:dyDescent="0.25">
      <c r="A622" s="263"/>
    </row>
    <row r="623" spans="1:1" x14ac:dyDescent="0.25">
      <c r="A623" s="263"/>
    </row>
    <row r="624" spans="1:1" x14ac:dyDescent="0.25">
      <c r="A624" s="263"/>
    </row>
    <row r="625" spans="1:1" x14ac:dyDescent="0.25">
      <c r="A625" s="263"/>
    </row>
    <row r="626" spans="1:1" x14ac:dyDescent="0.25">
      <c r="A626" s="263"/>
    </row>
    <row r="627" spans="1:1" x14ac:dyDescent="0.25">
      <c r="A627" s="263"/>
    </row>
    <row r="628" spans="1:1" x14ac:dyDescent="0.25">
      <c r="A628" s="263"/>
    </row>
    <row r="629" spans="1:1" x14ac:dyDescent="0.25">
      <c r="A629" s="263"/>
    </row>
    <row r="630" spans="1:1" x14ac:dyDescent="0.25">
      <c r="A630" s="263"/>
    </row>
    <row r="631" spans="1:1" x14ac:dyDescent="0.25">
      <c r="A631" s="263"/>
    </row>
    <row r="632" spans="1:1" x14ac:dyDescent="0.25">
      <c r="A632" s="263"/>
    </row>
    <row r="633" spans="1:1" x14ac:dyDescent="0.25">
      <c r="A633" s="263"/>
    </row>
    <row r="634" spans="1:1" x14ac:dyDescent="0.25">
      <c r="A634" s="263"/>
    </row>
    <row r="635" spans="1:1" x14ac:dyDescent="0.25">
      <c r="A635" s="263"/>
    </row>
    <row r="636" spans="1:1" x14ac:dyDescent="0.25">
      <c r="A636" s="263"/>
    </row>
    <row r="637" spans="1:1" x14ac:dyDescent="0.25">
      <c r="A637" s="263"/>
    </row>
    <row r="638" spans="1:1" x14ac:dyDescent="0.25">
      <c r="A638" s="263"/>
    </row>
    <row r="639" spans="1:1" x14ac:dyDescent="0.25">
      <c r="A639" s="263"/>
    </row>
    <row r="640" spans="1:1" x14ac:dyDescent="0.25">
      <c r="A640" s="263"/>
    </row>
    <row r="641" spans="1:1" x14ac:dyDescent="0.25">
      <c r="A641" s="263"/>
    </row>
    <row r="642" spans="1:1" x14ac:dyDescent="0.25">
      <c r="A642" s="263"/>
    </row>
    <row r="643" spans="1:1" x14ac:dyDescent="0.25">
      <c r="A643" s="263"/>
    </row>
    <row r="644" spans="1:1" x14ac:dyDescent="0.25">
      <c r="A644" s="263"/>
    </row>
    <row r="645" spans="1:1" x14ac:dyDescent="0.25">
      <c r="A645" s="263"/>
    </row>
    <row r="646" spans="1:1" x14ac:dyDescent="0.25">
      <c r="A646" s="263"/>
    </row>
    <row r="647" spans="1:1" x14ac:dyDescent="0.25">
      <c r="A647" s="263"/>
    </row>
    <row r="648" spans="1:1" x14ac:dyDescent="0.25">
      <c r="A648" s="263"/>
    </row>
    <row r="649" spans="1:1" x14ac:dyDescent="0.25">
      <c r="A649" s="263"/>
    </row>
    <row r="650" spans="1:1" x14ac:dyDescent="0.25">
      <c r="A650" s="263"/>
    </row>
    <row r="651" spans="1:1" x14ac:dyDescent="0.25">
      <c r="A651" s="263"/>
    </row>
    <row r="652" spans="1:1" x14ac:dyDescent="0.25">
      <c r="A652" s="263"/>
    </row>
    <row r="653" spans="1:1" x14ac:dyDescent="0.25">
      <c r="A653" s="263"/>
    </row>
    <row r="654" spans="1:1" x14ac:dyDescent="0.25">
      <c r="A654" s="263"/>
    </row>
    <row r="655" spans="1:1" x14ac:dyDescent="0.25">
      <c r="A655" s="263"/>
    </row>
    <row r="656" spans="1:1" x14ac:dyDescent="0.25">
      <c r="A656" s="263"/>
    </row>
    <row r="657" spans="1:1" x14ac:dyDescent="0.25">
      <c r="A657" s="263"/>
    </row>
    <row r="658" spans="1:1" x14ac:dyDescent="0.25">
      <c r="A658" s="263"/>
    </row>
    <row r="659" spans="1:1" x14ac:dyDescent="0.25">
      <c r="A659" s="263"/>
    </row>
    <row r="660" spans="1:1" x14ac:dyDescent="0.25">
      <c r="A660" s="263"/>
    </row>
    <row r="661" spans="1:1" x14ac:dyDescent="0.25">
      <c r="A661" s="263"/>
    </row>
    <row r="662" spans="1:1" x14ac:dyDescent="0.25">
      <c r="A662" s="263"/>
    </row>
    <row r="663" spans="1:1" x14ac:dyDescent="0.25">
      <c r="A663" s="263"/>
    </row>
    <row r="664" spans="1:1" x14ac:dyDescent="0.25">
      <c r="A664" s="263"/>
    </row>
    <row r="665" spans="1:1" x14ac:dyDescent="0.25">
      <c r="A665" s="263"/>
    </row>
    <row r="666" spans="1:1" x14ac:dyDescent="0.25">
      <c r="A666" s="263"/>
    </row>
    <row r="667" spans="1:1" x14ac:dyDescent="0.25">
      <c r="A667" s="263"/>
    </row>
    <row r="668" spans="1:1" x14ac:dyDescent="0.25">
      <c r="A668" s="263"/>
    </row>
    <row r="669" spans="1:1" x14ac:dyDescent="0.25">
      <c r="A669" s="263"/>
    </row>
    <row r="670" spans="1:1" x14ac:dyDescent="0.25">
      <c r="A670" s="263"/>
    </row>
    <row r="671" spans="1:1" x14ac:dyDescent="0.25">
      <c r="A671" s="263"/>
    </row>
    <row r="672" spans="1:1" x14ac:dyDescent="0.25">
      <c r="A672" s="263"/>
    </row>
    <row r="673" spans="1:1" x14ac:dyDescent="0.25">
      <c r="A673" s="263"/>
    </row>
    <row r="674" spans="1:1" x14ac:dyDescent="0.25">
      <c r="A674" s="263"/>
    </row>
    <row r="675" spans="1:1" x14ac:dyDescent="0.25">
      <c r="A675" s="264"/>
    </row>
    <row r="676" spans="1:1" x14ac:dyDescent="0.2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Davis</cp:lastModifiedBy>
  <dcterms:created xsi:type="dcterms:W3CDTF">2014-10-13T19:50:16Z</dcterms:created>
  <dcterms:modified xsi:type="dcterms:W3CDTF">2020-04-26T19:17:28Z</dcterms:modified>
</cp:coreProperties>
</file>