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1 - Change Log\"/>
    </mc:Choice>
  </mc:AlternateContent>
  <xr:revisionPtr revIDLastSave="0" documentId="13_ncr:1_{D34F19B1-7968-45BD-B78F-C9ABD6B42D45}"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F4" i="19"/>
  <c r="E4" i="19"/>
  <c r="O1" i="19"/>
  <c r="G5"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C5" i="28" l="1"/>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C7" i="28" l="1"/>
  <c r="D7" i="28" s="1"/>
  <c r="DV9" i="14"/>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C8" i="28" l="1"/>
  <c r="HP108" i="7"/>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8" i="28" l="1"/>
  <c r="C9" i="28" s="1"/>
  <c r="HR108" i="7"/>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D9" i="28" l="1"/>
  <c r="C10" i="28" s="1"/>
  <c r="HS108" i="7"/>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10" i="28" l="1"/>
  <c r="C11" i="28" s="1"/>
  <c r="D11" i="28" s="1"/>
  <c r="C12" i="28" s="1"/>
  <c r="D12" i="28" s="1"/>
  <c r="C13" i="28" s="1"/>
  <c r="D13" i="28" s="1"/>
  <c r="HT108" i="7"/>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C14" i="28" l="1"/>
  <c r="HU108" i="7"/>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<sst xmlns="http://schemas.openxmlformats.org/spreadsheetml/2006/main" count="1540" uniqueCount="997">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</sst>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9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14" borderId="0"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2" sqref="B42"/>
    </sheetView>
  </sheetViews>
  <sheetFormatPr defaultColWidth="9" defaultRowHeight="14.75" x14ac:dyDescent="0.75"/>
  <cols>
    <col min="1" max="1" width="9" style="11"/>
    <col min="2" max="2" width="99.0898437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221</v>
      </c>
      <c r="G4" s="214"/>
    </row>
    <row r="5" spans="1:7" x14ac:dyDescent="0.75">
      <c r="A5" s="5"/>
      <c r="B5" s="5" t="s">
        <v>89</v>
      </c>
      <c r="D5" s="246" t="s">
        <v>220</v>
      </c>
      <c r="G5" s="214"/>
    </row>
    <row r="6" spans="1:7" x14ac:dyDescent="0.75">
      <c r="A6" s="5"/>
      <c r="B6" s="5" t="s">
        <v>41</v>
      </c>
      <c r="G6" s="214"/>
    </row>
    <row r="7" spans="1:7" x14ac:dyDescent="0.75">
      <c r="A7" s="5"/>
      <c r="B7" s="5"/>
      <c r="G7" s="214"/>
    </row>
    <row r="8" spans="1:7" ht="17.25" x14ac:dyDescent="0.85">
      <c r="A8" s="5"/>
      <c r="B8" s="5" t="s">
        <v>132</v>
      </c>
      <c r="D8" s="247" t="s">
        <v>222</v>
      </c>
      <c r="G8" s="214"/>
    </row>
    <row r="9" spans="1:7" x14ac:dyDescent="0.75">
      <c r="A9" s="5"/>
      <c r="B9" s="5" t="s">
        <v>91</v>
      </c>
      <c r="D9" s="246" t="s">
        <v>219</v>
      </c>
      <c r="G9" s="214"/>
    </row>
    <row r="10" spans="1:7" x14ac:dyDescent="0.75">
      <c r="A10" s="5"/>
      <c r="B10" s="5" t="s">
        <v>133</v>
      </c>
      <c r="G10" s="214"/>
    </row>
    <row r="11" spans="1:7" x14ac:dyDescent="0.75">
      <c r="A11" s="5"/>
      <c r="B11" s="5" t="s">
        <v>208</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899</v>
      </c>
      <c r="G16" s="215"/>
    </row>
    <row r="17" spans="1:9" x14ac:dyDescent="0.75">
      <c r="A17" s="5"/>
      <c r="B17" s="5"/>
      <c r="G17" s="214"/>
    </row>
    <row r="18" spans="1:9" x14ac:dyDescent="0.75">
      <c r="A18" s="5"/>
      <c r="B18" s="5" t="s">
        <v>64</v>
      </c>
      <c r="G18" s="423"/>
      <c r="H18" s="423"/>
      <c r="I18" s="423"/>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945</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Log'!$A$3),IF('Change Log'!$C$3="William W. Davis",", William W. Davis, MSPM, PMP",CONCATENATE(", original copyright holder is William W. Davis, MSPM, PMP; later modified by ",'Change Log'!$C$3)))</f>
        <v>Version 5.1 – © 2015-2022, William W. Davis, MSPM, PMP</v>
      </c>
    </row>
    <row r="27" spans="1:9" x14ac:dyDescent="0.75">
      <c r="A27" s="5"/>
      <c r="B27" s="103" t="s">
        <v>135</v>
      </c>
      <c r="D27" s="260"/>
    </row>
    <row r="28" spans="1:9" x14ac:dyDescent="0.75">
      <c r="A28" s="5"/>
      <c r="B28" s="372" t="s">
        <v>136</v>
      </c>
      <c r="C28" s="12"/>
      <c r="D28" s="260"/>
      <c r="H28" s="12"/>
    </row>
    <row r="29" spans="1:9" x14ac:dyDescent="0.75">
      <c r="A29" s="5"/>
      <c r="B29" s="103" t="s">
        <v>90</v>
      </c>
      <c r="C29" s="102"/>
      <c r="D29" s="260"/>
      <c r="E29" s="102"/>
      <c r="F29" s="102"/>
      <c r="G29" s="102"/>
      <c r="H29" s="102"/>
    </row>
    <row r="30" spans="1:9" x14ac:dyDescent="0.75">
      <c r="A30" s="5"/>
      <c r="B30" s="103" t="s">
        <v>207</v>
      </c>
      <c r="C30" s="102"/>
      <c r="D30" s="260"/>
      <c r="H30" s="12"/>
    </row>
    <row r="31" spans="1:9" x14ac:dyDescent="0.75">
      <c r="A31" s="5"/>
      <c r="B31" s="352" t="s">
        <v>823</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946</v>
      </c>
      <c r="H34" s="12"/>
    </row>
    <row r="35" spans="1:8" x14ac:dyDescent="0.75">
      <c r="A35" s="5"/>
      <c r="B35" s="154" t="s">
        <v>206</v>
      </c>
      <c r="C35" s="12"/>
      <c r="H35" s="12"/>
    </row>
    <row r="36" spans="1:8" x14ac:dyDescent="0.75">
      <c r="A36" s="5"/>
      <c r="B36" s="154" t="s">
        <v>745</v>
      </c>
      <c r="C36" s="12"/>
      <c r="D36" s="260" t="s">
        <v>227</v>
      </c>
      <c r="H36" s="12"/>
    </row>
    <row r="37" spans="1:8" x14ac:dyDescent="0.75">
      <c r="A37" s="5"/>
      <c r="B37" s="154" t="s">
        <v>746</v>
      </c>
      <c r="C37" s="12"/>
      <c r="D37" s="260" t="s">
        <v>901</v>
      </c>
      <c r="H37" s="12"/>
    </row>
    <row r="38" spans="1:8" x14ac:dyDescent="0.75">
      <c r="A38" s="5"/>
      <c r="B38" s="154"/>
      <c r="C38" s="12"/>
      <c r="D38" s="260" t="s">
        <v>900</v>
      </c>
      <c r="H38" s="12"/>
    </row>
    <row r="39" spans="1:8" x14ac:dyDescent="0.75">
      <c r="A39" s="5"/>
      <c r="B39" s="154" t="s">
        <v>747</v>
      </c>
      <c r="C39" s="12"/>
      <c r="D39" s="260" t="s">
        <v>902</v>
      </c>
      <c r="H39" s="12"/>
    </row>
    <row r="40" spans="1:8" x14ac:dyDescent="0.75">
      <c r="A40" s="5"/>
      <c r="B40" s="154" t="s">
        <v>87</v>
      </c>
      <c r="C40" s="12"/>
      <c r="D40" s="260" t="s">
        <v>971</v>
      </c>
      <c r="H40" s="12"/>
    </row>
    <row r="41" spans="1:8" x14ac:dyDescent="0.75">
      <c r="A41" s="5"/>
      <c r="B41" s="261" t="s">
        <v>752</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C44" sqref="C44"/>
    </sheetView>
  </sheetViews>
  <sheetFormatPr defaultColWidth="9" defaultRowHeight="14.75" x14ac:dyDescent="0.75"/>
  <cols>
    <col min="1" max="1" width="9" style="11"/>
    <col min="2" max="2" width="105.26953125" style="11" customWidth="1"/>
    <col min="3" max="16384" width="9" style="11"/>
  </cols>
  <sheetData>
    <row r="1" spans="1:3" x14ac:dyDescent="0.75">
      <c r="A1" s="5"/>
      <c r="B1" s="5"/>
      <c r="C1" s="212"/>
    </row>
    <row r="2" spans="1:3" ht="28.75" x14ac:dyDescent="1.35">
      <c r="A2" s="5"/>
      <c r="B2" s="140" t="s">
        <v>879</v>
      </c>
      <c r="C2" s="213"/>
    </row>
    <row r="3" spans="1:3" x14ac:dyDescent="0.75">
      <c r="A3" s="5"/>
      <c r="B3" s="5"/>
    </row>
    <row r="4" spans="1:3" x14ac:dyDescent="0.75">
      <c r="A4" s="5"/>
      <c r="B4" s="5" t="s">
        <v>923</v>
      </c>
    </row>
    <row r="5" spans="1:3" x14ac:dyDescent="0.75">
      <c r="A5" s="5"/>
      <c r="B5" s="5" t="s">
        <v>959</v>
      </c>
    </row>
    <row r="6" spans="1:3" x14ac:dyDescent="0.75">
      <c r="A6" s="5"/>
      <c r="B6" s="5" t="s">
        <v>955</v>
      </c>
    </row>
    <row r="7" spans="1:3" x14ac:dyDescent="0.75">
      <c r="A7" s="5"/>
      <c r="B7" s="5" t="s">
        <v>954</v>
      </c>
    </row>
    <row r="8" spans="1:3" x14ac:dyDescent="0.75">
      <c r="A8" s="5"/>
      <c r="B8" s="5"/>
    </row>
    <row r="9" spans="1:3" x14ac:dyDescent="0.75">
      <c r="A9" s="5"/>
      <c r="B9" s="5" t="s">
        <v>918</v>
      </c>
    </row>
    <row r="10" spans="1:3" x14ac:dyDescent="0.75">
      <c r="A10" s="5"/>
      <c r="B10" s="5" t="s">
        <v>915</v>
      </c>
    </row>
    <row r="11" spans="1:3" x14ac:dyDescent="0.75">
      <c r="A11" s="5"/>
      <c r="B11" s="5" t="s">
        <v>916</v>
      </c>
    </row>
    <row r="12" spans="1:3" x14ac:dyDescent="0.75">
      <c r="A12" s="5"/>
      <c r="B12" s="5" t="s">
        <v>917</v>
      </c>
    </row>
    <row r="13" spans="1:3" x14ac:dyDescent="0.75">
      <c r="A13" s="5"/>
      <c r="B13" s="5"/>
    </row>
    <row r="14" spans="1:3" x14ac:dyDescent="0.75">
      <c r="A14" s="5"/>
      <c r="B14" s="5" t="s">
        <v>920</v>
      </c>
    </row>
    <row r="15" spans="1:3" x14ac:dyDescent="0.75">
      <c r="A15" s="5"/>
      <c r="B15" s="5" t="s">
        <v>919</v>
      </c>
    </row>
    <row r="16" spans="1:3" x14ac:dyDescent="0.75">
      <c r="A16" s="5"/>
      <c r="B16" s="5" t="s">
        <v>924</v>
      </c>
    </row>
    <row r="17" spans="1:7" x14ac:dyDescent="0.75">
      <c r="A17" s="5"/>
      <c r="B17" s="5" t="s">
        <v>925</v>
      </c>
    </row>
    <row r="18" spans="1:7" x14ac:dyDescent="0.75">
      <c r="A18" s="5"/>
      <c r="B18" s="5" t="s">
        <v>926</v>
      </c>
    </row>
    <row r="19" spans="1:7" x14ac:dyDescent="0.75">
      <c r="A19" s="5"/>
      <c r="B19" s="5" t="s">
        <v>927</v>
      </c>
    </row>
    <row r="20" spans="1:7" x14ac:dyDescent="0.75">
      <c r="A20" s="5"/>
      <c r="B20" s="5" t="s">
        <v>921</v>
      </c>
    </row>
    <row r="21" spans="1:7" x14ac:dyDescent="0.75">
      <c r="A21" s="5"/>
      <c r="B21" s="5"/>
    </row>
    <row r="22" spans="1:7" ht="17.25" x14ac:dyDescent="0.85">
      <c r="A22" s="5"/>
      <c r="B22" s="5" t="s">
        <v>922</v>
      </c>
      <c r="D22" s="245"/>
      <c r="G22" s="214"/>
    </row>
    <row r="23" spans="1:7" x14ac:dyDescent="0.75">
      <c r="A23" s="5"/>
      <c r="B23" s="5" t="s">
        <v>799</v>
      </c>
      <c r="D23" s="246"/>
      <c r="G23" s="214"/>
    </row>
    <row r="24" spans="1:7" x14ac:dyDescent="0.75">
      <c r="A24" s="5"/>
      <c r="B24" s="5" t="s">
        <v>800</v>
      </c>
      <c r="G24" s="214"/>
    </row>
    <row r="25" spans="1:7" x14ac:dyDescent="0.75">
      <c r="A25" s="5"/>
      <c r="B25" s="5" t="s">
        <v>801</v>
      </c>
      <c r="G25" s="214"/>
    </row>
    <row r="26" spans="1:7" ht="17.25" x14ac:dyDescent="0.85">
      <c r="A26" s="5"/>
      <c r="B26" s="5"/>
      <c r="D26" s="247"/>
      <c r="G26" s="214"/>
    </row>
    <row r="27" spans="1:7" x14ac:dyDescent="0.75">
      <c r="A27" s="5"/>
      <c r="B27" s="5" t="s">
        <v>802</v>
      </c>
      <c r="D27" s="246"/>
      <c r="G27" s="214"/>
    </row>
    <row r="28" spans="1:7" x14ac:dyDescent="0.75">
      <c r="A28" s="5"/>
      <c r="B28" s="5" t="s">
        <v>803</v>
      </c>
      <c r="G28" s="214"/>
    </row>
    <row r="29" spans="1:7" x14ac:dyDescent="0.75">
      <c r="A29" s="5"/>
      <c r="B29" s="5" t="s">
        <v>804</v>
      </c>
      <c r="G29" s="214"/>
    </row>
    <row r="30" spans="1:7" x14ac:dyDescent="0.75">
      <c r="A30" s="5"/>
      <c r="B30" s="339" t="s">
        <v>805</v>
      </c>
      <c r="G30" s="214"/>
    </row>
    <row r="31" spans="1:7" x14ac:dyDescent="0.75">
      <c r="A31" s="5"/>
      <c r="B31" s="5" t="s">
        <v>808</v>
      </c>
      <c r="G31" s="214"/>
    </row>
    <row r="32" spans="1:7" x14ac:dyDescent="0.75">
      <c r="A32" s="5"/>
      <c r="B32" s="5" t="s">
        <v>807</v>
      </c>
      <c r="G32" s="214"/>
    </row>
    <row r="33" spans="1:9" x14ac:dyDescent="0.75">
      <c r="A33" s="5"/>
      <c r="B33" s="5" t="s">
        <v>816</v>
      </c>
      <c r="G33" s="214"/>
    </row>
    <row r="34" spans="1:9" x14ac:dyDescent="0.75">
      <c r="A34" s="5"/>
      <c r="B34" s="5"/>
      <c r="G34" s="215"/>
    </row>
    <row r="35" spans="1:9" x14ac:dyDescent="0.75">
      <c r="A35" s="5"/>
      <c r="B35" s="5" t="s">
        <v>806</v>
      </c>
      <c r="G35" s="214"/>
    </row>
    <row r="36" spans="1:9" x14ac:dyDescent="0.75">
      <c r="A36" s="5"/>
      <c r="B36" s="5" t="s">
        <v>809</v>
      </c>
      <c r="G36" s="423"/>
      <c r="H36" s="423"/>
      <c r="I36" s="423"/>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Log'!$A$3),IF('Change Log'!$C$3="William W. Davis",", William W. Davis, MSPM, PMP",CONCATENATE(", original copyright holder is William W. Davis, MSPM, PMP; later modified by ",'Change Log'!$C$3)))</f>
        <v>Version 5.1 – © 2015-2022, William W. Davis, MSPM, PMP</v>
      </c>
      <c r="C43" s="12"/>
      <c r="D43" s="260"/>
      <c r="H43" s="12"/>
    </row>
    <row r="44" spans="1:9" x14ac:dyDescent="0.75">
      <c r="A44" s="5"/>
      <c r="B44" s="336" t="s">
        <v>135</v>
      </c>
      <c r="C44" s="12"/>
      <c r="D44" s="260"/>
      <c r="E44" s="102"/>
      <c r="F44" s="102"/>
      <c r="G44" s="102"/>
      <c r="H44" s="102"/>
    </row>
    <row r="45" spans="1:9" x14ac:dyDescent="0.75">
      <c r="A45" s="5"/>
      <c r="B45" s="372" t="s">
        <v>136</v>
      </c>
      <c r="C45" s="12"/>
      <c r="D45" s="260"/>
      <c r="H45" s="12"/>
    </row>
    <row r="46" spans="1:9" x14ac:dyDescent="0.75">
      <c r="A46" s="5"/>
      <c r="B46" s="336" t="s">
        <v>90</v>
      </c>
      <c r="C46" s="12"/>
      <c r="D46" s="260"/>
      <c r="H46" s="12"/>
    </row>
    <row r="47" spans="1:9" x14ac:dyDescent="0.75">
      <c r="A47" s="5"/>
      <c r="B47" s="336" t="s">
        <v>207</v>
      </c>
      <c r="C47" s="102"/>
      <c r="D47" s="260"/>
      <c r="H47" s="12"/>
    </row>
    <row r="48" spans="1:9" x14ac:dyDescent="0.75">
      <c r="A48" s="5"/>
      <c r="B48" s="352" t="s">
        <v>823</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745</v>
      </c>
      <c r="C53" s="12"/>
      <c r="H53" s="12"/>
    </row>
    <row r="54" spans="1:8" x14ac:dyDescent="0.75">
      <c r="A54" s="5"/>
      <c r="B54" s="154" t="s">
        <v>746</v>
      </c>
      <c r="C54" s="12"/>
      <c r="D54" s="260"/>
      <c r="H54" s="12"/>
    </row>
    <row r="55" spans="1:8" x14ac:dyDescent="0.75">
      <c r="A55" s="5"/>
      <c r="B55" s="154"/>
      <c r="C55" s="12"/>
      <c r="D55" s="260"/>
      <c r="H55" s="12"/>
    </row>
    <row r="56" spans="1:8" x14ac:dyDescent="0.75">
      <c r="A56" s="5"/>
      <c r="B56" s="154" t="s">
        <v>747</v>
      </c>
      <c r="C56" s="12"/>
      <c r="D56" s="260"/>
      <c r="H56" s="12"/>
    </row>
    <row r="57" spans="1:8" x14ac:dyDescent="0.75">
      <c r="A57" s="19"/>
      <c r="B57" s="154" t="s">
        <v>87</v>
      </c>
      <c r="C57" s="12"/>
      <c r="D57" s="260"/>
      <c r="H57" s="12"/>
    </row>
    <row r="58" spans="1:8" x14ac:dyDescent="0.75">
      <c r="A58" s="5"/>
      <c r="B58" s="337" t="s">
        <v>752</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3">
        <v>50</v>
      </c>
      <c r="D3" s="204" t="s">
        <v>931</v>
      </c>
      <c r="E3" s="205"/>
      <c r="F3" s="206"/>
      <c r="G3" s="206"/>
      <c r="H3" s="205"/>
      <c r="I3" s="205"/>
      <c r="J3" s="205"/>
      <c r="K3" s="207"/>
      <c r="L3" s="35"/>
      <c r="M3" s="35"/>
      <c r="N3" s="35"/>
      <c r="O3" s="35"/>
      <c r="P3" s="35"/>
      <c r="Q3" s="35"/>
      <c r="R3" s="5"/>
    </row>
    <row r="4" spans="1:18" ht="20.149999999999999" customHeight="1" x14ac:dyDescent="0.75">
      <c r="A4" s="257"/>
      <c r="B4" s="258" t="s">
        <v>903</v>
      </c>
      <c r="C4" s="354">
        <v>100</v>
      </c>
      <c r="D4" s="204" t="s">
        <v>815</v>
      </c>
      <c r="E4" s="205"/>
      <c r="F4" s="206"/>
      <c r="G4" s="206"/>
      <c r="H4" s="205"/>
      <c r="I4" s="205"/>
      <c r="J4" s="205"/>
      <c r="K4" s="207"/>
      <c r="L4" s="35"/>
      <c r="M4" s="35"/>
      <c r="N4" s="35"/>
      <c r="O4" s="35"/>
      <c r="P4" s="35"/>
      <c r="Q4" s="35"/>
      <c r="R4" s="5"/>
    </row>
    <row r="5" spans="1:18" ht="20.149999999999999" customHeight="1" x14ac:dyDescent="0.75">
      <c r="A5" s="189"/>
      <c r="B5" s="190" t="s">
        <v>190</v>
      </c>
      <c r="C5" s="354">
        <v>150</v>
      </c>
      <c r="D5" s="204" t="s">
        <v>932</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4">
        <v>75</v>
      </c>
      <c r="D12" s="204" t="s">
        <v>224</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5">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6">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7">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5" t="s">
        <v>983</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Log'!$A$3),IF('Change Log'!$C$3="William W. Davis",", William W. Davis, MSPM, PMP",CONCATENATE(", original copyright holder is William W. Davis, MSPM, PMP; later modified by ",'Change Log'!$C$3)))</f>
        <v>Version 5.1 – © 2015-2022, William W. Davis, MSPM, PMP</v>
      </c>
      <c r="C19" s="188"/>
      <c r="D19" s="5"/>
      <c r="E19" s="2"/>
      <c r="F19" s="5"/>
      <c r="G19" s="5"/>
      <c r="H19" s="2"/>
      <c r="I19" s="5"/>
      <c r="J19" s="5"/>
      <c r="K19" s="5"/>
      <c r="L19" s="5"/>
      <c r="M19" s="5"/>
      <c r="N19" s="5"/>
      <c r="O19" s="5"/>
      <c r="P19" s="5"/>
      <c r="Q19" s="5"/>
      <c r="R19" s="5"/>
    </row>
    <row r="20" spans="1:18" x14ac:dyDescent="0.75">
      <c r="A20" s="2"/>
      <c r="B20" s="320" t="s">
        <v>135</v>
      </c>
      <c r="C20" s="320"/>
      <c r="D20" s="320"/>
      <c r="E20" s="320"/>
      <c r="F20" s="320"/>
      <c r="G20" s="320"/>
      <c r="H20" s="2"/>
      <c r="I20" s="5"/>
      <c r="J20" s="5"/>
      <c r="K20" s="5"/>
      <c r="L20" s="5"/>
      <c r="M20" s="5"/>
      <c r="N20" s="5"/>
      <c r="O20" s="5"/>
      <c r="P20" s="5"/>
      <c r="Q20" s="5"/>
      <c r="R20" s="5"/>
    </row>
    <row r="21" spans="1:18" x14ac:dyDescent="0.75">
      <c r="A21" s="2"/>
      <c r="B21" s="372" t="s">
        <v>136</v>
      </c>
      <c r="C21" s="320"/>
      <c r="D21" s="320"/>
      <c r="E21" s="320"/>
      <c r="F21" s="320"/>
      <c r="G21" s="320"/>
      <c r="H21" s="2"/>
      <c r="I21" s="5"/>
      <c r="J21" s="5"/>
      <c r="K21" s="5"/>
      <c r="L21" s="5"/>
      <c r="M21" s="5"/>
      <c r="N21" s="5"/>
      <c r="O21" s="5"/>
      <c r="P21" s="5"/>
      <c r="Q21" s="5"/>
      <c r="R21" s="5"/>
    </row>
    <row r="22" spans="1:18" x14ac:dyDescent="0.75">
      <c r="A22" s="2"/>
      <c r="B22" s="320" t="s">
        <v>90</v>
      </c>
      <c r="C22" s="320"/>
      <c r="D22" s="320"/>
      <c r="E22" s="320"/>
      <c r="F22" s="320"/>
      <c r="G22" s="320"/>
      <c r="H22" s="2"/>
      <c r="I22" s="5"/>
      <c r="J22" s="5"/>
      <c r="K22" s="5"/>
      <c r="L22" s="5"/>
      <c r="M22" s="5"/>
      <c r="N22" s="5"/>
      <c r="O22" s="5"/>
      <c r="P22" s="5"/>
      <c r="Q22" s="5"/>
      <c r="R22" s="5"/>
    </row>
    <row r="23" spans="1:18" x14ac:dyDescent="0.75">
      <c r="A23" s="2"/>
      <c r="B23" s="320" t="s">
        <v>207</v>
      </c>
      <c r="C23" s="320"/>
      <c r="D23" s="320"/>
      <c r="E23" s="320"/>
      <c r="F23" s="320"/>
      <c r="G23" s="320"/>
      <c r="H23" s="2"/>
      <c r="I23" s="5"/>
      <c r="J23" s="5"/>
      <c r="K23" s="5"/>
      <c r="L23" s="5"/>
      <c r="M23" s="5"/>
      <c r="N23" s="5"/>
      <c r="O23" s="5"/>
      <c r="P23" s="5"/>
      <c r="Q23" s="5"/>
      <c r="R23" s="5"/>
    </row>
    <row r="24" spans="1:18" x14ac:dyDescent="0.75">
      <c r="A24" s="2"/>
      <c r="B24" s="424" t="s">
        <v>823</v>
      </c>
      <c r="C24" s="424"/>
      <c r="D24" s="320"/>
      <c r="E24" s="320"/>
      <c r="F24" s="320"/>
      <c r="G24" s="320"/>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745</v>
      </c>
      <c r="C29" s="5"/>
      <c r="D29" s="5"/>
      <c r="E29" s="5"/>
      <c r="F29" s="2"/>
      <c r="G29" s="2"/>
      <c r="H29" s="5"/>
      <c r="I29" s="5"/>
      <c r="J29" s="5"/>
      <c r="K29" s="5"/>
      <c r="L29" s="5"/>
      <c r="M29" s="5"/>
      <c r="N29" s="5"/>
      <c r="O29" s="5"/>
      <c r="P29" s="5"/>
      <c r="Q29" s="5"/>
      <c r="R29" s="5"/>
    </row>
    <row r="30" spans="1:18" x14ac:dyDescent="0.75">
      <c r="A30" s="19"/>
      <c r="B30" s="154" t="s">
        <v>746</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747</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1" t="s">
        <v>752</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748</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26" t="s">
        <v>110</v>
      </c>
      <c r="H6" s="427"/>
      <c r="I6" s="427"/>
      <c r="J6" s="427"/>
      <c r="K6" s="427"/>
      <c r="L6" s="427"/>
      <c r="M6" s="427"/>
      <c r="N6" s="427"/>
      <c r="O6" s="427"/>
      <c r="P6" s="427"/>
      <c r="Q6" s="35"/>
      <c r="R6" s="35"/>
      <c r="S6" s="35"/>
      <c r="T6" s="5"/>
    </row>
    <row r="7" spans="1:22" ht="10"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10"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42" t="s">
        <v>171</v>
      </c>
      <c r="B14" s="442"/>
      <c r="C14" s="442"/>
      <c r="D14" s="442"/>
      <c r="E14" s="442"/>
      <c r="F14" s="442"/>
      <c r="G14" s="442"/>
      <c r="H14" s="443"/>
      <c r="I14" s="57" t="s">
        <v>167</v>
      </c>
      <c r="J14" s="172" t="s">
        <v>170</v>
      </c>
      <c r="K14" s="182"/>
      <c r="L14" s="182"/>
      <c r="M14" s="182"/>
      <c r="N14" s="182"/>
      <c r="O14" s="182"/>
      <c r="P14" s="182"/>
      <c r="Q14" s="182"/>
      <c r="R14" s="182"/>
      <c r="S14" s="182"/>
      <c r="T14" s="182"/>
    </row>
    <row r="15" spans="1:22" ht="20.149999999999999" customHeight="1" x14ac:dyDescent="0.75">
      <c r="A15" s="442"/>
      <c r="B15" s="442"/>
      <c r="C15" s="442"/>
      <c r="D15" s="442"/>
      <c r="E15" s="442"/>
      <c r="F15" s="442"/>
      <c r="G15" s="442"/>
      <c r="H15" s="443"/>
      <c r="I15" s="57"/>
      <c r="J15" s="172" t="s">
        <v>172</v>
      </c>
      <c r="K15" s="182"/>
      <c r="L15" s="182"/>
      <c r="M15" s="182"/>
      <c r="N15" s="182"/>
      <c r="O15" s="182"/>
      <c r="P15" s="182"/>
      <c r="Q15" s="182"/>
      <c r="R15" s="182"/>
      <c r="S15" s="182"/>
      <c r="T15" s="182"/>
    </row>
    <row r="16" spans="1:22" ht="10"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40" t="s">
        <v>112</v>
      </c>
      <c r="B17" s="440"/>
      <c r="C17" s="440"/>
      <c r="D17" s="440"/>
      <c r="E17" s="440"/>
      <c r="F17" s="440"/>
      <c r="G17" s="440"/>
      <c r="H17" s="440"/>
      <c r="I17" s="441"/>
      <c r="J17" s="56" t="s">
        <v>63</v>
      </c>
      <c r="K17" s="2"/>
      <c r="L17" s="439" t="s">
        <v>104</v>
      </c>
      <c r="M17" s="439"/>
      <c r="N17" s="439"/>
      <c r="O17" s="439"/>
      <c r="P17" s="439"/>
      <c r="Q17" s="439"/>
      <c r="R17" s="439"/>
      <c r="S17" s="439"/>
      <c r="T17" s="439"/>
    </row>
    <row r="18" spans="1:20" ht="19.899999999999999" customHeight="1" x14ac:dyDescent="0.75">
      <c r="A18" s="440"/>
      <c r="B18" s="440"/>
      <c r="C18" s="440"/>
      <c r="D18" s="440"/>
      <c r="E18" s="440"/>
      <c r="F18" s="440"/>
      <c r="G18" s="440"/>
      <c r="H18" s="440"/>
      <c r="I18" s="441"/>
      <c r="J18" s="127">
        <f>IF(AND(B4&gt;0,C4&gt;0,D4&gt;0,NOT(ISBLANK(H12))),(D4-B4)*VLOOKUP(H12,VLookups!$A$4:$B$13,2,FALSE),"")</f>
        <v>36</v>
      </c>
      <c r="K18" s="2"/>
      <c r="L18" s="439"/>
      <c r="M18" s="439"/>
      <c r="N18" s="439"/>
      <c r="O18" s="439"/>
      <c r="P18" s="439"/>
      <c r="Q18" s="439"/>
      <c r="R18" s="439"/>
      <c r="S18" s="439"/>
      <c r="T18" s="439"/>
    </row>
    <row r="19" spans="1:20" ht="10"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28" t="s">
        <v>72</v>
      </c>
      <c r="M20" s="429"/>
      <c r="N20" s="149" t="s">
        <v>119</v>
      </c>
      <c r="O20" s="136"/>
      <c r="P20" s="136"/>
      <c r="Q20" s="136"/>
      <c r="R20" s="136"/>
      <c r="S20" s="136"/>
      <c r="T20" s="135"/>
    </row>
    <row r="21" spans="1:20" ht="10"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31" t="s">
        <v>69</v>
      </c>
      <c r="M22" s="431" t="s">
        <v>70</v>
      </c>
      <c r="N22" s="175" t="s">
        <v>116</v>
      </c>
      <c r="O22" s="35"/>
      <c r="P22" s="35"/>
      <c r="Q22" s="35"/>
      <c r="R22" s="35"/>
      <c r="S22" s="35"/>
      <c r="T22" s="5"/>
    </row>
    <row r="23" spans="1:20" ht="15" customHeight="1" x14ac:dyDescent="0.75">
      <c r="A23" s="2"/>
      <c r="B23" s="5"/>
      <c r="C23" s="5"/>
      <c r="D23" s="5"/>
      <c r="E23" s="2"/>
      <c r="F23" s="2"/>
      <c r="G23" s="5"/>
      <c r="H23" s="2"/>
      <c r="I23" s="2"/>
      <c r="J23" s="174"/>
      <c r="K23" s="2"/>
      <c r="L23" s="432"/>
      <c r="M23" s="432"/>
      <c r="N23" s="175" t="s">
        <v>786</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785</v>
      </c>
      <c r="O25" s="35"/>
      <c r="P25" s="35"/>
      <c r="Q25" s="35"/>
      <c r="R25" s="35"/>
      <c r="S25" s="35"/>
      <c r="T25" s="5"/>
    </row>
    <row r="26" spans="1:20" ht="10"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30" t="str">
        <f>VLOOKUP(L20,VLookups!A43:C44,3,FALSE)</f>
        <v>Show the likelihood that the SPERT estimates will be EQUAL TO or GREATER THAN an uncertainty</v>
      </c>
      <c r="O27" s="430"/>
      <c r="P27" s="430"/>
      <c r="Q27" s="430"/>
      <c r="R27" s="430"/>
      <c r="S27" s="430"/>
      <c r="T27" s="135"/>
    </row>
    <row r="28" spans="1:20" ht="20.149999999999999" customHeight="1" x14ac:dyDescent="0.75">
      <c r="A28" s="133"/>
      <c r="B28" s="135"/>
      <c r="C28" s="135"/>
      <c r="D28" s="135"/>
      <c r="E28" s="135"/>
      <c r="F28" s="135"/>
      <c r="G28" s="135"/>
      <c r="H28" s="135"/>
      <c r="I28" s="135"/>
      <c r="J28" s="135"/>
      <c r="K28" s="135"/>
      <c r="L28" s="135"/>
      <c r="M28" s="178" t="s">
        <v>107</v>
      </c>
      <c r="N28" s="433" t="s">
        <v>51</v>
      </c>
      <c r="O28" s="434"/>
      <c r="P28" s="434"/>
      <c r="Q28" s="434"/>
      <c r="R28" s="434"/>
      <c r="S28" s="435"/>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36" t="s">
        <v>75</v>
      </c>
      <c r="C33" s="437"/>
      <c r="D33" s="438"/>
      <c r="E33" s="2"/>
      <c r="F33" s="2"/>
      <c r="G33" s="5"/>
      <c r="H33" s="5"/>
      <c r="I33" s="5"/>
      <c r="J33" s="5"/>
      <c r="K33" s="5"/>
      <c r="L33" s="5"/>
      <c r="M33" s="5"/>
      <c r="N33" s="5"/>
      <c r="O33" s="5"/>
      <c r="P33" s="5"/>
      <c r="Q33" s="5"/>
      <c r="R33" s="5"/>
      <c r="S33" s="5"/>
      <c r="T33" s="5"/>
    </row>
    <row r="34" spans="1:20" ht="10" customHeight="1" x14ac:dyDescent="0.75">
      <c r="A34" s="5"/>
      <c r="B34" s="5"/>
      <c r="C34" s="5"/>
      <c r="D34" s="5"/>
      <c r="E34" s="2"/>
      <c r="F34" s="2"/>
      <c r="G34" s="5"/>
      <c r="H34" s="5"/>
      <c r="I34" s="5"/>
      <c r="J34" s="5"/>
      <c r="K34" s="5"/>
      <c r="L34" s="5"/>
      <c r="M34" s="5"/>
      <c r="N34" s="5"/>
      <c r="O34" s="5"/>
      <c r="P34" s="5"/>
      <c r="Q34" s="5"/>
      <c r="R34" s="5"/>
      <c r="S34" s="5"/>
      <c r="T34" s="5"/>
    </row>
    <row r="35" spans="1:20" ht="2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10"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Log'!$A$3),IF('Change Log'!$C$3="William W. Davis",", William W. Davis, MSPM, PMP",CONCATENATE(", original copyright holder is William W. Davis, MSPM, PMP; later modified by ",'Change Log'!$C$3)))</f>
        <v>Version 5.1 – © 2015-2022, William W. Davis, MSPM, PMP</v>
      </c>
      <c r="C45" s="5"/>
      <c r="D45" s="5"/>
      <c r="E45" s="5"/>
      <c r="F45" s="2"/>
      <c r="G45" s="2"/>
      <c r="H45" s="5"/>
      <c r="I45" s="5"/>
      <c r="J45" s="2"/>
      <c r="K45" s="5"/>
      <c r="L45" s="5"/>
      <c r="M45" s="5"/>
      <c r="N45" s="5"/>
      <c r="O45" s="5"/>
      <c r="P45" s="5"/>
      <c r="Q45" s="5"/>
      <c r="R45" s="5"/>
      <c r="S45" s="5"/>
      <c r="T45" s="5"/>
    </row>
    <row r="46" spans="1:20" x14ac:dyDescent="0.75">
      <c r="A46" s="2"/>
      <c r="B46" s="424" t="s">
        <v>135</v>
      </c>
      <c r="C46" s="424"/>
      <c r="D46" s="424"/>
      <c r="E46" s="424"/>
      <c r="F46" s="424"/>
      <c r="G46" s="424"/>
      <c r="H46" s="424"/>
      <c r="I46" s="103"/>
      <c r="J46" s="2"/>
      <c r="K46" s="5"/>
      <c r="L46" s="5"/>
      <c r="M46" s="5"/>
      <c r="N46" s="5"/>
      <c r="O46" s="5"/>
      <c r="P46" s="5"/>
      <c r="Q46" s="5"/>
      <c r="R46" s="5"/>
      <c r="S46" s="5"/>
      <c r="T46" s="5"/>
    </row>
    <row r="47" spans="1:20" x14ac:dyDescent="0.75">
      <c r="A47" s="2"/>
      <c r="B47" s="424" t="s">
        <v>136</v>
      </c>
      <c r="C47" s="424"/>
      <c r="D47" s="424"/>
      <c r="E47" s="424"/>
      <c r="F47" s="424"/>
      <c r="G47" s="424"/>
      <c r="H47" s="424"/>
      <c r="I47" s="103"/>
      <c r="J47" s="2"/>
      <c r="K47" s="5"/>
      <c r="L47" s="5"/>
      <c r="M47" s="5"/>
      <c r="N47" s="5"/>
      <c r="O47" s="5"/>
      <c r="P47" s="5"/>
      <c r="Q47" s="5"/>
      <c r="R47" s="5"/>
      <c r="S47" s="5"/>
      <c r="T47" s="5"/>
    </row>
    <row r="48" spans="1:20" x14ac:dyDescent="0.75">
      <c r="A48" s="2"/>
      <c r="B48" s="424" t="s">
        <v>90</v>
      </c>
      <c r="C48" s="424"/>
      <c r="D48" s="424"/>
      <c r="E48" s="424"/>
      <c r="F48" s="424"/>
      <c r="G48" s="424"/>
      <c r="H48" s="424"/>
      <c r="I48" s="103"/>
      <c r="J48" s="2"/>
      <c r="K48" s="5"/>
      <c r="L48" s="5"/>
      <c r="M48" s="5"/>
      <c r="N48" s="5"/>
      <c r="O48" s="5"/>
      <c r="P48" s="5"/>
      <c r="Q48" s="5"/>
      <c r="R48" s="5"/>
      <c r="S48" s="5"/>
      <c r="T48" s="5"/>
    </row>
    <row r="49" spans="1:20" x14ac:dyDescent="0.75">
      <c r="A49" s="2"/>
      <c r="B49" s="424" t="s">
        <v>207</v>
      </c>
      <c r="C49" s="424"/>
      <c r="D49" s="424"/>
      <c r="E49" s="424"/>
      <c r="F49" s="424"/>
      <c r="G49" s="424"/>
      <c r="H49" s="424"/>
      <c r="I49" s="103"/>
      <c r="J49" s="2"/>
      <c r="K49" s="5"/>
      <c r="L49" s="5"/>
      <c r="M49" s="5"/>
      <c r="N49" s="5"/>
      <c r="O49" s="5"/>
      <c r="P49" s="5"/>
      <c r="Q49" s="5"/>
      <c r="R49" s="5"/>
      <c r="S49" s="5"/>
      <c r="T49" s="5"/>
    </row>
    <row r="50" spans="1:20" x14ac:dyDescent="0.75">
      <c r="A50" s="2"/>
      <c r="B50" s="424" t="s">
        <v>823</v>
      </c>
      <c r="C50" s="424"/>
      <c r="D50" s="424"/>
      <c r="E50" s="424"/>
      <c r="F50" s="424"/>
      <c r="G50" s="424"/>
      <c r="H50" s="424"/>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745</v>
      </c>
      <c r="C55" s="5"/>
      <c r="D55" s="5"/>
      <c r="E55" s="2"/>
      <c r="F55" s="2"/>
      <c r="G55" s="5"/>
      <c r="H55" s="2"/>
      <c r="I55" s="2"/>
      <c r="J55" s="5"/>
      <c r="K55" s="5"/>
      <c r="L55" s="5"/>
      <c r="M55" s="5"/>
      <c r="N55" s="5"/>
      <c r="O55" s="5"/>
      <c r="P55" s="5"/>
      <c r="Q55" s="5"/>
      <c r="R55" s="5"/>
      <c r="S55" s="5"/>
      <c r="T55" s="5"/>
    </row>
    <row r="56" spans="1:20" x14ac:dyDescent="0.75">
      <c r="A56" s="19"/>
      <c r="B56" s="154" t="s">
        <v>746</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747</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5" t="s">
        <v>752</v>
      </c>
      <c r="C60" s="425"/>
      <c r="D60" s="425"/>
      <c r="E60" s="425"/>
      <c r="F60" s="425"/>
      <c r="G60" s="425"/>
      <c r="H60" s="42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749</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767</v>
      </c>
      <c r="C1" s="5"/>
      <c r="D1" s="5"/>
      <c r="E1" s="2"/>
      <c r="F1" s="2"/>
      <c r="G1" s="5"/>
      <c r="H1" s="2"/>
      <c r="I1" s="2"/>
      <c r="J1" s="5"/>
      <c r="K1" s="5"/>
      <c r="L1" s="5"/>
      <c r="M1" s="428" t="s">
        <v>72</v>
      </c>
      <c r="N1" s="429"/>
      <c r="O1" s="444" t="str">
        <f>VLOOKUP(M1,VLookups!A43:C44,3,FALSE)</f>
        <v>Show the likelihood that the SPERT estimates will be EQUAL TO or GREATER THAN an uncertainty</v>
      </c>
      <c r="P1" s="444"/>
      <c r="Q1" s="444"/>
      <c r="R1" s="444"/>
      <c r="S1" s="444"/>
      <c r="T1" s="444"/>
      <c r="U1" s="5"/>
    </row>
    <row r="2" spans="1:425" ht="15" customHeight="1" x14ac:dyDescent="0.75">
      <c r="B2" s="52">
        <v>-0.5</v>
      </c>
      <c r="C2" s="89" t="s">
        <v>85</v>
      </c>
      <c r="D2" s="101">
        <v>1</v>
      </c>
      <c r="E2" s="26"/>
      <c r="F2" s="26"/>
      <c r="G2" s="25"/>
      <c r="H2" s="26"/>
      <c r="I2" s="26"/>
      <c r="J2" s="5"/>
      <c r="K2" s="5"/>
      <c r="L2" s="5"/>
      <c r="M2" s="448" t="s">
        <v>69</v>
      </c>
      <c r="N2" s="448" t="s">
        <v>70</v>
      </c>
      <c r="O2" s="445" t="s">
        <v>51</v>
      </c>
      <c r="P2" s="446"/>
      <c r="Q2" s="446"/>
      <c r="R2" s="446"/>
      <c r="S2" s="446"/>
      <c r="T2" s="44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49"/>
      <c r="N3" s="449"/>
      <c r="O3" s="100">
        <v>0.1</v>
      </c>
      <c r="P3" s="53">
        <v>0.9</v>
      </c>
      <c r="Q3" s="53">
        <v>0.85</v>
      </c>
      <c r="R3" s="53">
        <v>0.8</v>
      </c>
      <c r="S3" s="53">
        <v>0.75</v>
      </c>
      <c r="T3" s="53">
        <v>0.5</v>
      </c>
      <c r="U3" s="5"/>
      <c r="V3" s="167" t="s">
        <v>880</v>
      </c>
      <c r="HP3" s="167" t="s">
        <v>168</v>
      </c>
      <c r="LM3" s="170"/>
      <c r="PI3" s="170" t="s">
        <v>908</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8"/>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8"/>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308"/>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308"/>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308"/>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308"/>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308"/>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781</v>
      </c>
      <c r="I11" s="57"/>
      <c r="J11" s="308"/>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782</v>
      </c>
      <c r="I12" s="57"/>
      <c r="J12" s="308"/>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308"/>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308"/>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308"/>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308"/>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308"/>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308"/>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308"/>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308"/>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308"/>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308"/>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308"/>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308"/>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308"/>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308"/>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308"/>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308"/>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308"/>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308"/>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308"/>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308"/>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308"/>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308"/>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308"/>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308"/>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308"/>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308"/>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308"/>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308"/>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308"/>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308"/>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308"/>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308"/>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308"/>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308"/>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308"/>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308"/>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308"/>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308"/>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308"/>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308"/>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308"/>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308"/>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308"/>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308"/>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308"/>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308"/>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308"/>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308"/>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308"/>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308"/>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308"/>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308"/>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308"/>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308"/>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308"/>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8"/>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8"/>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308"/>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308"/>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308"/>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308"/>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308"/>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308"/>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308"/>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308"/>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308"/>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308"/>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308"/>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308"/>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308"/>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308"/>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308"/>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308"/>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308"/>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308"/>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308"/>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308"/>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308"/>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308"/>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308"/>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308"/>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308"/>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308"/>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308"/>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308"/>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308"/>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308"/>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308"/>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308"/>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308"/>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308"/>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5" t="s">
        <v>983</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6"/>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6" t="s">
        <v>75</v>
      </c>
      <c r="C106" s="437"/>
      <c r="D106" s="438"/>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19"/>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947</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 – © 2015-2022,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24" t="s">
        <v>135</v>
      </c>
      <c r="C148" s="424"/>
      <c r="D148" s="424"/>
      <c r="E148" s="424"/>
      <c r="F148" s="424"/>
      <c r="G148" s="424"/>
      <c r="H148" s="424"/>
      <c r="I148" s="103"/>
      <c r="J148" s="5"/>
      <c r="K148" s="5"/>
      <c r="L148" s="5"/>
      <c r="M148" s="5"/>
      <c r="N148" s="5"/>
      <c r="O148" s="5"/>
      <c r="P148" s="5"/>
      <c r="Q148" s="5"/>
      <c r="R148" s="5"/>
      <c r="S148" s="5"/>
      <c r="T148" s="5"/>
      <c r="U148" s="5"/>
    </row>
    <row r="149" spans="1:21" x14ac:dyDescent="0.75">
      <c r="A149" s="2"/>
      <c r="B149" s="424" t="s">
        <v>136</v>
      </c>
      <c r="C149" s="424"/>
      <c r="D149" s="424"/>
      <c r="E149" s="424"/>
      <c r="F149" s="424"/>
      <c r="G149" s="424"/>
      <c r="H149" s="424"/>
      <c r="I149" s="103"/>
      <c r="J149" s="5"/>
      <c r="K149" s="5"/>
      <c r="L149" s="5"/>
      <c r="M149" s="5"/>
      <c r="N149" s="5"/>
      <c r="O149" s="5"/>
      <c r="P149" s="5"/>
      <c r="Q149" s="5"/>
      <c r="R149" s="5"/>
      <c r="S149" s="5"/>
      <c r="T149" s="5"/>
      <c r="U149" s="5"/>
    </row>
    <row r="150" spans="1:21" x14ac:dyDescent="0.75">
      <c r="A150" s="2"/>
      <c r="B150" s="424" t="s">
        <v>90</v>
      </c>
      <c r="C150" s="424"/>
      <c r="D150" s="424"/>
      <c r="E150" s="424"/>
      <c r="F150" s="424"/>
      <c r="G150" s="424"/>
      <c r="H150" s="424"/>
      <c r="I150" s="103"/>
      <c r="J150" s="5"/>
      <c r="K150" s="5"/>
      <c r="L150" s="5"/>
      <c r="M150" s="5"/>
      <c r="N150" s="5"/>
      <c r="O150" s="5"/>
      <c r="P150" s="5"/>
      <c r="Q150" s="5"/>
      <c r="R150" s="5"/>
      <c r="S150" s="5"/>
      <c r="T150" s="5"/>
      <c r="U150" s="5"/>
    </row>
    <row r="151" spans="1:21" x14ac:dyDescent="0.75">
      <c r="A151" s="2"/>
      <c r="B151" s="424" t="s">
        <v>207</v>
      </c>
      <c r="C151" s="424"/>
      <c r="D151" s="424"/>
      <c r="E151" s="424"/>
      <c r="F151" s="424"/>
      <c r="G151" s="424"/>
      <c r="H151" s="424"/>
      <c r="I151" s="103"/>
      <c r="J151" s="5"/>
      <c r="K151" s="5"/>
      <c r="L151" s="5"/>
      <c r="M151" s="5"/>
      <c r="N151" s="5"/>
      <c r="O151" s="5"/>
      <c r="P151" s="5"/>
      <c r="Q151" s="5"/>
      <c r="R151" s="5"/>
      <c r="S151" s="5"/>
      <c r="T151" s="5"/>
      <c r="U151" s="5"/>
    </row>
    <row r="152" spans="1:21" x14ac:dyDescent="0.75">
      <c r="A152" s="2"/>
      <c r="B152" s="424" t="s">
        <v>823</v>
      </c>
      <c r="C152" s="424"/>
      <c r="D152" s="424"/>
      <c r="E152" s="424"/>
      <c r="F152" s="424"/>
      <c r="G152" s="424"/>
      <c r="H152" s="424"/>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5" t="s">
        <v>752</v>
      </c>
      <c r="C162" s="425"/>
      <c r="D162" s="425"/>
      <c r="E162" s="425"/>
      <c r="F162" s="425"/>
      <c r="G162" s="425"/>
      <c r="H162" s="42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768</v>
      </c>
      <c r="C1" s="5"/>
      <c r="D1" s="5"/>
      <c r="E1" s="2"/>
      <c r="F1" s="2"/>
      <c r="G1" s="5"/>
      <c r="H1" s="2"/>
      <c r="I1" s="2"/>
      <c r="J1" s="5"/>
      <c r="K1" s="5"/>
      <c r="L1" s="5"/>
      <c r="M1" s="428" t="s">
        <v>72</v>
      </c>
      <c r="N1" s="429"/>
      <c r="O1" s="444" t="str">
        <f>VLOOKUP(M1,VLookups!A43:C44,3,FALSE)</f>
        <v>Show the likelihood that the SPERT estimates will be EQUAL TO or GREATER THAN an uncertainty</v>
      </c>
      <c r="P1" s="444"/>
      <c r="Q1" s="444"/>
      <c r="R1" s="444"/>
      <c r="S1" s="444"/>
      <c r="T1" s="444"/>
      <c r="U1" s="5"/>
    </row>
    <row r="2" spans="1:425" ht="15" customHeight="1" x14ac:dyDescent="0.75">
      <c r="B2" s="25"/>
      <c r="C2" s="25"/>
      <c r="D2" s="25"/>
      <c r="E2" s="26"/>
      <c r="F2" s="26"/>
      <c r="G2" s="25"/>
      <c r="H2" s="26"/>
      <c r="I2" s="26"/>
      <c r="J2" s="5"/>
      <c r="K2" s="5"/>
      <c r="L2" s="5"/>
      <c r="M2" s="448" t="s">
        <v>69</v>
      </c>
      <c r="N2" s="448" t="s">
        <v>70</v>
      </c>
      <c r="O2" s="445" t="s">
        <v>51</v>
      </c>
      <c r="P2" s="446"/>
      <c r="Q2" s="446"/>
      <c r="R2" s="446"/>
      <c r="S2" s="446"/>
      <c r="T2" s="44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49"/>
      <c r="N3" s="449"/>
      <c r="O3" s="100">
        <v>0.1</v>
      </c>
      <c r="P3" s="53">
        <v>0.9</v>
      </c>
      <c r="Q3" s="53">
        <v>0.85</v>
      </c>
      <c r="R3" s="53">
        <v>0.8</v>
      </c>
      <c r="S3" s="53">
        <v>0.75</v>
      </c>
      <c r="T3" s="53">
        <v>0.7</v>
      </c>
      <c r="U3" s="5"/>
      <c r="V3" s="167" t="s">
        <v>851</v>
      </c>
      <c r="HP3" s="167" t="s">
        <v>168</v>
      </c>
      <c r="PI3" s="170" t="s">
        <v>908</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8"/>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8"/>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308"/>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308"/>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308"/>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308"/>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308"/>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781</v>
      </c>
      <c r="I11" s="57"/>
      <c r="J11" s="308"/>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782</v>
      </c>
      <c r="I12" s="57"/>
      <c r="J12" s="308"/>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308"/>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308"/>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308"/>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308"/>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308"/>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308"/>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308"/>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308"/>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308"/>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308"/>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308"/>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308"/>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308"/>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308"/>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308"/>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308"/>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308"/>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308"/>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308"/>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308"/>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308"/>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308"/>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308"/>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308"/>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308"/>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308"/>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308"/>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308"/>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308"/>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308"/>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308"/>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308"/>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308"/>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308"/>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308"/>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308"/>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308"/>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308"/>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308"/>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308"/>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308"/>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308"/>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308"/>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308"/>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308"/>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308"/>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308"/>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308"/>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308"/>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308"/>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308"/>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308"/>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308"/>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308"/>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308"/>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308"/>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8"/>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308"/>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308"/>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308"/>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308"/>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308"/>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308"/>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308"/>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308"/>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308"/>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308"/>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308"/>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308"/>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308"/>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308"/>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308"/>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308"/>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308"/>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308"/>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308"/>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308"/>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308"/>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308"/>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308"/>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308"/>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308"/>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308"/>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308"/>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308"/>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308"/>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308"/>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308"/>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308"/>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308"/>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308"/>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5" t="s">
        <v>983</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6"/>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6" t="s">
        <v>75</v>
      </c>
      <c r="C106" s="437"/>
      <c r="D106" s="438"/>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19"/>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947</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 – © 2015-2022,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24" t="s">
        <v>135</v>
      </c>
      <c r="C148" s="424"/>
      <c r="D148" s="424"/>
      <c r="E148" s="424"/>
      <c r="F148" s="424"/>
      <c r="G148" s="424"/>
      <c r="H148" s="424"/>
      <c r="I148" s="103"/>
      <c r="J148" s="2"/>
      <c r="K148" s="2"/>
      <c r="L148" s="5"/>
      <c r="M148" s="5"/>
      <c r="N148" s="5"/>
      <c r="O148" s="5"/>
      <c r="P148" s="5"/>
      <c r="Q148" s="5"/>
      <c r="R148" s="5"/>
      <c r="S148" s="5"/>
      <c r="T148" s="5"/>
      <c r="U148" s="5"/>
    </row>
    <row r="149" spans="1:21" x14ac:dyDescent="0.75">
      <c r="A149" s="2"/>
      <c r="B149" s="424" t="s">
        <v>136</v>
      </c>
      <c r="C149" s="424"/>
      <c r="D149" s="424"/>
      <c r="E149" s="424"/>
      <c r="F149" s="424"/>
      <c r="G149" s="424"/>
      <c r="H149" s="424"/>
      <c r="I149" s="103"/>
      <c r="J149" s="2"/>
      <c r="K149" s="2"/>
      <c r="L149" s="5"/>
      <c r="M149" s="5"/>
      <c r="N149" s="5"/>
      <c r="O149" s="5"/>
      <c r="P149" s="5"/>
      <c r="Q149" s="5"/>
      <c r="R149" s="5"/>
      <c r="S149" s="5"/>
      <c r="T149" s="5"/>
      <c r="U149" s="5"/>
    </row>
    <row r="150" spans="1:21" x14ac:dyDescent="0.75">
      <c r="A150" s="2"/>
      <c r="B150" s="424" t="s">
        <v>90</v>
      </c>
      <c r="C150" s="424"/>
      <c r="D150" s="424"/>
      <c r="E150" s="424"/>
      <c r="F150" s="424"/>
      <c r="G150" s="424"/>
      <c r="H150" s="424"/>
      <c r="I150" s="103"/>
      <c r="J150" s="2"/>
      <c r="K150" s="2"/>
      <c r="L150" s="5"/>
      <c r="M150" s="5"/>
      <c r="N150" s="5"/>
      <c r="O150" s="5"/>
      <c r="P150" s="5"/>
      <c r="Q150" s="5"/>
      <c r="R150" s="5"/>
      <c r="S150" s="5"/>
      <c r="T150" s="5"/>
      <c r="U150" s="5"/>
    </row>
    <row r="151" spans="1:21" x14ac:dyDescent="0.75">
      <c r="A151" s="2"/>
      <c r="B151" s="424" t="s">
        <v>207</v>
      </c>
      <c r="C151" s="424"/>
      <c r="D151" s="424"/>
      <c r="E151" s="424"/>
      <c r="F151" s="424"/>
      <c r="G151" s="424"/>
      <c r="H151" s="424"/>
      <c r="I151" s="103"/>
      <c r="J151" s="2"/>
      <c r="K151" s="2"/>
      <c r="L151" s="5"/>
      <c r="M151" s="5"/>
      <c r="N151" s="5"/>
      <c r="O151" s="5"/>
      <c r="P151" s="5"/>
      <c r="Q151" s="5"/>
      <c r="R151" s="5"/>
      <c r="S151" s="5"/>
      <c r="T151" s="5"/>
      <c r="U151" s="5"/>
    </row>
    <row r="152" spans="1:21" x14ac:dyDescent="0.75">
      <c r="A152" s="2"/>
      <c r="B152" s="424" t="s">
        <v>823</v>
      </c>
      <c r="C152" s="424"/>
      <c r="D152" s="424"/>
      <c r="E152" s="424"/>
      <c r="F152" s="424"/>
      <c r="G152" s="424"/>
      <c r="H152" s="424"/>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5" t="s">
        <v>752</v>
      </c>
      <c r="C162" s="425"/>
      <c r="D162" s="425"/>
      <c r="E162" s="425"/>
      <c r="F162" s="425"/>
      <c r="G162" s="425"/>
      <c r="H162" s="42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0" hidden="1" customWidth="1"/>
  </cols>
  <sheetData>
    <row r="1" spans="1:429" ht="24" customHeight="1" x14ac:dyDescent="0.75">
      <c r="A1" s="54"/>
      <c r="B1" s="54" t="s">
        <v>769</v>
      </c>
      <c r="C1" s="54"/>
      <c r="E1" s="5"/>
      <c r="F1" s="5"/>
      <c r="G1" s="5"/>
      <c r="H1" s="5"/>
      <c r="I1" s="2"/>
      <c r="J1" s="2"/>
      <c r="K1" s="5"/>
      <c r="L1" s="2"/>
      <c r="M1" s="2"/>
      <c r="N1" s="5"/>
      <c r="O1" s="5"/>
      <c r="P1" s="5"/>
      <c r="Q1" s="428" t="s">
        <v>72</v>
      </c>
      <c r="R1" s="429"/>
      <c r="S1" s="450" t="str">
        <f>VLOOKUP(Q1,VLookups!A43:C44,3,FALSE)</f>
        <v>Show the likelihood that the SPERT estimates will be EQUAL TO or GREATER THAN an uncertainty</v>
      </c>
      <c r="T1" s="450"/>
      <c r="U1" s="450"/>
      <c r="V1" s="450"/>
      <c r="W1" s="450"/>
      <c r="X1" s="450"/>
      <c r="Y1" s="5"/>
    </row>
    <row r="2" spans="1:429" ht="15" customHeight="1" x14ac:dyDescent="0.75">
      <c r="A2" s="2"/>
      <c r="C2" s="2"/>
      <c r="D2" s="52">
        <v>-0.5</v>
      </c>
      <c r="E2" s="121" t="s">
        <v>97</v>
      </c>
      <c r="F2" s="101">
        <v>1</v>
      </c>
      <c r="G2" s="2"/>
      <c r="I2" s="26"/>
      <c r="J2" s="26"/>
      <c r="K2" s="25"/>
      <c r="L2" s="26"/>
      <c r="M2" s="26"/>
      <c r="N2" s="5"/>
      <c r="O2" s="5"/>
      <c r="P2" s="5"/>
      <c r="Q2" s="448" t="s">
        <v>69</v>
      </c>
      <c r="R2" s="448" t="s">
        <v>70</v>
      </c>
      <c r="S2" s="445" t="s">
        <v>51</v>
      </c>
      <c r="T2" s="446"/>
      <c r="U2" s="446"/>
      <c r="V2" s="446"/>
      <c r="W2" s="446"/>
      <c r="X2" s="447"/>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49"/>
      <c r="R3" s="449"/>
      <c r="S3" s="100">
        <v>0.1</v>
      </c>
      <c r="T3" s="53">
        <v>0.9</v>
      </c>
      <c r="U3" s="53">
        <v>0.85</v>
      </c>
      <c r="V3" s="53">
        <v>0.8</v>
      </c>
      <c r="W3" s="53">
        <v>0.75</v>
      </c>
      <c r="X3" s="53">
        <v>0.7</v>
      </c>
      <c r="Y3" s="5"/>
      <c r="Z3" s="167" t="s">
        <v>174</v>
      </c>
      <c r="HT3" s="167" t="s">
        <v>168</v>
      </c>
      <c r="PM3" s="170" t="s">
        <v>909</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8"/>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8"/>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8"/>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8">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8"/>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8"/>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8"/>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8"/>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8"/>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8"/>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8"/>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8"/>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8"/>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8"/>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8"/>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8"/>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8"/>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8"/>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8"/>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8"/>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8"/>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8"/>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8"/>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8"/>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8"/>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8"/>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8"/>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8"/>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8"/>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8"/>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8"/>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8"/>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8"/>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8"/>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8"/>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8"/>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8"/>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8"/>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8"/>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8"/>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8"/>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8"/>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8"/>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8"/>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8"/>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8"/>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8"/>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8"/>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8"/>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8"/>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8"/>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8"/>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8"/>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8"/>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8"/>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8"/>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8"/>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8"/>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8"/>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8"/>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8"/>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8"/>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8"/>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8"/>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8"/>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8"/>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8"/>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8"/>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8"/>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8"/>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8"/>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8"/>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8"/>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8"/>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8"/>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8"/>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8"/>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8"/>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8"/>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8"/>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8"/>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8"/>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8"/>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8"/>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8"/>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8"/>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8"/>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8"/>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8"/>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8"/>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8"/>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8"/>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8"/>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8"/>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8"/>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8"/>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8"/>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8"/>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8"/>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8"/>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5" t="s">
        <v>983</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7"/>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36" t="s">
        <v>75</v>
      </c>
      <c r="E106" s="437"/>
      <c r="F106" s="438"/>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19"/>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0"/>
      <c r="P138" s="11"/>
      <c r="W138" s="5"/>
      <c r="X138" s="5"/>
      <c r="Y138" s="5"/>
    </row>
    <row r="139" spans="1:25" x14ac:dyDescent="0.75">
      <c r="A139" s="2"/>
      <c r="B139" s="10" t="s">
        <v>86</v>
      </c>
      <c r="C139" s="11"/>
      <c r="D139" s="11"/>
      <c r="E139" s="11"/>
      <c r="F139" s="11"/>
      <c r="G139" s="107"/>
      <c r="H139" s="12"/>
      <c r="I139" s="12"/>
      <c r="J139" s="12"/>
      <c r="K139" s="11"/>
      <c r="L139" s="11"/>
      <c r="M139" s="11"/>
      <c r="N139" s="13"/>
      <c r="O139" s="280"/>
      <c r="P139" s="11"/>
      <c r="W139" s="5"/>
      <c r="X139" s="5"/>
      <c r="Y139" s="5"/>
    </row>
    <row r="140" spans="1:25" x14ac:dyDescent="0.75">
      <c r="A140" s="2"/>
      <c r="B140" s="10" t="s">
        <v>52</v>
      </c>
      <c r="C140" s="11"/>
      <c r="D140" s="11"/>
      <c r="E140" s="11"/>
      <c r="F140" s="11"/>
      <c r="G140" s="107"/>
      <c r="H140" s="12"/>
      <c r="I140" s="12"/>
      <c r="J140" s="12"/>
      <c r="K140" s="11"/>
      <c r="L140" s="11"/>
      <c r="M140" s="11"/>
      <c r="N140" s="13"/>
      <c r="O140" s="280"/>
      <c r="P140" s="11"/>
      <c r="W140" s="5"/>
      <c r="X140" s="5"/>
      <c r="Y140" s="5"/>
    </row>
    <row r="141" spans="1:25" x14ac:dyDescent="0.75">
      <c r="A141" s="2"/>
      <c r="B141" s="10" t="s">
        <v>947</v>
      </c>
      <c r="C141" s="11"/>
      <c r="D141" s="11"/>
      <c r="E141" s="11"/>
      <c r="F141" s="11"/>
      <c r="G141" s="107"/>
      <c r="H141" s="12"/>
      <c r="I141" s="12"/>
      <c r="J141" s="12"/>
      <c r="K141" s="11"/>
      <c r="L141" s="11"/>
      <c r="M141" s="11"/>
      <c r="N141" s="13"/>
      <c r="O141" s="280"/>
      <c r="P141" s="11"/>
      <c r="W141" s="5"/>
      <c r="X141" s="5"/>
      <c r="Y141" s="5"/>
    </row>
    <row r="142" spans="1:25" x14ac:dyDescent="0.75">
      <c r="A142" s="2"/>
      <c r="B142" s="10"/>
      <c r="C142" s="11"/>
      <c r="D142" s="11"/>
      <c r="E142" s="11"/>
      <c r="F142" s="11"/>
      <c r="G142" s="107"/>
      <c r="H142" s="12"/>
      <c r="I142" s="12"/>
      <c r="J142" s="12"/>
      <c r="K142" s="11"/>
      <c r="L142" s="11"/>
      <c r="M142" s="11"/>
      <c r="N142" s="13"/>
      <c r="O142" s="280"/>
      <c r="P142" s="11"/>
      <c r="W142" s="5"/>
      <c r="X142" s="5"/>
      <c r="Y142" s="5"/>
    </row>
    <row r="143" spans="1:25" x14ac:dyDescent="0.75">
      <c r="A143" s="2"/>
      <c r="B143" s="14" t="s">
        <v>8</v>
      </c>
      <c r="C143" s="11"/>
      <c r="D143" s="11"/>
      <c r="E143" s="11"/>
      <c r="F143" s="11"/>
      <c r="G143" s="107"/>
      <c r="H143" s="12"/>
      <c r="I143" s="12"/>
      <c r="J143" s="12"/>
      <c r="K143" s="11"/>
      <c r="L143" s="11"/>
      <c r="M143" s="11"/>
      <c r="N143" s="13"/>
      <c r="O143" s="280"/>
      <c r="P143" s="11"/>
      <c r="W143" s="5"/>
      <c r="X143" s="5"/>
      <c r="Y143" s="5"/>
    </row>
    <row r="144" spans="1:25" x14ac:dyDescent="0.75">
      <c r="A144" s="2"/>
      <c r="B144" s="10" t="s">
        <v>77</v>
      </c>
      <c r="C144" s="11"/>
      <c r="D144" s="11"/>
      <c r="E144" s="11"/>
      <c r="F144" s="11"/>
      <c r="G144" s="107"/>
      <c r="H144" s="12"/>
      <c r="I144" s="12"/>
      <c r="J144" s="12"/>
      <c r="K144" s="11"/>
      <c r="L144" s="11"/>
      <c r="M144" s="11"/>
      <c r="N144" s="13"/>
      <c r="O144" s="280"/>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Log'!$A$3),IF('Change Log'!$C$3="William W. Davis",", William W. Davis, MSPM, PMP",CONCATENATE(", original copyright holder is William W. Davis, MSPM, PMP; later modified by ",'Change Log'!$C$3)))</f>
        <v>Version 5.1 – © 2015-2022,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24" t="s">
        <v>135</v>
      </c>
      <c r="C148" s="424"/>
      <c r="D148" s="424"/>
      <c r="E148" s="424"/>
      <c r="F148" s="424"/>
      <c r="G148" s="424"/>
      <c r="H148" s="424"/>
      <c r="I148" s="424"/>
      <c r="J148" s="424"/>
      <c r="K148" s="47"/>
      <c r="L148" s="47"/>
      <c r="M148" s="47"/>
      <c r="N148" s="5"/>
      <c r="O148" s="5"/>
      <c r="P148" s="5"/>
      <c r="Q148" s="5"/>
      <c r="R148" s="5"/>
      <c r="S148" s="5"/>
      <c r="T148" s="5"/>
      <c r="U148" s="5"/>
      <c r="V148" s="5"/>
      <c r="W148" s="5"/>
      <c r="X148" s="5"/>
      <c r="Y148" s="5"/>
    </row>
    <row r="149" spans="1:25" x14ac:dyDescent="0.75">
      <c r="A149" s="2"/>
      <c r="B149" s="424" t="s">
        <v>848</v>
      </c>
      <c r="C149" s="424"/>
      <c r="D149" s="424"/>
      <c r="E149" s="424"/>
      <c r="F149" s="424"/>
      <c r="G149" s="424"/>
      <c r="H149" s="424"/>
      <c r="I149" s="424"/>
      <c r="J149" s="424"/>
      <c r="K149" s="47"/>
      <c r="L149" s="47"/>
      <c r="M149" s="47"/>
      <c r="N149" s="5"/>
      <c r="O149" s="5"/>
      <c r="P149" s="5"/>
      <c r="Q149" s="5"/>
      <c r="R149" s="5"/>
      <c r="S149" s="5"/>
      <c r="T149" s="5"/>
      <c r="U149" s="5"/>
      <c r="V149" s="5"/>
      <c r="W149" s="5"/>
      <c r="X149" s="5"/>
      <c r="Y149" s="5"/>
    </row>
    <row r="150" spans="1:25" x14ac:dyDescent="0.75">
      <c r="A150" s="2"/>
      <c r="B150" s="424" t="s">
        <v>90</v>
      </c>
      <c r="C150" s="424"/>
      <c r="D150" s="424"/>
      <c r="E150" s="424"/>
      <c r="F150" s="424"/>
      <c r="G150" s="424"/>
      <c r="H150" s="424"/>
      <c r="I150" s="424"/>
      <c r="J150" s="424"/>
      <c r="K150" s="47"/>
      <c r="L150" s="47"/>
      <c r="M150" s="47"/>
      <c r="N150" s="5"/>
      <c r="O150" s="5"/>
      <c r="P150" s="5"/>
      <c r="Q150" s="5"/>
      <c r="R150" s="5"/>
      <c r="S150" s="5"/>
      <c r="T150" s="5"/>
      <c r="U150" s="5"/>
      <c r="V150" s="5"/>
      <c r="W150" s="5"/>
      <c r="X150" s="5"/>
      <c r="Y150" s="5"/>
    </row>
    <row r="151" spans="1:25" x14ac:dyDescent="0.75">
      <c r="A151" s="2"/>
      <c r="B151" s="424" t="s">
        <v>207</v>
      </c>
      <c r="C151" s="424"/>
      <c r="D151" s="424"/>
      <c r="E151" s="424"/>
      <c r="F151" s="424"/>
      <c r="G151" s="424"/>
      <c r="H151" s="424"/>
      <c r="I151" s="424"/>
      <c r="J151" s="424"/>
      <c r="K151" s="47"/>
      <c r="L151" s="47"/>
      <c r="M151" s="47"/>
      <c r="N151" s="5"/>
      <c r="O151" s="5"/>
      <c r="P151" s="5"/>
      <c r="Q151" s="5"/>
      <c r="R151" s="5"/>
      <c r="S151" s="5"/>
      <c r="T151" s="5"/>
      <c r="U151" s="5"/>
      <c r="V151" s="5"/>
      <c r="W151" s="5"/>
      <c r="X151" s="5"/>
      <c r="Y151" s="5"/>
    </row>
    <row r="152" spans="1:25" x14ac:dyDescent="0.75">
      <c r="A152" s="2"/>
      <c r="B152" s="424" t="s">
        <v>823</v>
      </c>
      <c r="C152" s="424"/>
      <c r="D152" s="424"/>
      <c r="E152" s="424"/>
      <c r="F152" s="424"/>
      <c r="G152" s="424"/>
      <c r="H152" s="424"/>
      <c r="I152" s="424"/>
      <c r="J152" s="424"/>
      <c r="K152" s="424"/>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747</v>
      </c>
    </row>
    <row r="161" spans="1:13" x14ac:dyDescent="0.75">
      <c r="B161" s="154" t="s">
        <v>87</v>
      </c>
    </row>
    <row r="162" spans="1:13" x14ac:dyDescent="0.75">
      <c r="B162" s="425" t="s">
        <v>752</v>
      </c>
      <c r="C162" s="425"/>
      <c r="D162" s="425"/>
      <c r="E162" s="425"/>
      <c r="F162" s="425"/>
      <c r="G162" s="425"/>
      <c r="H162" s="42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75" outlineLevelCol="1" x14ac:dyDescent="0.75"/>
  <cols>
    <col min="1" max="1" width="30.6328125" style="1" customWidth="1"/>
    <col min="2" max="4" width="16.632812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08984375" hidden="1" customWidth="1"/>
    <col min="131" max="131" width="12" hidden="1" customWidth="1"/>
    <col min="132" max="231" width="9.08984375" hidden="1" customWidth="1"/>
    <col min="232" max="431" width="0" hidden="1" customWidth="1"/>
  </cols>
  <sheetData>
    <row r="1" spans="1:432" ht="24" customHeight="1" x14ac:dyDescent="0.75">
      <c r="A1" s="386" t="s">
        <v>856</v>
      </c>
      <c r="B1" s="389" t="s">
        <v>858</v>
      </c>
      <c r="C1" s="390">
        <v>44774</v>
      </c>
      <c r="D1" s="391">
        <f>IF(C1="","",WORKDAY(C1,SUM(B104,B105)-1,$B$109:$B$150))</f>
        <v>45156</v>
      </c>
      <c r="E1" s="54" t="s">
        <v>878</v>
      </c>
      <c r="F1" s="54"/>
      <c r="H1" s="5"/>
      <c r="I1" s="5"/>
      <c r="J1" s="5"/>
      <c r="K1" s="5"/>
      <c r="L1" s="2"/>
      <c r="M1" s="2"/>
      <c r="N1" s="5"/>
      <c r="O1" s="2"/>
      <c r="P1" s="2"/>
      <c r="Q1" s="5"/>
      <c r="R1" s="5"/>
      <c r="S1" s="5"/>
      <c r="T1" s="428" t="s">
        <v>72</v>
      </c>
      <c r="U1" s="429"/>
      <c r="V1" s="450" t="str">
        <f>VLOOKUP(T1,VLookups!A43:C44,3,FALSE)</f>
        <v>Show the likelihood that the SPERT estimates will be EQUAL TO or GREATER THAN an uncertainty</v>
      </c>
      <c r="W1" s="450"/>
      <c r="X1" s="450"/>
      <c r="Y1" s="450"/>
      <c r="Z1" s="450"/>
      <c r="AA1" s="450"/>
      <c r="AB1" s="5"/>
    </row>
    <row r="2" spans="1:432" ht="15" customHeight="1" x14ac:dyDescent="0.75">
      <c r="A2" s="387" t="s">
        <v>857</v>
      </c>
      <c r="B2" s="129">
        <v>0.8</v>
      </c>
      <c r="C2" s="392"/>
      <c r="D2" s="393">
        <f>POWER(B2,COUNTIF(B4:B103,"&gt;0"))</f>
        <v>0.10737418240000011</v>
      </c>
      <c r="F2" s="2"/>
      <c r="G2" s="52">
        <v>-0.5</v>
      </c>
      <c r="H2" s="121" t="s">
        <v>97</v>
      </c>
      <c r="I2" s="101">
        <v>0.5</v>
      </c>
      <c r="J2" s="2"/>
      <c r="L2" s="384"/>
      <c r="M2" s="384"/>
      <c r="N2" s="25"/>
      <c r="O2" s="384"/>
      <c r="P2" s="384"/>
      <c r="Q2" s="5"/>
      <c r="R2" s="5"/>
      <c r="S2" s="5"/>
      <c r="T2" s="448" t="s">
        <v>69</v>
      </c>
      <c r="U2" s="448" t="s">
        <v>70</v>
      </c>
      <c r="V2" s="445" t="s">
        <v>51</v>
      </c>
      <c r="W2" s="446"/>
      <c r="X2" s="446"/>
      <c r="Y2" s="446"/>
      <c r="Z2" s="446"/>
      <c r="AA2" s="447"/>
      <c r="AB2" s="5"/>
      <c r="AC2" s="167" t="s">
        <v>173</v>
      </c>
    </row>
    <row r="3" spans="1:432" x14ac:dyDescent="0.75">
      <c r="A3" s="56" t="s">
        <v>928</v>
      </c>
      <c r="B3" s="56" t="s">
        <v>957</v>
      </c>
      <c r="C3" s="56" t="s">
        <v>859</v>
      </c>
      <c r="D3" s="56" t="s">
        <v>860</v>
      </c>
      <c r="E3" s="123" t="s">
        <v>99</v>
      </c>
      <c r="F3" s="123" t="s">
        <v>101</v>
      </c>
      <c r="G3" s="118" t="s">
        <v>39</v>
      </c>
      <c r="H3" s="119" t="s">
        <v>6</v>
      </c>
      <c r="I3" s="120" t="s">
        <v>40</v>
      </c>
      <c r="J3" s="123" t="s">
        <v>102</v>
      </c>
      <c r="K3" s="123" t="s">
        <v>100</v>
      </c>
      <c r="L3" s="383"/>
      <c r="M3" s="57"/>
      <c r="N3" s="57" t="s">
        <v>65</v>
      </c>
      <c r="O3" s="57" t="s">
        <v>9</v>
      </c>
      <c r="P3" s="57" t="s">
        <v>167</v>
      </c>
      <c r="Q3" s="57" t="s">
        <v>760</v>
      </c>
      <c r="R3" s="57" t="s">
        <v>63</v>
      </c>
      <c r="S3" s="57" t="s">
        <v>81</v>
      </c>
      <c r="T3" s="449"/>
      <c r="U3" s="449"/>
      <c r="V3" s="100">
        <v>0.1</v>
      </c>
      <c r="W3" s="53">
        <v>0.9</v>
      </c>
      <c r="X3" s="53">
        <v>0.85</v>
      </c>
      <c r="Y3" s="53">
        <v>0.8</v>
      </c>
      <c r="Z3" s="53">
        <v>0.75</v>
      </c>
      <c r="AA3" s="53">
        <v>0.7</v>
      </c>
      <c r="AB3" s="5"/>
      <c r="AC3" s="167" t="s">
        <v>174</v>
      </c>
      <c r="HW3" s="167" t="s">
        <v>168</v>
      </c>
      <c r="PP3" s="170" t="s">
        <v>910</v>
      </c>
    </row>
    <row r="4" spans="1:432" x14ac:dyDescent="0.75">
      <c r="A4" s="388" t="s">
        <v>869</v>
      </c>
      <c r="B4" s="394">
        <f>IF($R4="","",ROUND(_xlfn.NORM.INV(ABS(VLOOKUP($T$1,VLookups!$A$43:$B$44,2,FALSE)-B$2),$N4,$R4),0))</f>
        <v>6</v>
      </c>
      <c r="C4" s="399">
        <f>IF(ISBLANK(C1),"",C1)</f>
        <v>44774</v>
      </c>
      <c r="D4" s="399">
        <f>IFERROR(IF(OR(ISBLANK(C1),ISBLANK(B4)),"",WORKDAY(C4,B4-1,$B$109:$B$150)),"")</f>
        <v>44781</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8"/>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88" t="s">
        <v>870</v>
      </c>
      <c r="B5" s="394">
        <f>IF($R5="","",ROUND(_xlfn.NORM.INV(ABS(VLOOKUP($T$1,VLookups!$A$43:$B$44,2,FALSE)-B$2),$N5,$R5),0))</f>
        <v>23</v>
      </c>
      <c r="C5" s="400">
        <f>IF(OR(D4="",B5=""),"",WORKDAY(C4,B4,$B$109:$B$150))</f>
        <v>44782</v>
      </c>
      <c r="D5" s="401">
        <f>IFERROR(IF(B5="","",WORKDAY(C5,B5-1,$B$109:$B$150)),"")</f>
        <v>44813</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8"/>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88" t="s">
        <v>871</v>
      </c>
      <c r="B6" s="394">
        <f>IF($R6="","",ROUND(_xlfn.NORM.INV(ABS(VLOOKUP($T$1,VLookups!$A$43:$B$44,2,FALSE)-B$2),$N6,$R6),0))</f>
        <v>18</v>
      </c>
      <c r="C6" s="400">
        <f t="shared" ref="C6:C69" si="36">IF(OR(D5="",B6=""),"",WORKDAY(C5,B5,$B$109:$B$150))</f>
        <v>44816</v>
      </c>
      <c r="D6" s="401">
        <f t="shared" ref="D6:D69" si="37">IFERROR(IF(B6="","",WORKDAY(C6,B6-1,$B$109:$B$150)),"")</f>
        <v>44839</v>
      </c>
      <c r="E6" s="115">
        <v>-0.25</v>
      </c>
      <c r="F6" s="117"/>
      <c r="G6" s="122">
        <f t="shared" si="30"/>
        <v>11.25</v>
      </c>
      <c r="H6" s="95">
        <v>15</v>
      </c>
      <c r="I6" s="122">
        <f t="shared" si="31"/>
        <v>22.5</v>
      </c>
      <c r="J6" s="117"/>
      <c r="K6" s="114"/>
      <c r="L6" s="124">
        <f t="shared" si="0"/>
        <v>1</v>
      </c>
      <c r="M6" s="124">
        <f t="shared" si="1"/>
        <v>0.5</v>
      </c>
      <c r="N6" s="73">
        <f t="shared" si="32"/>
        <v>15.625</v>
      </c>
      <c r="O6" s="23" t="s">
        <v>1</v>
      </c>
      <c r="P6" s="57"/>
      <c r="Q6" s="308"/>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88" t="s">
        <v>872</v>
      </c>
      <c r="B7" s="394">
        <f>IF($R7="","",ROUND(_xlfn.NORM.INV(ABS(VLOOKUP($T$1,VLookups!$A$43:$B$44,2,FALSE)-B$2),$N7,$R7),0))</f>
        <v>24</v>
      </c>
      <c r="C7" s="400">
        <f t="shared" si="36"/>
        <v>44840</v>
      </c>
      <c r="D7" s="401">
        <f t="shared" si="37"/>
        <v>44874</v>
      </c>
      <c r="E7" s="115"/>
      <c r="F7" s="117"/>
      <c r="G7" s="122">
        <f t="shared" si="30"/>
        <v>10</v>
      </c>
      <c r="H7" s="95">
        <v>20</v>
      </c>
      <c r="I7" s="122">
        <f t="shared" si="31"/>
        <v>30</v>
      </c>
      <c r="J7" s="117"/>
      <c r="K7" s="114"/>
      <c r="L7" s="124">
        <f t="shared" si="0"/>
        <v>1</v>
      </c>
      <c r="M7" s="124">
        <f t="shared" si="1"/>
        <v>1</v>
      </c>
      <c r="N7" s="73">
        <f t="shared" si="32"/>
        <v>20</v>
      </c>
      <c r="O7" s="23" t="s">
        <v>4</v>
      </c>
      <c r="P7" s="57"/>
      <c r="Q7" s="308"/>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88" t="s">
        <v>873</v>
      </c>
      <c r="B8" s="394">
        <f>IF($R8="","",ROUND(_xlfn.NORM.INV(ABS(VLOOKUP($T$1,VLookups!$A$43:$B$44,2,FALSE)-B$2),$N8,$R8),0))</f>
        <v>93</v>
      </c>
      <c r="C8" s="400">
        <f t="shared" si="36"/>
        <v>44875</v>
      </c>
      <c r="D8" s="401">
        <f t="shared" si="37"/>
        <v>45027</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8"/>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88" t="s">
        <v>874</v>
      </c>
      <c r="B9" s="394">
        <f>IF($R9="","",ROUND(_xlfn.NORM.INV(ABS(VLOOKUP($T$1,VLookups!$A$43:$B$44,2,FALSE)-B$2),$N9,$R9),0))</f>
        <v>7</v>
      </c>
      <c r="C9" s="400">
        <f t="shared" si="36"/>
        <v>45028</v>
      </c>
      <c r="D9" s="401">
        <f t="shared" si="37"/>
        <v>45036</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8"/>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88" t="s">
        <v>929</v>
      </c>
      <c r="B10" s="394">
        <f>IF($R10="","",ROUND(_xlfn.NORM.INV(ABS(VLOOKUP($T$1,VLookups!$A$43:$B$44,2,FALSE)-B$2),$N10,$R10),0))</f>
        <v>39</v>
      </c>
      <c r="C10" s="400">
        <f t="shared" si="36"/>
        <v>45037</v>
      </c>
      <c r="D10" s="401">
        <f t="shared" si="37"/>
        <v>45092</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8"/>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88" t="s">
        <v>875</v>
      </c>
      <c r="B11" s="394">
        <f>IF($R11="","",ROUND(_xlfn.NORM.INV(ABS(VLOOKUP($T$1,VLookups!$A$43:$B$44,2,FALSE)-B$2),$N11,$R11),0))</f>
        <v>11</v>
      </c>
      <c r="C11" s="400">
        <f t="shared" si="36"/>
        <v>45093</v>
      </c>
      <c r="D11" s="401">
        <f t="shared" si="37"/>
        <v>45110</v>
      </c>
      <c r="E11" s="115"/>
      <c r="F11" s="117"/>
      <c r="G11" s="122">
        <f t="shared" si="30"/>
        <v>5</v>
      </c>
      <c r="H11" s="95">
        <v>10</v>
      </c>
      <c r="I11" s="122">
        <f t="shared" si="31"/>
        <v>15</v>
      </c>
      <c r="J11" s="117"/>
      <c r="K11" s="114"/>
      <c r="L11" s="124">
        <f t="shared" si="0"/>
        <v>1</v>
      </c>
      <c r="M11" s="124">
        <f t="shared" si="1"/>
        <v>1</v>
      </c>
      <c r="N11" s="73">
        <f t="shared" si="32"/>
        <v>10</v>
      </c>
      <c r="O11" s="23" t="s">
        <v>780</v>
      </c>
      <c r="P11" s="57"/>
      <c r="Q11" s="308"/>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88" t="s">
        <v>876</v>
      </c>
      <c r="B12" s="394">
        <f>IF($R12="","",ROUND(_xlfn.NORM.INV(ABS(VLOOKUP($T$1,VLookups!$A$43:$B$44,2,FALSE)-B$2),$N12,$R12),0))</f>
        <v>2</v>
      </c>
      <c r="C12" s="400">
        <f t="shared" si="36"/>
        <v>45112</v>
      </c>
      <c r="D12" s="401">
        <f t="shared" si="37"/>
        <v>45113</v>
      </c>
      <c r="E12" s="115"/>
      <c r="F12" s="117"/>
      <c r="G12" s="122">
        <f t="shared" si="30"/>
        <v>1</v>
      </c>
      <c r="H12" s="95">
        <v>2</v>
      </c>
      <c r="I12" s="122">
        <f t="shared" si="31"/>
        <v>3</v>
      </c>
      <c r="J12" s="117"/>
      <c r="K12" s="114"/>
      <c r="L12" s="124">
        <f t="shared" si="0"/>
        <v>1</v>
      </c>
      <c r="M12" s="124">
        <f t="shared" si="1"/>
        <v>1</v>
      </c>
      <c r="N12" s="73">
        <f t="shared" si="32"/>
        <v>2</v>
      </c>
      <c r="O12" s="23" t="s">
        <v>780</v>
      </c>
      <c r="P12" s="57"/>
      <c r="Q12" s="308"/>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88" t="s">
        <v>877</v>
      </c>
      <c r="B13" s="394">
        <f>IF($R13="","",ROUND(_xlfn.NORM.INV(ABS(VLOOKUP($T$1,VLookups!$A$43:$B$44,2,FALSE)-B$2),$N13,$R13),0))</f>
        <v>10</v>
      </c>
      <c r="C13" s="400">
        <f t="shared" si="36"/>
        <v>45114</v>
      </c>
      <c r="D13" s="401">
        <f t="shared" si="37"/>
        <v>45127</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8"/>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88"/>
      <c r="B14" s="394" t="str">
        <f>IF($R14="","",ROUND(_xlfn.NORM.INV(ABS(VLOOKUP($T$1,VLookups!$A$43:$B$44,2,FALSE)-B$2),$N14,$R14),0))</f>
        <v/>
      </c>
      <c r="C14" s="400" t="str">
        <f t="shared" si="36"/>
        <v/>
      </c>
      <c r="D14" s="401"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8"/>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88"/>
      <c r="B15" s="394" t="str">
        <f>IF($R15="","",ROUND(_xlfn.NORM.INV(ABS(VLOOKUP($T$1,VLookups!$A$43:$B$44,2,FALSE)-B$2),$N15,$R15),0))</f>
        <v/>
      </c>
      <c r="C15" s="400" t="str">
        <f t="shared" si="36"/>
        <v/>
      </c>
      <c r="D15" s="401"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8"/>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88"/>
      <c r="B16" s="394" t="str">
        <f>IF($R16="","",ROUND(_xlfn.NORM.INV(ABS(VLOOKUP($T$1,VLookups!$A$43:$B$44,2,FALSE)-B$2),$N16,$R16),0))</f>
        <v/>
      </c>
      <c r="C16" s="400" t="str">
        <f t="shared" si="36"/>
        <v/>
      </c>
      <c r="D16" s="401"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8"/>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88"/>
      <c r="B17" s="394" t="str">
        <f>IF($R17="","",ROUND(_xlfn.NORM.INV(ABS(VLOOKUP($T$1,VLookups!$A$43:$B$44,2,FALSE)-B$2),$N17,$R17),0))</f>
        <v/>
      </c>
      <c r="C17" s="400" t="str">
        <f t="shared" si="36"/>
        <v/>
      </c>
      <c r="D17" s="401"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8"/>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88"/>
      <c r="B18" s="394" t="str">
        <f>IF($R18="","",ROUND(_xlfn.NORM.INV(ABS(VLOOKUP($T$1,VLookups!$A$43:$B$44,2,FALSE)-B$2),$N18,$R18),0))</f>
        <v/>
      </c>
      <c r="C18" s="400" t="str">
        <f t="shared" si="36"/>
        <v/>
      </c>
      <c r="D18" s="401"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8"/>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88"/>
      <c r="B19" s="394" t="str">
        <f>IF($R19="","",ROUND(_xlfn.NORM.INV(ABS(VLOOKUP($T$1,VLookups!$A$43:$B$44,2,FALSE)-B$2),$N19,$R19),0))</f>
        <v/>
      </c>
      <c r="C19" s="400" t="str">
        <f t="shared" si="36"/>
        <v/>
      </c>
      <c r="D19" s="401"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8"/>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88"/>
      <c r="B20" s="394" t="str">
        <f>IF($R20="","",ROUND(_xlfn.NORM.INV(ABS(VLOOKUP($T$1,VLookups!$A$43:$B$44,2,FALSE)-B$2),$N20,$R20),0))</f>
        <v/>
      </c>
      <c r="C20" s="400" t="str">
        <f t="shared" si="36"/>
        <v/>
      </c>
      <c r="D20" s="401"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8"/>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88"/>
      <c r="B21" s="394" t="str">
        <f>IF($R21="","",ROUND(_xlfn.NORM.INV(ABS(VLOOKUP($T$1,VLookups!$A$43:$B$44,2,FALSE)-B$2),$N21,$R21),0))</f>
        <v/>
      </c>
      <c r="C21" s="400" t="str">
        <f t="shared" si="36"/>
        <v/>
      </c>
      <c r="D21" s="401"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8"/>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88"/>
      <c r="B22" s="394" t="str">
        <f>IF($R22="","",ROUND(_xlfn.NORM.INV(ABS(VLOOKUP($T$1,VLookups!$A$43:$B$44,2,FALSE)-B$2),$N22,$R22),0))</f>
        <v/>
      </c>
      <c r="C22" s="400" t="str">
        <f t="shared" si="36"/>
        <v/>
      </c>
      <c r="D22" s="401"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8"/>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88"/>
      <c r="B23" s="394" t="str">
        <f>IF($R23="","",ROUND(_xlfn.NORM.INV(ABS(VLOOKUP($T$1,VLookups!$A$43:$B$44,2,FALSE)-B$2),$N23,$R23),0))</f>
        <v/>
      </c>
      <c r="C23" s="400" t="str">
        <f t="shared" si="36"/>
        <v/>
      </c>
      <c r="D23" s="401"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8"/>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88"/>
      <c r="B24" s="394" t="str">
        <f>IF($R24="","",ROUND(_xlfn.NORM.INV(ABS(VLOOKUP($T$1,VLookups!$A$43:$B$44,2,FALSE)-B$2),$N24,$R24),0))</f>
        <v/>
      </c>
      <c r="C24" s="400" t="str">
        <f t="shared" si="36"/>
        <v/>
      </c>
      <c r="D24" s="401"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8"/>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88"/>
      <c r="B25" s="394" t="str">
        <f>IF($R25="","",ROUND(_xlfn.NORM.INV(ABS(VLOOKUP($T$1,VLookups!$A$43:$B$44,2,FALSE)-B$2),$N25,$R25),0))</f>
        <v/>
      </c>
      <c r="C25" s="400" t="str">
        <f t="shared" si="36"/>
        <v/>
      </c>
      <c r="D25" s="401"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8"/>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88"/>
      <c r="B26" s="394" t="str">
        <f>IF($R26="","",ROUND(_xlfn.NORM.INV(ABS(VLOOKUP($T$1,VLookups!$A$43:$B$44,2,FALSE)-B$2),$N26,$R26),0))</f>
        <v/>
      </c>
      <c r="C26" s="400" t="str">
        <f t="shared" si="36"/>
        <v/>
      </c>
      <c r="D26" s="401"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8"/>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88"/>
      <c r="B27" s="394" t="str">
        <f>IF($R27="","",ROUND(_xlfn.NORM.INV(ABS(VLOOKUP($T$1,VLookups!$A$43:$B$44,2,FALSE)-B$2),$N27,$R27),0))</f>
        <v/>
      </c>
      <c r="C27" s="400" t="str">
        <f t="shared" si="36"/>
        <v/>
      </c>
      <c r="D27" s="401"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8"/>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88"/>
      <c r="B28" s="394" t="str">
        <f>IF($R28="","",ROUND(_xlfn.NORM.INV(ABS(VLOOKUP($T$1,VLookups!$A$43:$B$44,2,FALSE)-B$2),$N28,$R28),0))</f>
        <v/>
      </c>
      <c r="C28" s="400" t="str">
        <f t="shared" si="36"/>
        <v/>
      </c>
      <c r="D28" s="401"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8"/>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88"/>
      <c r="B29" s="394" t="str">
        <f>IF($R29="","",ROUND(_xlfn.NORM.INV(ABS(VLOOKUP($T$1,VLookups!$A$43:$B$44,2,FALSE)-B$2),$N29,$R29),0))</f>
        <v/>
      </c>
      <c r="C29" s="400" t="str">
        <f t="shared" si="36"/>
        <v/>
      </c>
      <c r="D29" s="401"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8"/>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88"/>
      <c r="B30" s="394" t="str">
        <f>IF($R30="","",ROUND(_xlfn.NORM.INV(ABS(VLOOKUP($T$1,VLookups!$A$43:$B$44,2,FALSE)-B$2),$N30,$R30),0))</f>
        <v/>
      </c>
      <c r="C30" s="400" t="str">
        <f t="shared" si="36"/>
        <v/>
      </c>
      <c r="D30" s="401"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8"/>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88"/>
      <c r="B31" s="394" t="str">
        <f>IF($R31="","",ROUND(_xlfn.NORM.INV(ABS(VLOOKUP($T$1,VLookups!$A$43:$B$44,2,FALSE)-B$2),$N31,$R31),0))</f>
        <v/>
      </c>
      <c r="C31" s="400" t="str">
        <f t="shared" si="36"/>
        <v/>
      </c>
      <c r="D31" s="401"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8"/>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88"/>
      <c r="B32" s="394" t="str">
        <f>IF($R32="","",ROUND(_xlfn.NORM.INV(ABS(VLOOKUP($T$1,VLookups!$A$43:$B$44,2,FALSE)-B$2),$N32,$R32),0))</f>
        <v/>
      </c>
      <c r="C32" s="400" t="str">
        <f t="shared" si="36"/>
        <v/>
      </c>
      <c r="D32" s="401"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8"/>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88"/>
      <c r="B33" s="394" t="str">
        <f>IF($R33="","",ROUND(_xlfn.NORM.INV(ABS(VLOOKUP($T$1,VLookups!$A$43:$B$44,2,FALSE)-B$2),$N33,$R33),0))</f>
        <v/>
      </c>
      <c r="C33" s="400" t="str">
        <f t="shared" si="36"/>
        <v/>
      </c>
      <c r="D33" s="401"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8"/>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88"/>
      <c r="B34" s="394" t="str">
        <f>IF($R34="","",ROUND(_xlfn.NORM.INV(ABS(VLOOKUP($T$1,VLookups!$A$43:$B$44,2,FALSE)-B$2),$N34,$R34),0))</f>
        <v/>
      </c>
      <c r="C34" s="400" t="str">
        <f t="shared" si="36"/>
        <v/>
      </c>
      <c r="D34" s="401"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8"/>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88"/>
      <c r="B35" s="394" t="str">
        <f>IF($R35="","",ROUND(_xlfn.NORM.INV(ABS(VLOOKUP($T$1,VLookups!$A$43:$B$44,2,FALSE)-B$2),$N35,$R35),0))</f>
        <v/>
      </c>
      <c r="C35" s="400" t="str">
        <f t="shared" si="36"/>
        <v/>
      </c>
      <c r="D35" s="401"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8"/>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88"/>
      <c r="B36" s="394" t="str">
        <f>IF($R36="","",ROUND(_xlfn.NORM.INV(ABS(VLOOKUP($T$1,VLookups!$A$43:$B$44,2,FALSE)-B$2),$N36,$R36),0))</f>
        <v/>
      </c>
      <c r="C36" s="400" t="str">
        <f t="shared" si="36"/>
        <v/>
      </c>
      <c r="D36" s="401"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8"/>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88"/>
      <c r="B37" s="394" t="str">
        <f>IF($R37="","",ROUND(_xlfn.NORM.INV(ABS(VLOOKUP($T$1,VLookups!$A$43:$B$44,2,FALSE)-B$2),$N37,$R37),0))</f>
        <v/>
      </c>
      <c r="C37" s="400" t="str">
        <f t="shared" si="36"/>
        <v/>
      </c>
      <c r="D37" s="401"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8"/>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88"/>
      <c r="B38" s="394" t="str">
        <f>IF($R38="","",ROUND(_xlfn.NORM.INV(ABS(VLOOKUP($T$1,VLookups!$A$43:$B$44,2,FALSE)-B$2),$N38,$R38),0))</f>
        <v/>
      </c>
      <c r="C38" s="400" t="str">
        <f t="shared" si="36"/>
        <v/>
      </c>
      <c r="D38" s="401"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8"/>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88"/>
      <c r="B39" s="394" t="str">
        <f>IF($R39="","",ROUND(_xlfn.NORM.INV(ABS(VLOOKUP($T$1,VLookups!$A$43:$B$44,2,FALSE)-B$2),$N39,$R39),0))</f>
        <v/>
      </c>
      <c r="C39" s="400" t="str">
        <f t="shared" si="36"/>
        <v/>
      </c>
      <c r="D39" s="401"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8"/>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88"/>
      <c r="B40" s="394" t="str">
        <f>IF($R40="","",ROUND(_xlfn.NORM.INV(ABS(VLOOKUP($T$1,VLookups!$A$43:$B$44,2,FALSE)-B$2),$N40,$R40),0))</f>
        <v/>
      </c>
      <c r="C40" s="400" t="str">
        <f t="shared" si="36"/>
        <v/>
      </c>
      <c r="D40" s="401"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8"/>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88"/>
      <c r="B41" s="394" t="str">
        <f>IF($R41="","",ROUND(_xlfn.NORM.INV(ABS(VLOOKUP($T$1,VLookups!$A$43:$B$44,2,FALSE)-B$2),$N41,$R41),0))</f>
        <v/>
      </c>
      <c r="C41" s="400" t="str">
        <f t="shared" si="36"/>
        <v/>
      </c>
      <c r="D41" s="401"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8"/>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88"/>
      <c r="B42" s="394" t="str">
        <f>IF($R42="","",ROUND(_xlfn.NORM.INV(ABS(VLOOKUP($T$1,VLookups!$A$43:$B$44,2,FALSE)-B$2),$N42,$R42),0))</f>
        <v/>
      </c>
      <c r="C42" s="400" t="str">
        <f t="shared" si="36"/>
        <v/>
      </c>
      <c r="D42" s="401"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8"/>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88"/>
      <c r="B43" s="394" t="str">
        <f>IF($R43="","",ROUND(_xlfn.NORM.INV(ABS(VLOOKUP($T$1,VLookups!$A$43:$B$44,2,FALSE)-B$2),$N43,$R43),0))</f>
        <v/>
      </c>
      <c r="C43" s="400" t="str">
        <f t="shared" si="36"/>
        <v/>
      </c>
      <c r="D43" s="401"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8"/>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88"/>
      <c r="B44" s="394" t="str">
        <f>IF($R44="","",ROUND(_xlfn.NORM.INV(ABS(VLOOKUP($T$1,VLookups!$A$43:$B$44,2,FALSE)-B$2),$N44,$R44),0))</f>
        <v/>
      </c>
      <c r="C44" s="400" t="str">
        <f t="shared" si="36"/>
        <v/>
      </c>
      <c r="D44" s="401"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8"/>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88"/>
      <c r="B45" s="394" t="str">
        <f>IF($R45="","",ROUND(_xlfn.NORM.INV(ABS(VLOOKUP($T$1,VLookups!$A$43:$B$44,2,FALSE)-B$2),$N45,$R45),0))</f>
        <v/>
      </c>
      <c r="C45" s="400" t="str">
        <f t="shared" si="36"/>
        <v/>
      </c>
      <c r="D45" s="401"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8"/>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88"/>
      <c r="B46" s="394" t="str">
        <f>IF($R46="","",ROUND(_xlfn.NORM.INV(ABS(VLOOKUP($T$1,VLookups!$A$43:$B$44,2,FALSE)-B$2),$N46,$R46),0))</f>
        <v/>
      </c>
      <c r="C46" s="400" t="str">
        <f t="shared" si="36"/>
        <v/>
      </c>
      <c r="D46" s="401"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8"/>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88"/>
      <c r="B47" s="394" t="str">
        <f>IF($R47="","",ROUND(_xlfn.NORM.INV(ABS(VLOOKUP($T$1,VLookups!$A$43:$B$44,2,FALSE)-B$2),$N47,$R47),0))</f>
        <v/>
      </c>
      <c r="C47" s="400" t="str">
        <f t="shared" si="36"/>
        <v/>
      </c>
      <c r="D47" s="401"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8"/>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88"/>
      <c r="B48" s="394" t="str">
        <f>IF($R48="","",ROUND(_xlfn.NORM.INV(ABS(VLOOKUP($T$1,VLookups!$A$43:$B$44,2,FALSE)-B$2),$N48,$R48),0))</f>
        <v/>
      </c>
      <c r="C48" s="400" t="str">
        <f t="shared" si="36"/>
        <v/>
      </c>
      <c r="D48" s="401"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8"/>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88"/>
      <c r="B49" s="394" t="str">
        <f>IF($R49="","",ROUND(_xlfn.NORM.INV(ABS(VLOOKUP($T$1,VLookups!$A$43:$B$44,2,FALSE)-B$2),$N49,$R49),0))</f>
        <v/>
      </c>
      <c r="C49" s="400" t="str">
        <f t="shared" si="36"/>
        <v/>
      </c>
      <c r="D49" s="401"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8"/>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88"/>
      <c r="B50" s="394" t="str">
        <f>IF($R50="","",ROUND(_xlfn.NORM.INV(ABS(VLOOKUP($T$1,VLookups!$A$43:$B$44,2,FALSE)-B$2),$N50,$R50),0))</f>
        <v/>
      </c>
      <c r="C50" s="400" t="str">
        <f t="shared" si="36"/>
        <v/>
      </c>
      <c r="D50" s="401"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8"/>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88"/>
      <c r="B51" s="394" t="str">
        <f>IF($R51="","",ROUND(_xlfn.NORM.INV(ABS(VLOOKUP($T$1,VLookups!$A$43:$B$44,2,FALSE)-B$2),$N51,$R51),0))</f>
        <v/>
      </c>
      <c r="C51" s="400" t="str">
        <f t="shared" si="36"/>
        <v/>
      </c>
      <c r="D51" s="401"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8"/>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88"/>
      <c r="B52" s="394" t="str">
        <f>IF($R52="","",ROUND(_xlfn.NORM.INV(ABS(VLOOKUP($T$1,VLookups!$A$43:$B$44,2,FALSE)-B$2),$N52,$R52),0))</f>
        <v/>
      </c>
      <c r="C52" s="400" t="str">
        <f t="shared" si="36"/>
        <v/>
      </c>
      <c r="D52" s="401"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8"/>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75">
      <c r="A53" s="388"/>
      <c r="B53" s="394" t="str">
        <f>IF($R53="","",ROUND(_xlfn.NORM.INV(ABS(VLOOKUP($T$1,VLookups!$A$43:$B$44,2,FALSE)-B$2),$N53,$R53),0))</f>
        <v/>
      </c>
      <c r="C53" s="400" t="str">
        <f t="shared" si="36"/>
        <v/>
      </c>
      <c r="D53" s="401"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8"/>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75">
      <c r="A54" s="388"/>
      <c r="B54" s="394" t="str">
        <f>IF($R54="","",ROUND(_xlfn.NORM.INV(ABS(VLOOKUP($T$1,VLookups!$A$43:$B$44,2,FALSE)-B$2),$N54,$R54),0))</f>
        <v/>
      </c>
      <c r="C54" s="400" t="str">
        <f t="shared" si="36"/>
        <v/>
      </c>
      <c r="D54" s="401"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8"/>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75">
      <c r="A55" s="388"/>
      <c r="B55" s="394" t="str">
        <f>IF($R55="","",ROUND(_xlfn.NORM.INV(ABS(VLOOKUP($T$1,VLookups!$A$43:$B$44,2,FALSE)-B$2),$N55,$R55),0))</f>
        <v/>
      </c>
      <c r="C55" s="400" t="str">
        <f t="shared" si="36"/>
        <v/>
      </c>
      <c r="D55" s="401"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8"/>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75">
      <c r="A56" s="388"/>
      <c r="B56" s="394" t="str">
        <f>IF($R56="","",ROUND(_xlfn.NORM.INV(ABS(VLOOKUP($T$1,VLookups!$A$43:$B$44,2,FALSE)-B$2),$N56,$R56),0))</f>
        <v/>
      </c>
      <c r="C56" s="400" t="str">
        <f t="shared" si="36"/>
        <v/>
      </c>
      <c r="D56" s="401"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8"/>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75">
      <c r="A57" s="388"/>
      <c r="B57" s="394" t="str">
        <f>IF($R57="","",ROUND(_xlfn.NORM.INV(ABS(VLOOKUP($T$1,VLookups!$A$43:$B$44,2,FALSE)-B$2),$N57,$R57),0))</f>
        <v/>
      </c>
      <c r="C57" s="400" t="str">
        <f t="shared" si="36"/>
        <v/>
      </c>
      <c r="D57" s="401"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8"/>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75">
      <c r="A58" s="388"/>
      <c r="B58" s="394" t="str">
        <f>IF($R58="","",ROUND(_xlfn.NORM.INV(ABS(VLOOKUP($T$1,VLookups!$A$43:$B$44,2,FALSE)-B$2),$N58,$R58),0))</f>
        <v/>
      </c>
      <c r="C58" s="400" t="str">
        <f t="shared" si="36"/>
        <v/>
      </c>
      <c r="D58" s="401"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8"/>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75">
      <c r="A59" s="388"/>
      <c r="B59" s="394" t="str">
        <f>IF($R59="","",ROUND(_xlfn.NORM.INV(ABS(VLOOKUP($T$1,VLookups!$A$43:$B$44,2,FALSE)-B$2),$N59,$R59),0))</f>
        <v/>
      </c>
      <c r="C59" s="400" t="str">
        <f t="shared" si="36"/>
        <v/>
      </c>
      <c r="D59" s="401"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8"/>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75">
      <c r="A60" s="388"/>
      <c r="B60" s="394" t="str">
        <f>IF($R60="","",ROUND(_xlfn.NORM.INV(ABS(VLOOKUP($T$1,VLookups!$A$43:$B$44,2,FALSE)-B$2),$N60,$R60),0))</f>
        <v/>
      </c>
      <c r="C60" s="400" t="str">
        <f t="shared" si="36"/>
        <v/>
      </c>
      <c r="D60" s="401"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8"/>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75">
      <c r="A61" s="388"/>
      <c r="B61" s="394" t="str">
        <f>IF($R61="","",ROUND(_xlfn.NORM.INV(ABS(VLOOKUP($T$1,VLookups!$A$43:$B$44,2,FALSE)-B$2),$N61,$R61),0))</f>
        <v/>
      </c>
      <c r="C61" s="400" t="str">
        <f t="shared" si="36"/>
        <v/>
      </c>
      <c r="D61" s="401"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8"/>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75">
      <c r="A62" s="388"/>
      <c r="B62" s="394" t="str">
        <f>IF($R62="","",ROUND(_xlfn.NORM.INV(ABS(VLOOKUP($T$1,VLookups!$A$43:$B$44,2,FALSE)-B$2),$N62,$R62),0))</f>
        <v/>
      </c>
      <c r="C62" s="400" t="str">
        <f t="shared" si="36"/>
        <v/>
      </c>
      <c r="D62" s="401"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8"/>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75">
      <c r="A63" s="388"/>
      <c r="B63" s="394" t="str">
        <f>IF($R63="","",ROUND(_xlfn.NORM.INV(ABS(VLOOKUP($T$1,VLookups!$A$43:$B$44,2,FALSE)-B$2),$N63,$R63),0))</f>
        <v/>
      </c>
      <c r="C63" s="400" t="str">
        <f t="shared" si="36"/>
        <v/>
      </c>
      <c r="D63" s="401"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8"/>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75">
      <c r="A64" s="388"/>
      <c r="B64" s="394" t="str">
        <f>IF($R64="","",ROUND(_xlfn.NORM.INV(ABS(VLOOKUP($T$1,VLookups!$A$43:$B$44,2,FALSE)-B$2),$N64,$R64),0))</f>
        <v/>
      </c>
      <c r="C64" s="400" t="str">
        <f t="shared" si="36"/>
        <v/>
      </c>
      <c r="D64" s="401"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8"/>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75">
      <c r="A65" s="388"/>
      <c r="B65" s="394" t="str">
        <f>IF($R65="","",ROUND(_xlfn.NORM.INV(ABS(VLOOKUP($T$1,VLookups!$A$43:$B$44,2,FALSE)-B$2),$N65,$R65),0))</f>
        <v/>
      </c>
      <c r="C65" s="400" t="str">
        <f t="shared" si="36"/>
        <v/>
      </c>
      <c r="D65" s="401"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8"/>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75">
      <c r="A66" s="388"/>
      <c r="B66" s="394" t="str">
        <f>IF($R66="","",ROUND(_xlfn.NORM.INV(ABS(VLOOKUP($T$1,VLookups!$A$43:$B$44,2,FALSE)-B$2),$N66,$R66),0))</f>
        <v/>
      </c>
      <c r="C66" s="400" t="str">
        <f t="shared" si="36"/>
        <v/>
      </c>
      <c r="D66" s="401"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8"/>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75">
      <c r="A67" s="388"/>
      <c r="B67" s="394" t="str">
        <f>IF($R67="","",ROUND(_xlfn.NORM.INV(ABS(VLOOKUP($T$1,VLookups!$A$43:$B$44,2,FALSE)-B$2),$N67,$R67),0))</f>
        <v/>
      </c>
      <c r="C67" s="400" t="str">
        <f t="shared" si="36"/>
        <v/>
      </c>
      <c r="D67" s="401"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8"/>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75">
      <c r="A68" s="388"/>
      <c r="B68" s="394" t="str">
        <f>IF($R68="","",ROUND(_xlfn.NORM.INV(ABS(VLOOKUP($T$1,VLookups!$A$43:$B$44,2,FALSE)-B$2),$N68,$R68),0))</f>
        <v/>
      </c>
      <c r="C68" s="400" t="str">
        <f t="shared" si="36"/>
        <v/>
      </c>
      <c r="D68" s="401"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8"/>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75">
      <c r="A69" s="388"/>
      <c r="B69" s="394" t="str">
        <f>IF($R69="","",ROUND(_xlfn.NORM.INV(ABS(VLOOKUP($T$1,VLookups!$A$43:$B$44,2,FALSE)-B$2),$N69,$R69),0))</f>
        <v/>
      </c>
      <c r="C69" s="400" t="str">
        <f t="shared" si="36"/>
        <v/>
      </c>
      <c r="D69" s="401"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8"/>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75">
      <c r="A70" s="388"/>
      <c r="B70" s="394" t="str">
        <f>IF($R70="","",ROUND(_xlfn.NORM.INV(ABS(VLOOKUP($T$1,VLookups!$A$43:$B$44,2,FALSE)-B$2),$N70,$R70),0))</f>
        <v/>
      </c>
      <c r="C70" s="400" t="str">
        <f t="shared" ref="C70:C103" si="165">IF(OR(D69="",B70=""),"",WORKDAY(C69,B69,$B$109:$B$150))</f>
        <v/>
      </c>
      <c r="D70" s="401"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8"/>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75">
      <c r="A71" s="388"/>
      <c r="B71" s="394" t="str">
        <f>IF($R71="","",ROUND(_xlfn.NORM.INV(ABS(VLOOKUP($T$1,VLookups!$A$43:$B$44,2,FALSE)-B$2),$N71,$R71),0))</f>
        <v/>
      </c>
      <c r="C71" s="400" t="str">
        <f t="shared" si="165"/>
        <v/>
      </c>
      <c r="D71" s="401"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8"/>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75">
      <c r="A72" s="388"/>
      <c r="B72" s="394" t="str">
        <f>IF($R72="","",ROUND(_xlfn.NORM.INV(ABS(VLOOKUP($T$1,VLookups!$A$43:$B$44,2,FALSE)-B$2),$N72,$R72),0))</f>
        <v/>
      </c>
      <c r="C72" s="400" t="str">
        <f t="shared" si="165"/>
        <v/>
      </c>
      <c r="D72" s="401"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8"/>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75">
      <c r="A73" s="388"/>
      <c r="B73" s="394" t="str">
        <f>IF($R73="","",ROUND(_xlfn.NORM.INV(ABS(VLOOKUP($T$1,VLookups!$A$43:$B$44,2,FALSE)-B$2),$N73,$R73),0))</f>
        <v/>
      </c>
      <c r="C73" s="400" t="str">
        <f t="shared" si="165"/>
        <v/>
      </c>
      <c r="D73" s="401"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8"/>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75">
      <c r="A74" s="388"/>
      <c r="B74" s="394" t="str">
        <f>IF($R74="","",ROUND(_xlfn.NORM.INV(ABS(VLOOKUP($T$1,VLookups!$A$43:$B$44,2,FALSE)-B$2),$N74,$R74),0))</f>
        <v/>
      </c>
      <c r="C74" s="400" t="str">
        <f t="shared" si="165"/>
        <v/>
      </c>
      <c r="D74" s="401"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8"/>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75">
      <c r="A75" s="388"/>
      <c r="B75" s="394" t="str">
        <f>IF($R75="","",ROUND(_xlfn.NORM.INV(ABS(VLOOKUP($T$1,VLookups!$A$43:$B$44,2,FALSE)-B$2),$N75,$R75),0))</f>
        <v/>
      </c>
      <c r="C75" s="400" t="str">
        <f t="shared" si="165"/>
        <v/>
      </c>
      <c r="D75" s="401"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8"/>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75">
      <c r="A76" s="388"/>
      <c r="B76" s="394" t="str">
        <f>IF($R76="","",ROUND(_xlfn.NORM.INV(ABS(VLOOKUP($T$1,VLookups!$A$43:$B$44,2,FALSE)-B$2),$N76,$R76),0))</f>
        <v/>
      </c>
      <c r="C76" s="400" t="str">
        <f t="shared" si="165"/>
        <v/>
      </c>
      <c r="D76" s="401"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8"/>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75">
      <c r="A77" s="388"/>
      <c r="B77" s="394" t="str">
        <f>IF($R77="","",ROUND(_xlfn.NORM.INV(ABS(VLOOKUP($T$1,VLookups!$A$43:$B$44,2,FALSE)-B$2),$N77,$R77),0))</f>
        <v/>
      </c>
      <c r="C77" s="400" t="str">
        <f t="shared" si="165"/>
        <v/>
      </c>
      <c r="D77" s="401"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8"/>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75">
      <c r="A78" s="388"/>
      <c r="B78" s="394" t="str">
        <f>IF($R78="","",ROUND(_xlfn.NORM.INV(ABS(VLOOKUP($T$1,VLookups!$A$43:$B$44,2,FALSE)-B$2),$N78,$R78),0))</f>
        <v/>
      </c>
      <c r="C78" s="400" t="str">
        <f t="shared" si="165"/>
        <v/>
      </c>
      <c r="D78" s="401"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8"/>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75">
      <c r="A79" s="388"/>
      <c r="B79" s="394" t="str">
        <f>IF($R79="","",ROUND(_xlfn.NORM.INV(ABS(VLOOKUP($T$1,VLookups!$A$43:$B$44,2,FALSE)-B$2),$N79,$R79),0))</f>
        <v/>
      </c>
      <c r="C79" s="400" t="str">
        <f t="shared" si="165"/>
        <v/>
      </c>
      <c r="D79" s="401"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8"/>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75">
      <c r="A80" s="388"/>
      <c r="B80" s="394" t="str">
        <f>IF($R80="","",ROUND(_xlfn.NORM.INV(ABS(VLOOKUP($T$1,VLookups!$A$43:$B$44,2,FALSE)-B$2),$N80,$R80),0))</f>
        <v/>
      </c>
      <c r="C80" s="400" t="str">
        <f t="shared" si="165"/>
        <v/>
      </c>
      <c r="D80" s="401"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8"/>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75">
      <c r="A81" s="388"/>
      <c r="B81" s="394" t="str">
        <f>IF($R81="","",ROUND(_xlfn.NORM.INV(ABS(VLOOKUP($T$1,VLookups!$A$43:$B$44,2,FALSE)-B$2),$N81,$R81),0))</f>
        <v/>
      </c>
      <c r="C81" s="400" t="str">
        <f t="shared" si="165"/>
        <v/>
      </c>
      <c r="D81" s="401"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8"/>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75">
      <c r="A82" s="388"/>
      <c r="B82" s="394" t="str">
        <f>IF($R82="","",ROUND(_xlfn.NORM.INV(ABS(VLOOKUP($T$1,VLookups!$A$43:$B$44,2,FALSE)-B$2),$N82,$R82),0))</f>
        <v/>
      </c>
      <c r="C82" s="400" t="str">
        <f t="shared" si="165"/>
        <v/>
      </c>
      <c r="D82" s="401"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8"/>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75">
      <c r="A83" s="388"/>
      <c r="B83" s="394" t="str">
        <f>IF($R83="","",ROUND(_xlfn.NORM.INV(ABS(VLOOKUP($T$1,VLookups!$A$43:$B$44,2,FALSE)-B$2),$N83,$R83),0))</f>
        <v/>
      </c>
      <c r="C83" s="400" t="str">
        <f t="shared" si="165"/>
        <v/>
      </c>
      <c r="D83" s="401"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8"/>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75">
      <c r="A84" s="388"/>
      <c r="B84" s="394" t="str">
        <f>IF($R84="","",ROUND(_xlfn.NORM.INV(ABS(VLOOKUP($T$1,VLookups!$A$43:$B$44,2,FALSE)-B$2),$N84,$R84),0))</f>
        <v/>
      </c>
      <c r="C84" s="400" t="str">
        <f t="shared" si="165"/>
        <v/>
      </c>
      <c r="D84" s="401"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8"/>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75">
      <c r="A85" s="388"/>
      <c r="B85" s="394" t="str">
        <f>IF($R85="","",ROUND(_xlfn.NORM.INV(ABS(VLOOKUP($T$1,VLookups!$A$43:$B$44,2,FALSE)-B$2),$N85,$R85),0))</f>
        <v/>
      </c>
      <c r="C85" s="400" t="str">
        <f t="shared" si="165"/>
        <v/>
      </c>
      <c r="D85" s="401"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8"/>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75">
      <c r="A86" s="388"/>
      <c r="B86" s="394" t="str">
        <f>IF($R86="","",ROUND(_xlfn.NORM.INV(ABS(VLOOKUP($T$1,VLookups!$A$43:$B$44,2,FALSE)-B$2),$N86,$R86),0))</f>
        <v/>
      </c>
      <c r="C86" s="400" t="str">
        <f t="shared" si="165"/>
        <v/>
      </c>
      <c r="D86" s="401"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8"/>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75">
      <c r="A87" s="388"/>
      <c r="B87" s="394" t="str">
        <f>IF($R87="","",ROUND(_xlfn.NORM.INV(ABS(VLOOKUP($T$1,VLookups!$A$43:$B$44,2,FALSE)-B$2),$N87,$R87),0))</f>
        <v/>
      </c>
      <c r="C87" s="400" t="str">
        <f t="shared" si="165"/>
        <v/>
      </c>
      <c r="D87" s="401"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8"/>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75">
      <c r="A88" s="388"/>
      <c r="B88" s="394" t="str">
        <f>IF($R88="","",ROUND(_xlfn.NORM.INV(ABS(VLOOKUP($T$1,VLookups!$A$43:$B$44,2,FALSE)-B$2),$N88,$R88),0))</f>
        <v/>
      </c>
      <c r="C88" s="400" t="str">
        <f t="shared" si="165"/>
        <v/>
      </c>
      <c r="D88" s="401"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8"/>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75">
      <c r="A89" s="388"/>
      <c r="B89" s="394" t="str">
        <f>IF($R89="","",ROUND(_xlfn.NORM.INV(ABS(VLOOKUP($T$1,VLookups!$A$43:$B$44,2,FALSE)-B$2),$N89,$R89),0))</f>
        <v/>
      </c>
      <c r="C89" s="400" t="str">
        <f t="shared" si="165"/>
        <v/>
      </c>
      <c r="D89" s="401"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8"/>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75">
      <c r="A90" s="388"/>
      <c r="B90" s="394" t="str">
        <f>IF($R90="","",ROUND(_xlfn.NORM.INV(ABS(VLOOKUP($T$1,VLookups!$A$43:$B$44,2,FALSE)-B$2),$N90,$R90),0))</f>
        <v/>
      </c>
      <c r="C90" s="400" t="str">
        <f t="shared" si="165"/>
        <v/>
      </c>
      <c r="D90" s="401"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8"/>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75">
      <c r="A91" s="388"/>
      <c r="B91" s="394" t="str">
        <f>IF($R91="","",ROUND(_xlfn.NORM.INV(ABS(VLOOKUP($T$1,VLookups!$A$43:$B$44,2,FALSE)-B$2),$N91,$R91),0))</f>
        <v/>
      </c>
      <c r="C91" s="400" t="str">
        <f t="shared" si="165"/>
        <v/>
      </c>
      <c r="D91" s="401"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8"/>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75">
      <c r="A92" s="388"/>
      <c r="B92" s="394" t="str">
        <f>IF($R92="","",ROUND(_xlfn.NORM.INV(ABS(VLOOKUP($T$1,VLookups!$A$43:$B$44,2,FALSE)-B$2),$N92,$R92),0))</f>
        <v/>
      </c>
      <c r="C92" s="400" t="str">
        <f t="shared" si="165"/>
        <v/>
      </c>
      <c r="D92" s="401"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8"/>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75">
      <c r="A93" s="388"/>
      <c r="B93" s="394" t="str">
        <f>IF($R93="","",ROUND(_xlfn.NORM.INV(ABS(VLOOKUP($T$1,VLookups!$A$43:$B$44,2,FALSE)-B$2),$N93,$R93),0))</f>
        <v/>
      </c>
      <c r="C93" s="400" t="str">
        <f t="shared" si="165"/>
        <v/>
      </c>
      <c r="D93" s="401"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8"/>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75">
      <c r="A94" s="388"/>
      <c r="B94" s="394" t="str">
        <f>IF($R94="","",ROUND(_xlfn.NORM.INV(ABS(VLOOKUP($T$1,VLookups!$A$43:$B$44,2,FALSE)-B$2),$N94,$R94),0))</f>
        <v/>
      </c>
      <c r="C94" s="400" t="str">
        <f t="shared" si="165"/>
        <v/>
      </c>
      <c r="D94" s="401"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8"/>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75">
      <c r="A95" s="388"/>
      <c r="B95" s="394" t="str">
        <f>IF($R95="","",ROUND(_xlfn.NORM.INV(ABS(VLOOKUP($T$1,VLookups!$A$43:$B$44,2,FALSE)-B$2),$N95,$R95),0))</f>
        <v/>
      </c>
      <c r="C95" s="400" t="str">
        <f t="shared" si="165"/>
        <v/>
      </c>
      <c r="D95" s="401"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8"/>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75">
      <c r="A96" s="388"/>
      <c r="B96" s="394" t="str">
        <f>IF($R96="","",ROUND(_xlfn.NORM.INV(ABS(VLOOKUP($T$1,VLookups!$A$43:$B$44,2,FALSE)-B$2),$N96,$R96),0))</f>
        <v/>
      </c>
      <c r="C96" s="400" t="str">
        <f t="shared" si="165"/>
        <v/>
      </c>
      <c r="D96" s="401"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8"/>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75">
      <c r="A97" s="388"/>
      <c r="B97" s="394" t="str">
        <f>IF($R97="","",ROUND(_xlfn.NORM.INV(ABS(VLOOKUP($T$1,VLookups!$A$43:$B$44,2,FALSE)-B$2),$N97,$R97),0))</f>
        <v/>
      </c>
      <c r="C97" s="400" t="str">
        <f t="shared" si="165"/>
        <v/>
      </c>
      <c r="D97" s="401"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8"/>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75">
      <c r="A98" s="388"/>
      <c r="B98" s="394" t="str">
        <f>IF($R98="","",ROUND(_xlfn.NORM.INV(ABS(VLOOKUP($T$1,VLookups!$A$43:$B$44,2,FALSE)-B$2),$N98,$R98),0))</f>
        <v/>
      </c>
      <c r="C98" s="400" t="str">
        <f t="shared" si="165"/>
        <v/>
      </c>
      <c r="D98" s="401"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8"/>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75">
      <c r="A99" s="388"/>
      <c r="B99" s="394" t="str">
        <f>IF($R99="","",ROUND(_xlfn.NORM.INV(ABS(VLOOKUP($T$1,VLookups!$A$43:$B$44,2,FALSE)-B$2),$N99,$R99),0))</f>
        <v/>
      </c>
      <c r="C99" s="400" t="str">
        <f t="shared" si="165"/>
        <v/>
      </c>
      <c r="D99" s="401"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8"/>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75">
      <c r="A100" s="388"/>
      <c r="B100" s="394" t="str">
        <f>IF($R100="","",ROUND(_xlfn.NORM.INV(ABS(VLOOKUP($T$1,VLookups!$A$43:$B$44,2,FALSE)-B$2),$N100,$R100),0))</f>
        <v/>
      </c>
      <c r="C100" s="400" t="str">
        <f t="shared" si="165"/>
        <v/>
      </c>
      <c r="D100" s="401"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8"/>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75">
      <c r="A101" s="388"/>
      <c r="B101" s="394" t="str">
        <f>IF($R101="","",ROUND(_xlfn.NORM.INV(ABS(VLOOKUP($T$1,VLookups!$A$43:$B$44,2,FALSE)-B$2),$N101,$R101),0))</f>
        <v/>
      </c>
      <c r="C101" s="400" t="str">
        <f t="shared" si="165"/>
        <v/>
      </c>
      <c r="D101" s="401"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8"/>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75">
      <c r="A102" s="388"/>
      <c r="B102" s="394" t="str">
        <f>IF($R102="","",ROUND(_xlfn.NORM.INV(ABS(VLOOKUP($T$1,VLookups!$A$43:$B$44,2,FALSE)-B$2),$N102,$R102),0))</f>
        <v/>
      </c>
      <c r="C102" s="400" t="str">
        <f t="shared" si="165"/>
        <v/>
      </c>
      <c r="D102" s="401"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8"/>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75">
      <c r="A103" s="388"/>
      <c r="B103" s="394" t="str">
        <f>IF($R103="","",ROUND(_xlfn.NORM.INV(ABS(VLOOKUP($T$1,VLookups!$A$43:$B$44,2,FALSE)-B$2),$N103,$R103),0))</f>
        <v/>
      </c>
      <c r="C103" s="400" t="str">
        <f t="shared" si="165"/>
        <v/>
      </c>
      <c r="D103" s="401"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8"/>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75">
      <c r="A104" s="385" t="s">
        <v>855</v>
      </c>
      <c r="B104" s="395">
        <f>SUM(B4:B103)</f>
        <v>233</v>
      </c>
      <c r="E104" s="2"/>
      <c r="F104" s="2"/>
      <c r="G104" s="90">
        <f>SUM(G4:G103)</f>
        <v>137.75</v>
      </c>
      <c r="H104" s="90">
        <f>SUM(H4:H103)</f>
        <v>197</v>
      </c>
      <c r="I104" s="90">
        <f>SUM(I4:I103)</f>
        <v>310</v>
      </c>
      <c r="J104" s="5"/>
      <c r="K104" s="5"/>
      <c r="L104" s="36"/>
      <c r="M104" s="36"/>
      <c r="N104" s="90">
        <f>SUM(N4:N103)</f>
        <v>205.95833333333331</v>
      </c>
      <c r="O104" s="365" t="s">
        <v>983</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77"/>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75">
      <c r="A105" s="2"/>
      <c r="B105" s="396">
        <v>21</v>
      </c>
      <c r="C105" s="397" t="s">
        <v>861</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0">
        <f>SUM(B104:B105)</f>
        <v>254</v>
      </c>
      <c r="C106" s="411" t="s">
        <v>953</v>
      </c>
      <c r="D106" s="2"/>
      <c r="E106" s="2"/>
      <c r="F106" s="2"/>
      <c r="G106" s="436" t="s">
        <v>75</v>
      </c>
      <c r="H106" s="437"/>
      <c r="I106" s="438"/>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75">
      <c r="A108" s="56" t="s">
        <v>862</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6" x14ac:dyDescent="0.8">
      <c r="A109" s="388" t="s">
        <v>990</v>
      </c>
      <c r="B109" s="398">
        <v>44578</v>
      </c>
      <c r="C109" s="5"/>
      <c r="D109" s="5"/>
      <c r="E109" s="5"/>
      <c r="F109" s="5"/>
      <c r="G109" s="5"/>
      <c r="H109" s="33" t="str">
        <f>IF(VLOOKUP(VLookups!$A$81,VLookups!$A$75:$B$77,2,FALSE),"With a confidence interval of","With a credible interval of")</f>
        <v>With a confidence interval of</v>
      </c>
      <c r="I109" s="98">
        <v>0.9</v>
      </c>
      <c r="J109" s="319"/>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6" x14ac:dyDescent="0.8">
      <c r="A110" s="388" t="s">
        <v>991</v>
      </c>
      <c r="B110" s="398">
        <v>44613</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6" x14ac:dyDescent="0.8">
      <c r="A111" s="388" t="s">
        <v>868</v>
      </c>
      <c r="B111" s="398">
        <v>44711</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88" t="s">
        <v>989</v>
      </c>
      <c r="B112" s="398">
        <v>44732</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88" t="s">
        <v>992</v>
      </c>
      <c r="B113" s="398">
        <v>44746</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88" t="s">
        <v>863</v>
      </c>
      <c r="B114" s="398">
        <v>44809</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88" t="s">
        <v>993</v>
      </c>
      <c r="B115" s="398">
        <v>44844</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88" t="s">
        <v>994</v>
      </c>
      <c r="B116" s="398">
        <v>44876</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88" t="s">
        <v>864</v>
      </c>
      <c r="B117" s="398">
        <v>44889</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88" t="s">
        <v>865</v>
      </c>
      <c r="B118" s="398">
        <v>44890</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88" t="s">
        <v>866</v>
      </c>
      <c r="B119" s="398">
        <v>44914</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88" t="s">
        <v>866</v>
      </c>
      <c r="B120" s="398">
        <v>44915</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88" t="s">
        <v>866</v>
      </c>
      <c r="B121" s="398">
        <v>44916</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88" t="s">
        <v>866</v>
      </c>
      <c r="B122" s="398">
        <v>44917</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88" t="s">
        <v>866</v>
      </c>
      <c r="B123" s="398">
        <v>44918</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88" t="s">
        <v>866</v>
      </c>
      <c r="B124" s="398">
        <v>44921</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88" t="s">
        <v>866</v>
      </c>
      <c r="B125" s="398">
        <v>44922</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88" t="s">
        <v>866</v>
      </c>
      <c r="B126" s="398">
        <v>44923</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88" t="s">
        <v>866</v>
      </c>
      <c r="B127" s="398">
        <v>44924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88" t="s">
        <v>866</v>
      </c>
      <c r="B128" s="398">
        <v>44925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88" t="s">
        <v>867</v>
      </c>
      <c r="B129" s="398">
        <v>44928</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88" t="s">
        <v>990</v>
      </c>
      <c r="B130" s="398">
        <v>44942</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88" t="s">
        <v>991</v>
      </c>
      <c r="B131" s="398">
        <v>44977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88" t="s">
        <v>868</v>
      </c>
      <c r="B132" s="398">
        <v>45075</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88" t="s">
        <v>989</v>
      </c>
      <c r="B133" s="398">
        <v>45096</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88" t="s">
        <v>992</v>
      </c>
      <c r="B134" s="398">
        <v>45111</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88" t="s">
        <v>863</v>
      </c>
      <c r="B135" s="398">
        <v>45173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88" t="s">
        <v>993</v>
      </c>
      <c r="B136" s="398">
        <v>45208</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88" t="s">
        <v>995</v>
      </c>
      <c r="B137" s="398">
        <v>45243</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88" t="s">
        <v>864</v>
      </c>
      <c r="B138" s="398">
        <v>45253</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88" t="s">
        <v>865</v>
      </c>
      <c r="B139" s="398">
        <v>45254</v>
      </c>
      <c r="C139" s="2"/>
      <c r="D139" s="2"/>
      <c r="E139" s="10" t="s">
        <v>76</v>
      </c>
      <c r="F139" s="11"/>
      <c r="G139" s="11"/>
      <c r="H139" s="11"/>
      <c r="I139" s="11"/>
      <c r="J139" s="107"/>
      <c r="K139" s="12"/>
      <c r="L139" s="12"/>
      <c r="M139" s="12"/>
      <c r="N139" s="11"/>
      <c r="O139" s="11"/>
      <c r="P139" s="11"/>
      <c r="Q139" s="13"/>
      <c r="R139" s="280"/>
      <c r="S139" s="11"/>
      <c r="Z139" s="5"/>
      <c r="AA139" s="5"/>
      <c r="AB139" s="5"/>
    </row>
    <row r="140" spans="1:28" x14ac:dyDescent="0.75">
      <c r="A140" s="388" t="s">
        <v>866</v>
      </c>
      <c r="B140" s="398">
        <v>45278</v>
      </c>
      <c r="C140" s="2"/>
      <c r="D140" s="2"/>
      <c r="E140" s="10" t="s">
        <v>86</v>
      </c>
      <c r="F140" s="11"/>
      <c r="G140" s="11"/>
      <c r="H140" s="11"/>
      <c r="I140" s="11"/>
      <c r="J140" s="107"/>
      <c r="K140" s="12"/>
      <c r="L140" s="12"/>
      <c r="M140" s="12"/>
      <c r="N140" s="11"/>
      <c r="O140" s="11"/>
      <c r="P140" s="11"/>
      <c r="Q140" s="13"/>
      <c r="R140" s="280"/>
      <c r="S140" s="11"/>
      <c r="Z140" s="5"/>
      <c r="AA140" s="5"/>
      <c r="AB140" s="5"/>
    </row>
    <row r="141" spans="1:28" x14ac:dyDescent="0.75">
      <c r="A141" s="388" t="s">
        <v>866</v>
      </c>
      <c r="B141" s="398">
        <v>45279</v>
      </c>
      <c r="C141" s="2"/>
      <c r="D141" s="2"/>
      <c r="E141" s="10" t="s">
        <v>52</v>
      </c>
      <c r="F141" s="11"/>
      <c r="G141" s="11"/>
      <c r="H141" s="11"/>
      <c r="I141" s="11"/>
      <c r="J141" s="107"/>
      <c r="K141" s="12"/>
      <c r="L141" s="12"/>
      <c r="M141" s="12"/>
      <c r="N141" s="11"/>
      <c r="O141" s="11"/>
      <c r="P141" s="11"/>
      <c r="Q141" s="13"/>
      <c r="R141" s="280"/>
      <c r="S141" s="11"/>
      <c r="Z141" s="5"/>
      <c r="AA141" s="5"/>
      <c r="AB141" s="5"/>
    </row>
    <row r="142" spans="1:28" x14ac:dyDescent="0.75">
      <c r="A142" s="388" t="s">
        <v>866</v>
      </c>
      <c r="B142" s="398">
        <v>45280</v>
      </c>
      <c r="C142" s="2"/>
      <c r="D142" s="2"/>
      <c r="E142" s="10" t="s">
        <v>947</v>
      </c>
      <c r="F142" s="11"/>
      <c r="G142" s="11"/>
      <c r="H142" s="11"/>
      <c r="I142" s="11"/>
      <c r="J142" s="107"/>
      <c r="K142" s="12"/>
      <c r="L142" s="12"/>
      <c r="M142" s="12"/>
      <c r="N142" s="11"/>
      <c r="O142" s="11"/>
      <c r="P142" s="11"/>
      <c r="Q142" s="13"/>
      <c r="R142" s="280"/>
      <c r="S142" s="11"/>
      <c r="Z142" s="5"/>
      <c r="AA142" s="5"/>
      <c r="AB142" s="5"/>
    </row>
    <row r="143" spans="1:28" x14ac:dyDescent="0.75">
      <c r="A143" s="388" t="s">
        <v>866</v>
      </c>
      <c r="B143" s="398">
        <v>45281</v>
      </c>
      <c r="C143" s="2"/>
      <c r="D143" s="2"/>
      <c r="E143" s="10"/>
      <c r="F143" s="11"/>
      <c r="G143" s="11"/>
      <c r="H143" s="11"/>
      <c r="I143" s="11"/>
      <c r="J143" s="107"/>
      <c r="K143" s="12"/>
      <c r="L143" s="12"/>
      <c r="M143" s="12"/>
      <c r="N143" s="11"/>
      <c r="O143" s="11"/>
      <c r="P143" s="11"/>
      <c r="Q143" s="13"/>
      <c r="R143" s="280"/>
      <c r="S143" s="11"/>
      <c r="Z143" s="5"/>
      <c r="AA143" s="5"/>
      <c r="AB143" s="5"/>
    </row>
    <row r="144" spans="1:28" x14ac:dyDescent="0.75">
      <c r="A144" s="388" t="s">
        <v>866</v>
      </c>
      <c r="B144" s="398">
        <v>45282</v>
      </c>
      <c r="C144" s="2"/>
      <c r="D144" s="2"/>
      <c r="E144" s="14" t="s">
        <v>8</v>
      </c>
      <c r="F144" s="11"/>
      <c r="G144" s="11"/>
      <c r="H144" s="11"/>
      <c r="I144" s="11"/>
      <c r="J144" s="107"/>
      <c r="K144" s="12"/>
      <c r="L144" s="12"/>
      <c r="M144" s="12"/>
      <c r="N144" s="11"/>
      <c r="O144" s="11"/>
      <c r="P144" s="11"/>
      <c r="Q144" s="13"/>
      <c r="R144" s="280"/>
      <c r="S144" s="11"/>
      <c r="Z144" s="5"/>
      <c r="AA144" s="5"/>
      <c r="AB144" s="5"/>
    </row>
    <row r="145" spans="1:28" x14ac:dyDescent="0.75">
      <c r="A145" s="388" t="s">
        <v>866</v>
      </c>
      <c r="B145" s="398">
        <v>45285</v>
      </c>
      <c r="C145" s="2"/>
      <c r="D145" s="2"/>
      <c r="E145" s="10" t="s">
        <v>77</v>
      </c>
      <c r="F145" s="11"/>
      <c r="G145" s="11"/>
      <c r="H145" s="11"/>
      <c r="I145" s="11"/>
      <c r="J145" s="107"/>
      <c r="K145" s="12"/>
      <c r="L145" s="12"/>
      <c r="M145" s="12"/>
      <c r="N145" s="11"/>
      <c r="O145" s="11"/>
      <c r="P145" s="11"/>
      <c r="Q145" s="13"/>
      <c r="R145" s="280"/>
      <c r="S145" s="11"/>
      <c r="Z145" s="5"/>
      <c r="AA145" s="5"/>
      <c r="AB145" s="5"/>
    </row>
    <row r="146" spans="1:28" x14ac:dyDescent="0.75">
      <c r="A146" s="388" t="s">
        <v>866</v>
      </c>
      <c r="B146" s="398">
        <v>45286</v>
      </c>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88" t="s">
        <v>866</v>
      </c>
      <c r="B147" s="398">
        <v>45287</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88" t="s">
        <v>866</v>
      </c>
      <c r="B148" s="398">
        <v>45288</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75">
      <c r="A149" s="388" t="s">
        <v>866</v>
      </c>
      <c r="B149" s="398">
        <v>45289</v>
      </c>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75">
      <c r="A150" s="388" t="s">
        <v>867</v>
      </c>
      <c r="B150" s="398">
        <v>45292</v>
      </c>
      <c r="C150" s="2"/>
      <c r="D150" s="2"/>
      <c r="O150" s="2"/>
      <c r="P150" s="2"/>
      <c r="Q150" s="5"/>
      <c r="R150" s="5"/>
      <c r="S150" s="5"/>
      <c r="T150" s="5"/>
      <c r="U150" s="5"/>
      <c r="V150" s="5"/>
      <c r="W150" s="5"/>
      <c r="X150" s="5"/>
      <c r="Y150" s="5"/>
      <c r="Z150" s="5"/>
      <c r="AA150" s="5"/>
      <c r="AB150" s="5"/>
    </row>
    <row r="151" spans="1:28" x14ac:dyDescent="0.75">
      <c r="A151" s="2"/>
      <c r="B151" s="2"/>
      <c r="C151" s="2"/>
      <c r="D151" s="2"/>
      <c r="O151" s="47"/>
      <c r="P151" s="47"/>
      <c r="Q151" s="5"/>
      <c r="R151" s="5"/>
      <c r="S151" s="5"/>
      <c r="T151" s="5"/>
      <c r="U151" s="5"/>
      <c r="V151" s="5"/>
      <c r="W151" s="5"/>
      <c r="X151" s="5"/>
      <c r="Y151" s="5"/>
      <c r="Z151" s="5"/>
      <c r="AA151" s="5"/>
      <c r="AB151" s="5"/>
    </row>
    <row r="152" spans="1:28" x14ac:dyDescent="0.75">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 – © 2015-2022,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75">
      <c r="A153" s="2"/>
      <c r="B153" s="2"/>
      <c r="C153" s="2"/>
      <c r="D153" s="2"/>
      <c r="E153" s="424" t="s">
        <v>135</v>
      </c>
      <c r="F153" s="424"/>
      <c r="G153" s="424"/>
      <c r="H153" s="424"/>
      <c r="I153" s="424"/>
      <c r="J153" s="424"/>
      <c r="K153" s="424"/>
      <c r="L153" s="424"/>
      <c r="M153" s="424"/>
      <c r="N153" s="47"/>
      <c r="O153" s="47"/>
      <c r="P153" s="47"/>
      <c r="Q153" s="5"/>
      <c r="R153" s="5"/>
      <c r="S153" s="5"/>
      <c r="T153" s="5"/>
      <c r="U153" s="5"/>
      <c r="V153" s="5"/>
      <c r="W153" s="5"/>
      <c r="X153" s="5"/>
      <c r="Y153" s="5"/>
      <c r="Z153" s="5"/>
      <c r="AA153" s="5"/>
      <c r="AB153" s="5"/>
    </row>
    <row r="154" spans="1:28" x14ac:dyDescent="0.75">
      <c r="A154" s="2"/>
      <c r="B154" s="2"/>
      <c r="C154" s="2"/>
      <c r="D154" s="2"/>
      <c r="E154" s="424" t="s">
        <v>848</v>
      </c>
      <c r="F154" s="424"/>
      <c r="G154" s="424"/>
      <c r="H154" s="424"/>
      <c r="I154" s="424"/>
      <c r="J154" s="424"/>
      <c r="K154" s="408"/>
      <c r="L154" s="408"/>
      <c r="M154" s="408"/>
      <c r="N154" s="47"/>
      <c r="O154" s="47"/>
      <c r="P154" s="47"/>
      <c r="Q154" s="5"/>
      <c r="R154" s="5"/>
      <c r="S154" s="5"/>
      <c r="T154" s="5"/>
      <c r="U154" s="5"/>
      <c r="V154" s="5"/>
      <c r="W154" s="5"/>
      <c r="X154" s="5"/>
      <c r="Y154" s="5"/>
      <c r="Z154" s="5"/>
      <c r="AA154" s="5"/>
      <c r="AB154" s="5"/>
    </row>
    <row r="155" spans="1:28" x14ac:dyDescent="0.75">
      <c r="A155" s="2"/>
      <c r="B155" s="2"/>
      <c r="C155" s="2"/>
      <c r="D155" s="2"/>
      <c r="E155" s="424" t="s">
        <v>90</v>
      </c>
      <c r="F155" s="424"/>
      <c r="G155" s="424"/>
      <c r="H155" s="424"/>
      <c r="I155" s="408"/>
      <c r="J155" s="408"/>
      <c r="K155" s="408"/>
      <c r="L155" s="408"/>
      <c r="M155" s="408"/>
      <c r="N155" s="408"/>
      <c r="O155" s="47"/>
      <c r="P155" s="47"/>
      <c r="Q155" s="5"/>
      <c r="R155" s="5"/>
      <c r="S155" s="5"/>
      <c r="T155" s="5"/>
      <c r="U155" s="5"/>
      <c r="V155" s="5"/>
      <c r="W155" s="5"/>
      <c r="X155" s="5"/>
      <c r="Y155" s="5"/>
      <c r="Z155" s="5"/>
      <c r="AA155" s="5"/>
      <c r="AB155" s="5"/>
    </row>
    <row r="156" spans="1:28" x14ac:dyDescent="0.75">
      <c r="A156" s="2"/>
      <c r="B156" s="2"/>
      <c r="C156" s="2"/>
      <c r="D156" s="2"/>
      <c r="E156" s="424" t="s">
        <v>207</v>
      </c>
      <c r="F156" s="424"/>
      <c r="G156" s="424"/>
      <c r="H156" s="424"/>
      <c r="I156" s="424"/>
      <c r="J156" s="408"/>
      <c r="K156" s="408"/>
      <c r="L156" s="408"/>
      <c r="M156" s="408"/>
      <c r="N156" s="47"/>
      <c r="O156" s="2"/>
      <c r="P156" s="2"/>
      <c r="Q156" s="5"/>
      <c r="R156" s="5"/>
      <c r="S156" s="5"/>
      <c r="T156" s="5"/>
      <c r="U156" s="5"/>
      <c r="V156" s="5"/>
      <c r="W156" s="5"/>
      <c r="X156" s="5"/>
      <c r="Y156" s="5"/>
      <c r="Z156" s="5"/>
      <c r="AA156" s="5"/>
      <c r="AB156" s="5"/>
    </row>
    <row r="157" spans="1:28" x14ac:dyDescent="0.75">
      <c r="A157" s="2"/>
      <c r="B157" s="2"/>
      <c r="C157" s="2"/>
      <c r="D157" s="2"/>
      <c r="E157" s="424" t="s">
        <v>823</v>
      </c>
      <c r="F157" s="424"/>
      <c r="G157" s="424"/>
      <c r="H157" s="424"/>
      <c r="I157" s="424"/>
      <c r="J157" s="424"/>
      <c r="K157" s="424"/>
      <c r="L157" s="424"/>
      <c r="M157" s="424"/>
      <c r="N157" s="408"/>
      <c r="O157" s="2"/>
      <c r="P157" s="2"/>
      <c r="Q157" s="5"/>
      <c r="R157" s="5"/>
      <c r="S157" s="5"/>
      <c r="T157" s="5"/>
      <c r="U157" s="5"/>
      <c r="V157" s="5"/>
      <c r="W157" s="5"/>
      <c r="X157" s="5"/>
      <c r="Y157" s="5"/>
      <c r="Z157" s="5"/>
      <c r="AA157" s="5"/>
      <c r="AB157" s="5"/>
    </row>
    <row r="158" spans="1:28" x14ac:dyDescent="0.75">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75">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75">
      <c r="A162" s="2"/>
      <c r="B162" s="2"/>
      <c r="C162" s="2"/>
      <c r="D162" s="2"/>
      <c r="E162" s="154" t="s">
        <v>745</v>
      </c>
      <c r="F162" s="2"/>
      <c r="G162" s="5"/>
      <c r="H162" s="5"/>
      <c r="I162" s="5"/>
      <c r="J162" s="5"/>
      <c r="K162" s="5"/>
      <c r="L162" s="2"/>
      <c r="M162" s="2"/>
      <c r="N162" s="5"/>
      <c r="O162" s="2"/>
      <c r="P162" s="2"/>
      <c r="Q162" s="5"/>
      <c r="R162" s="5"/>
      <c r="S162" s="5"/>
      <c r="T162" s="5"/>
    </row>
    <row r="163" spans="1:28" x14ac:dyDescent="0.75">
      <c r="E163" s="154" t="s">
        <v>746</v>
      </c>
      <c r="F163" s="2"/>
      <c r="G163" s="5"/>
      <c r="H163" s="5"/>
      <c r="I163" s="5"/>
      <c r="J163" s="5"/>
      <c r="K163" s="5"/>
      <c r="L163" s="2"/>
      <c r="M163" s="2"/>
      <c r="N163" s="5"/>
    </row>
    <row r="164" spans="1:28" x14ac:dyDescent="0.75">
      <c r="E164" s="154"/>
      <c r="F164" s="2"/>
      <c r="G164" s="5"/>
      <c r="H164" s="5"/>
      <c r="I164" s="5"/>
      <c r="J164" s="5"/>
      <c r="K164" s="5"/>
      <c r="L164" s="2"/>
      <c r="M164" s="2"/>
      <c r="N164" s="5"/>
    </row>
    <row r="165" spans="1:28" x14ac:dyDescent="0.75">
      <c r="E165" s="154" t="s">
        <v>747</v>
      </c>
    </row>
    <row r="166" spans="1:28" x14ac:dyDescent="0.75">
      <c r="E166" s="154" t="s">
        <v>87</v>
      </c>
    </row>
    <row r="167" spans="1:28" x14ac:dyDescent="0.75">
      <c r="E167" s="425" t="s">
        <v>752</v>
      </c>
      <c r="F167" s="425"/>
      <c r="G167" s="425"/>
      <c r="H167" s="425"/>
      <c r="I167" s="425"/>
      <c r="J167" s="425"/>
      <c r="K167" s="425"/>
    </row>
    <row r="174" spans="1:28" x14ac:dyDescent="0.75">
      <c r="A174"/>
      <c r="B174"/>
      <c r="C174"/>
      <c r="D174"/>
      <c r="E174"/>
      <c r="F174"/>
      <c r="O174"/>
      <c r="P174"/>
    </row>
    <row r="175" spans="1:28" x14ac:dyDescent="0.75">
      <c r="A175"/>
      <c r="B175"/>
      <c r="C175"/>
      <c r="D175"/>
      <c r="E175"/>
      <c r="F175"/>
      <c r="O175"/>
      <c r="P175"/>
    </row>
    <row r="176" spans="1:28"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7" spans="12:13" customFormat="1" x14ac:dyDescent="0.75">
      <c r="L327" s="1"/>
      <c r="M327" s="1"/>
    </row>
    <row r="328" spans="12:13" customFormat="1" x14ac:dyDescent="0.75">
      <c r="L328" s="1"/>
      <c r="M328"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row r="345" spans="12:13" customFormat="1" x14ac:dyDescent="0.75">
      <c r="L345" s="1"/>
      <c r="M345" s="1"/>
    </row>
    <row r="346" spans="12:13" customFormat="1" x14ac:dyDescent="0.75">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770</v>
      </c>
      <c r="C1" s="5"/>
      <c r="D1" s="5"/>
      <c r="E1" s="2"/>
      <c r="F1" s="2"/>
      <c r="G1" s="5"/>
      <c r="H1" s="2"/>
      <c r="I1" s="2"/>
      <c r="J1" s="5"/>
      <c r="K1" s="5"/>
      <c r="L1" s="5"/>
      <c r="M1" s="428" t="s">
        <v>72</v>
      </c>
      <c r="N1" s="429"/>
      <c r="O1" s="444" t="str">
        <f>VLOOKUP(M1,VLookups!A43:C44,3,FALSE)</f>
        <v>Show the likelihood that the SPERT estimates will be EQUAL TO or GREATER THAN an uncertainty</v>
      </c>
      <c r="P1" s="444"/>
      <c r="Q1" s="444"/>
      <c r="R1" s="444"/>
      <c r="S1" s="444"/>
      <c r="T1" s="444"/>
      <c r="U1" s="5"/>
    </row>
    <row r="2" spans="1:425" ht="15" customHeight="1" x14ac:dyDescent="0.75">
      <c r="B2" s="25"/>
      <c r="C2" s="25"/>
      <c r="D2" s="25"/>
      <c r="E2" s="26"/>
      <c r="F2" s="26"/>
      <c r="G2" s="25"/>
      <c r="H2" s="26"/>
      <c r="I2" s="26"/>
      <c r="J2" s="5"/>
      <c r="K2" s="5"/>
      <c r="L2" s="5"/>
      <c r="M2" s="448" t="s">
        <v>69</v>
      </c>
      <c r="N2" s="448" t="s">
        <v>70</v>
      </c>
      <c r="O2" s="445" t="s">
        <v>51</v>
      </c>
      <c r="P2" s="446"/>
      <c r="Q2" s="446"/>
      <c r="R2" s="446"/>
      <c r="S2" s="446"/>
      <c r="T2" s="44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49"/>
      <c r="N3" s="449"/>
      <c r="O3" s="100">
        <v>0.1</v>
      </c>
      <c r="P3" s="53">
        <v>0.9</v>
      </c>
      <c r="Q3" s="53">
        <v>0.85</v>
      </c>
      <c r="R3" s="53">
        <v>0.8</v>
      </c>
      <c r="S3" s="53">
        <v>0.75</v>
      </c>
      <c r="T3" s="53">
        <v>0.7</v>
      </c>
      <c r="U3" s="5"/>
      <c r="V3" s="167" t="s">
        <v>880</v>
      </c>
      <c r="HP3" s="167" t="s">
        <v>168</v>
      </c>
      <c r="PI3" s="170" t="s">
        <v>911</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417"/>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36" t="s">
        <v>75</v>
      </c>
      <c r="C7" s="437"/>
      <c r="D7" s="438"/>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5" t="s">
        <v>983</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4">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776</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3">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3">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225</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226</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852</v>
      </c>
      <c r="H23" s="5"/>
      <c r="I23" s="5"/>
      <c r="J23" s="5"/>
      <c r="K23" s="5"/>
      <c r="L23" s="5"/>
      <c r="M23" s="5"/>
      <c r="N23" s="5"/>
      <c r="O23" s="5"/>
      <c r="P23" s="5"/>
      <c r="Q23" s="5"/>
      <c r="R23" s="5"/>
      <c r="S23" s="5"/>
      <c r="T23" s="5"/>
      <c r="U23" s="5"/>
    </row>
    <row r="24" spans="1:21" x14ac:dyDescent="0.75">
      <c r="A24" s="5"/>
      <c r="B24" s="5"/>
      <c r="C24" s="33"/>
      <c r="D24" s="33"/>
      <c r="E24" s="2"/>
      <c r="F24" s="2"/>
      <c r="G24" s="379">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Log'!$A$3),IF('Change Log'!$C$3="William W. Davis",", William W. Davis, MSPM, PMP",CONCATENATE(", original copyright holder is William W. Davis, MSPM, PMP; later modified by ",'Change Log'!$C$3)))</f>
        <v>Version 5.1 – © 2015-2022, William W. Davis, MSPM, PMP</v>
      </c>
      <c r="C28" s="5"/>
      <c r="D28" s="5"/>
      <c r="E28" s="5"/>
      <c r="F28" s="2"/>
      <c r="G28" s="2"/>
      <c r="H28" s="5"/>
      <c r="I28" s="5"/>
      <c r="J28" s="2"/>
      <c r="K28" s="2"/>
      <c r="L28" s="5"/>
      <c r="M28" s="5"/>
      <c r="N28" s="5"/>
      <c r="O28" s="5"/>
      <c r="P28" s="5"/>
      <c r="Q28" s="5"/>
      <c r="R28" s="5"/>
      <c r="S28" s="5"/>
      <c r="T28" s="5"/>
      <c r="U28" s="5"/>
    </row>
    <row r="29" spans="1:21" x14ac:dyDescent="0.75">
      <c r="A29" s="2"/>
      <c r="B29" s="424" t="s">
        <v>135</v>
      </c>
      <c r="C29" s="424"/>
      <c r="D29" s="424"/>
      <c r="E29" s="424"/>
      <c r="F29" s="424"/>
      <c r="G29" s="424"/>
      <c r="H29" s="424"/>
      <c r="I29" s="103"/>
      <c r="J29" s="2"/>
      <c r="K29" s="2"/>
      <c r="L29" s="5"/>
      <c r="M29" s="5"/>
      <c r="N29" s="5"/>
      <c r="O29" s="5"/>
      <c r="P29" s="5"/>
      <c r="Q29" s="5"/>
      <c r="R29" s="5"/>
      <c r="S29" s="5"/>
      <c r="T29" s="5"/>
      <c r="U29" s="5"/>
    </row>
    <row r="30" spans="1:21" x14ac:dyDescent="0.75">
      <c r="A30" s="2"/>
      <c r="B30" s="424" t="s">
        <v>136</v>
      </c>
      <c r="C30" s="424"/>
      <c r="D30" s="424"/>
      <c r="E30" s="424"/>
      <c r="F30" s="424"/>
      <c r="G30" s="424"/>
      <c r="H30" s="424"/>
      <c r="I30" s="103"/>
      <c r="J30" s="2"/>
      <c r="K30" s="2"/>
      <c r="L30" s="5"/>
      <c r="M30" s="5"/>
      <c r="N30" s="5"/>
      <c r="O30" s="5"/>
      <c r="P30" s="5"/>
      <c r="Q30" s="5"/>
      <c r="R30" s="5"/>
      <c r="S30" s="5"/>
      <c r="T30" s="5"/>
      <c r="U30" s="5"/>
    </row>
    <row r="31" spans="1:21" x14ac:dyDescent="0.75">
      <c r="A31" s="2"/>
      <c r="B31" s="424" t="s">
        <v>90</v>
      </c>
      <c r="C31" s="424"/>
      <c r="D31" s="424"/>
      <c r="E31" s="424"/>
      <c r="F31" s="424"/>
      <c r="G31" s="424"/>
      <c r="H31" s="424"/>
      <c r="I31" s="103"/>
      <c r="J31" s="2"/>
      <c r="K31" s="2"/>
      <c r="L31" s="5"/>
      <c r="M31" s="5"/>
      <c r="N31" s="5"/>
      <c r="O31" s="5"/>
      <c r="P31" s="5"/>
      <c r="Q31" s="5"/>
      <c r="R31" s="5"/>
      <c r="S31" s="5"/>
      <c r="T31" s="5"/>
      <c r="U31" s="5"/>
    </row>
    <row r="32" spans="1:21" x14ac:dyDescent="0.75">
      <c r="A32" s="2"/>
      <c r="B32" s="424" t="s">
        <v>207</v>
      </c>
      <c r="C32" s="424"/>
      <c r="D32" s="424"/>
      <c r="E32" s="424"/>
      <c r="F32" s="424"/>
      <c r="G32" s="424"/>
      <c r="H32" s="424"/>
      <c r="I32" s="103"/>
      <c r="J32" s="2"/>
      <c r="K32" s="2"/>
      <c r="L32" s="5"/>
      <c r="M32" s="5"/>
      <c r="N32" s="5"/>
      <c r="O32" s="5"/>
      <c r="P32" s="5"/>
      <c r="Q32" s="5"/>
      <c r="R32" s="5"/>
      <c r="S32" s="5"/>
      <c r="T32" s="5"/>
      <c r="U32" s="5"/>
    </row>
    <row r="33" spans="1:21" x14ac:dyDescent="0.75">
      <c r="A33" s="2"/>
      <c r="B33" s="424" t="s">
        <v>823</v>
      </c>
      <c r="C33" s="424"/>
      <c r="D33" s="424"/>
      <c r="E33" s="424"/>
      <c r="F33" s="424"/>
      <c r="G33" s="424"/>
      <c r="H33" s="424"/>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745</v>
      </c>
      <c r="C38" s="5"/>
      <c r="D38" s="5"/>
      <c r="E38" s="2"/>
      <c r="F38" s="2"/>
      <c r="G38" s="5"/>
      <c r="H38" s="2"/>
      <c r="I38" s="2"/>
      <c r="J38" s="5"/>
      <c r="K38" s="5"/>
      <c r="L38" s="5"/>
      <c r="M38" s="5"/>
      <c r="N38" s="5"/>
      <c r="O38" s="5"/>
      <c r="P38" s="5"/>
      <c r="Q38" s="5"/>
      <c r="R38" s="5"/>
      <c r="S38" s="5"/>
      <c r="T38" s="5"/>
      <c r="U38" s="5"/>
    </row>
    <row r="39" spans="1:21" x14ac:dyDescent="0.75">
      <c r="A39" s="19"/>
      <c r="B39" s="154" t="s">
        <v>746</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747</v>
      </c>
    </row>
    <row r="42" spans="1:21" x14ac:dyDescent="0.75">
      <c r="B42" s="154" t="s">
        <v>87</v>
      </c>
    </row>
    <row r="43" spans="1:21" x14ac:dyDescent="0.75">
      <c r="B43" s="425" t="s">
        <v>752</v>
      </c>
      <c r="C43" s="425"/>
      <c r="D43" s="425"/>
      <c r="E43" s="425"/>
      <c r="F43" s="425"/>
      <c r="G43" s="425"/>
      <c r="H43" s="42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08984375" hidden="1" customWidth="1"/>
    <col min="227" max="426" width="0" hidden="1" customWidth="1"/>
  </cols>
  <sheetData>
    <row r="1" spans="1:427" ht="24" customHeight="1" x14ac:dyDescent="0.75">
      <c r="A1" s="54"/>
      <c r="B1" s="54" t="s">
        <v>771</v>
      </c>
      <c r="C1" s="5"/>
      <c r="D1" s="5"/>
      <c r="E1" s="2"/>
      <c r="F1" s="2"/>
      <c r="G1" s="5"/>
      <c r="H1" s="5"/>
      <c r="I1" s="5"/>
      <c r="J1" s="5"/>
      <c r="K1" s="5"/>
      <c r="L1" s="5"/>
      <c r="M1" s="5"/>
      <c r="N1" s="5"/>
      <c r="O1" s="428" t="s">
        <v>72</v>
      </c>
      <c r="P1" s="429"/>
      <c r="Q1" s="444" t="str">
        <f>VLOOKUP(O1,VLookups!A43:C44,3,FALSE)</f>
        <v>Show the likelihood that the SPERT estimates will be EQUAL TO or GREATER THAN an uncertainty</v>
      </c>
      <c r="R1" s="444"/>
      <c r="S1" s="444"/>
      <c r="T1" s="444"/>
      <c r="U1" s="444"/>
      <c r="V1" s="444"/>
      <c r="W1" s="5"/>
    </row>
    <row r="2" spans="1:427" ht="15" customHeight="1" x14ac:dyDescent="0.75">
      <c r="B2" s="25"/>
      <c r="C2" s="25"/>
      <c r="D2" s="25"/>
      <c r="E2" s="284"/>
      <c r="F2" s="284"/>
      <c r="G2" s="25"/>
      <c r="H2" s="284"/>
      <c r="I2" s="284"/>
      <c r="J2" s="5"/>
      <c r="K2" s="5"/>
      <c r="L2" s="5"/>
      <c r="M2" s="5"/>
      <c r="N2" s="5"/>
      <c r="O2" s="448" t="s">
        <v>69</v>
      </c>
      <c r="P2" s="448" t="s">
        <v>70</v>
      </c>
      <c r="Q2" s="445" t="s">
        <v>51</v>
      </c>
      <c r="R2" s="446"/>
      <c r="S2" s="446"/>
      <c r="T2" s="446"/>
      <c r="U2" s="446"/>
      <c r="V2" s="447"/>
      <c r="W2" s="5"/>
      <c r="X2" s="167" t="s">
        <v>173</v>
      </c>
    </row>
    <row r="3" spans="1:427" x14ac:dyDescent="0.75">
      <c r="A3" s="3" t="s">
        <v>5</v>
      </c>
      <c r="B3" s="57" t="s">
        <v>39</v>
      </c>
      <c r="C3" s="57" t="s">
        <v>6</v>
      </c>
      <c r="D3" s="57" t="s">
        <v>40</v>
      </c>
      <c r="E3" s="57"/>
      <c r="F3" s="57"/>
      <c r="G3" s="57" t="s">
        <v>65</v>
      </c>
      <c r="H3" s="57" t="s">
        <v>9</v>
      </c>
      <c r="I3" s="57" t="s">
        <v>167</v>
      </c>
      <c r="J3" s="57" t="s">
        <v>760</v>
      </c>
      <c r="K3" s="57" t="s">
        <v>63</v>
      </c>
      <c r="L3" s="57" t="s">
        <v>81</v>
      </c>
      <c r="M3" s="57" t="s">
        <v>764</v>
      </c>
      <c r="N3" s="288" t="s">
        <v>765</v>
      </c>
      <c r="O3" s="449"/>
      <c r="P3" s="449"/>
      <c r="Q3" s="100">
        <v>0.1</v>
      </c>
      <c r="R3" s="53">
        <v>0.9</v>
      </c>
      <c r="S3" s="53">
        <v>0.85</v>
      </c>
      <c r="T3" s="53">
        <v>0.8</v>
      </c>
      <c r="U3" s="53">
        <v>0.75</v>
      </c>
      <c r="V3" s="53">
        <v>0.7</v>
      </c>
      <c r="W3" s="5"/>
      <c r="X3" s="167" t="s">
        <v>880</v>
      </c>
      <c r="HR3" s="167" t="s">
        <v>168</v>
      </c>
      <c r="PK3" s="170" t="s">
        <v>881</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417"/>
      <c r="K4" s="223">
        <f>IF(AND(B4&gt;0,C4&gt;0,D4&gt;0),IF(ISBLANK(J4),IF(ISBLANK(H4),"",(D4-B4)*VLOOKUP(H4,VLookups!$A$4:$B$13,2,FALSE)),J4),"")</f>
        <v>24</v>
      </c>
      <c r="L4" s="224">
        <f>IF(K4="","",K4^2)</f>
        <v>576</v>
      </c>
      <c r="M4" s="286">
        <f ca="1">RAND()</f>
        <v>0.14958914874931206</v>
      </c>
      <c r="N4" s="287">
        <f ca="1">IF(K4="","",_xlfn.NORM.INV(M4,G4,K4))</f>
        <v>95.083269341581428</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36" t="s">
        <v>75</v>
      </c>
      <c r="C7" s="437"/>
      <c r="D7" s="438"/>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5" t="s">
        <v>983</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55" t="str">
        <f>VLOOKUP(O1,VLookups!A43:L44,12,FALSE)</f>
        <v>Show the percentage of simulated trials that were LESS THAN or EQUAL TO the SPERT estimates above</v>
      </c>
      <c r="R9" s="455"/>
      <c r="S9" s="455"/>
      <c r="T9" s="455"/>
      <c r="U9" s="455"/>
      <c r="V9" s="455"/>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51" t="s">
        <v>775</v>
      </c>
      <c r="C10" s="452"/>
      <c r="D10" s="453"/>
      <c r="F10" s="2"/>
      <c r="G10" s="5"/>
      <c r="H10" s="5"/>
      <c r="I10" s="5"/>
      <c r="J10" s="5"/>
      <c r="K10" s="5"/>
      <c r="L10" s="5"/>
      <c r="M10" s="5"/>
      <c r="N10" s="5"/>
      <c r="O10" s="5"/>
      <c r="Q10" s="456" t="s">
        <v>778</v>
      </c>
      <c r="R10" s="457"/>
      <c r="S10" s="457"/>
      <c r="T10" s="457"/>
      <c r="U10" s="457"/>
      <c r="V10" s="458"/>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1">
        <f>IF(VLOOKUP($O$1,VLookups!$A$43:$C$44,2,FALSE),COUNTIF($C$64:$C$10063,"&gt;"&amp;Q4)/10000,COUNTIF($C$64:$C$10063,"&lt;"&amp;Q4)/10000)</f>
        <v>9.8500000000000004E-2</v>
      </c>
      <c r="R11" s="291">
        <f>IF(VLOOKUP($O$1,VLookups!$A$43:$C$44,2,FALSE),COUNTIF($C$64:$C$10063,"&gt;"&amp;R4)/10000,COUNTIF($C$64:$C$10063,"&lt;"&amp;R4)/10000)</f>
        <v>0.89800000000000002</v>
      </c>
      <c r="S11" s="291">
        <f>IF(VLOOKUP($O$1,VLookups!$A$43:$C$44,2,FALSE),COUNTIF($C$64:$C$10063,"&gt;"&amp;S4)/10000,COUNTIF($C$64:$C$10063,"&lt;"&amp;S4)/10000)</f>
        <v>0.84760000000000002</v>
      </c>
      <c r="T11" s="291">
        <f>IF(VLOOKUP($O$1,VLookups!$A$43:$C$44,2,FALSE),COUNTIF($C$64:$C$10063,"&gt;"&amp;T4)/10000,COUNTIF($C$64:$C$10063,"&lt;"&amp;T4)/10000)</f>
        <v>0.79690000000000005</v>
      </c>
      <c r="U11" s="291">
        <f>IF(VLOOKUP($O$1,VLookups!$A$43:$C$44,2,FALSE),COUNTIF($C$64:$C$10063,"&gt;"&amp;U4)/10000,COUNTIF($C$64:$C$10063,"&lt;"&amp;U4)/10000)</f>
        <v>0.74509999999999998</v>
      </c>
      <c r="V11" s="291">
        <f>IF(VLOOKUP($O$1,VLookups!$A$43:$C$44,2,FALSE),COUNTIF($C$64:$C$10063,"&gt;"&amp;V4)/10000,COUNTIF($C$64:$C$10063,"&lt;"&amp;V4)/10000)</f>
        <v>0.69750000000000001</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0"/>
      <c r="B12" s="300"/>
      <c r="C12" s="301" t="s">
        <v>69</v>
      </c>
      <c r="D12" s="302">
        <v>150</v>
      </c>
      <c r="F12" s="39"/>
      <c r="G12" s="5"/>
      <c r="H12" s="5"/>
      <c r="I12" s="5"/>
      <c r="J12" s="5"/>
      <c r="K12" s="5"/>
      <c r="L12" s="5"/>
      <c r="M12" s="5"/>
      <c r="U12" s="5"/>
      <c r="V12" s="5"/>
      <c r="W12" s="5"/>
    </row>
    <row r="13" spans="1:427" ht="15" customHeight="1" x14ac:dyDescent="0.75">
      <c r="A13" s="300"/>
      <c r="B13" s="300"/>
      <c r="C13" s="303" t="str">
        <f>IF(VLOOKUP(O1,VLookups!A43:C44,2,FALSE),"Planning estimate is not greater than","Planning estimate is greater than")</f>
        <v>Planning estimate is greater than</v>
      </c>
      <c r="D13" s="299">
        <f>IF(AND(O4&gt;0,C4&gt;0,NOT(K4="")),ABS(VLOOKUP($O$1,VLookups!$A$43:$B$44,2,FALSE)-(COUNTIF(C64:C10063,"&lt;"&amp;D12)/10000)),"")</f>
        <v>0.89180000000000004</v>
      </c>
      <c r="F13" s="2"/>
      <c r="G13" s="5"/>
      <c r="H13" s="5"/>
      <c r="I13" s="5"/>
      <c r="J13" s="5"/>
      <c r="K13" s="5"/>
      <c r="L13" s="5"/>
      <c r="M13" s="5"/>
      <c r="U13" s="5"/>
      <c r="V13" s="5"/>
      <c r="W13" s="5"/>
    </row>
    <row r="14" spans="1:427" ht="15" customHeight="1" x14ac:dyDescent="0.75">
      <c r="A14" s="300"/>
      <c r="B14" s="300"/>
      <c r="C14" s="362" t="s">
        <v>837</v>
      </c>
      <c r="F14" s="45"/>
      <c r="G14" s="5"/>
      <c r="H14" s="5"/>
      <c r="I14" s="5"/>
      <c r="J14" s="5"/>
      <c r="K14" s="5"/>
      <c r="L14" s="5"/>
      <c r="M14" s="5"/>
      <c r="Q14" s="304"/>
      <c r="U14" s="5"/>
      <c r="V14" s="5"/>
      <c r="W14" s="5"/>
    </row>
    <row r="15" spans="1:427" ht="15" customHeight="1" x14ac:dyDescent="0.75">
      <c r="A15" s="300"/>
      <c r="B15" s="300"/>
      <c r="C15" s="301" t="s">
        <v>31</v>
      </c>
      <c r="D15" s="295">
        <v>89</v>
      </c>
      <c r="F15" s="45"/>
      <c r="G15" s="5"/>
      <c r="H15" s="5"/>
      <c r="I15" s="5"/>
      <c r="J15" s="5"/>
      <c r="K15" s="5"/>
      <c r="L15" s="5"/>
      <c r="M15" s="5"/>
      <c r="Q15" s="460" t="s">
        <v>836</v>
      </c>
      <c r="R15" s="461"/>
      <c r="S15" s="461"/>
      <c r="T15" s="462"/>
      <c r="U15" s="5"/>
      <c r="V15" s="5"/>
      <c r="W15" s="5"/>
    </row>
    <row r="16" spans="1:427" ht="15" customHeight="1" x14ac:dyDescent="0.75">
      <c r="A16" s="300"/>
      <c r="B16" s="300"/>
      <c r="C16" s="301" t="s">
        <v>32</v>
      </c>
      <c r="D16" s="295">
        <v>151</v>
      </c>
      <c r="F16" s="45"/>
      <c r="G16" s="5"/>
      <c r="H16" s="5"/>
      <c r="I16" s="5"/>
      <c r="J16" s="5"/>
      <c r="K16" s="5"/>
      <c r="L16" s="5"/>
      <c r="M16" s="5"/>
      <c r="Q16" s="361">
        <v>0.01</v>
      </c>
      <c r="R16" s="363">
        <f>IF(ISERROR(_xlfn.PERCENTILE.EXC($C$64:$C$10063,Q16)),"",_xlfn.PERCENTILE.EXC($C$66:$C$10065,Q16))</f>
        <v>64.065759291101344</v>
      </c>
      <c r="S16" s="361">
        <v>0.5</v>
      </c>
      <c r="T16" s="363">
        <f>IF(ISERROR(_xlfn.PERCENTILE.EXC($C$64:$C$10063,S16)),"",_xlfn.PERCENTILE.EXC($C$64:$C$10063,S16))</f>
        <v>120.31399093028813</v>
      </c>
      <c r="U16" s="5"/>
      <c r="V16" s="5"/>
      <c r="W16" s="5"/>
    </row>
    <row r="17" spans="1:23" ht="15" customHeight="1" x14ac:dyDescent="0.75">
      <c r="A17" s="300"/>
      <c r="B17" s="300"/>
      <c r="C17" s="301" t="s">
        <v>79</v>
      </c>
      <c r="D17" s="299">
        <f>1-(COUNTIF($C$64:$C$10063,"&lt;"&amp;D15)/10000)-(COUNTIF($C$64:$C$10063,"&gt;"&amp;D16)/10000)</f>
        <v>0.80259999999999998</v>
      </c>
      <c r="F17" s="45"/>
      <c r="G17" s="5"/>
      <c r="H17" s="5"/>
      <c r="I17" s="5"/>
      <c r="J17" s="5"/>
      <c r="K17" s="5"/>
      <c r="L17" s="5"/>
      <c r="M17" s="5"/>
      <c r="Q17" s="361">
        <v>0.05</v>
      </c>
      <c r="R17" s="363">
        <f t="shared" ref="R17:R26" si="26">IF(ISERROR(_xlfn.PERCENTILE.EXC($C$64:$C$10063,Q17)),"",_xlfn.PERCENTILE.EXC($C$66:$C$10065,Q17))</f>
        <v>80.69546843048137</v>
      </c>
      <c r="S17" s="361">
        <v>0.55000000000000004</v>
      </c>
      <c r="T17" s="363">
        <f t="shared" ref="T17:T26" si="27">IF(ISERROR(_xlfn.PERCENTILE.EXC($C$64:$C$10063,S17)),"",_xlfn.PERCENTILE.EXC($C$64:$C$10063,S17))</f>
        <v>123.42242926842475</v>
      </c>
      <c r="U17" s="5"/>
      <c r="V17" s="5"/>
      <c r="W17" s="5"/>
    </row>
    <row r="18" spans="1:23" ht="15" customHeight="1" x14ac:dyDescent="0.75">
      <c r="A18" s="300"/>
      <c r="B18" s="300"/>
      <c r="C18" s="301" t="s">
        <v>225</v>
      </c>
      <c r="D18" s="299">
        <f>COUNTIF($C$64:$C$10063,"&lt;"&amp;D15)/10000</f>
        <v>9.6799999999999997E-2</v>
      </c>
      <c r="F18" s="45"/>
      <c r="G18" s="5"/>
      <c r="H18" s="5"/>
      <c r="I18" s="5"/>
      <c r="J18" s="5"/>
      <c r="K18" s="5"/>
      <c r="L18" s="5"/>
      <c r="M18" s="5"/>
      <c r="Q18" s="361">
        <v>0.1</v>
      </c>
      <c r="R18" s="363">
        <f t="shared" si="26"/>
        <v>89.461418042805533</v>
      </c>
      <c r="S18" s="361">
        <v>0.6</v>
      </c>
      <c r="T18" s="363">
        <f t="shared" si="27"/>
        <v>126.26843355107835</v>
      </c>
      <c r="U18" s="5"/>
      <c r="V18" s="5"/>
      <c r="W18" s="5"/>
    </row>
    <row r="19" spans="1:23" ht="15" customHeight="1" x14ac:dyDescent="0.75">
      <c r="A19" s="5"/>
      <c r="B19" s="33"/>
      <c r="C19" s="301" t="s">
        <v>226</v>
      </c>
      <c r="D19" s="299">
        <f>COUNTIF($C$64:$C$10063,"&gt;"&amp;D16)/10000</f>
        <v>0.10059999999999999</v>
      </c>
      <c r="G19" s="5"/>
      <c r="H19" s="5"/>
      <c r="I19" s="5"/>
      <c r="J19" s="5"/>
      <c r="K19" s="5"/>
      <c r="L19" s="5"/>
      <c r="M19" s="5"/>
      <c r="Q19" s="361">
        <v>0.15</v>
      </c>
      <c r="R19" s="363">
        <f t="shared" si="26"/>
        <v>95.279648076129106</v>
      </c>
      <c r="S19" s="361">
        <v>0.65</v>
      </c>
      <c r="T19" s="363">
        <f t="shared" si="27"/>
        <v>129.33282514695284</v>
      </c>
      <c r="U19" s="5"/>
      <c r="V19" s="5"/>
      <c r="W19" s="5"/>
    </row>
    <row r="20" spans="1:23" ht="15" customHeight="1" x14ac:dyDescent="0.75">
      <c r="A20" s="5"/>
      <c r="B20" s="33"/>
      <c r="C20" s="301"/>
      <c r="D20" s="33"/>
      <c r="G20" s="5"/>
      <c r="H20" s="5"/>
      <c r="I20" s="5"/>
      <c r="J20" s="5"/>
      <c r="K20" s="5"/>
      <c r="L20" s="5"/>
      <c r="M20" s="5"/>
      <c r="Q20" s="361">
        <v>0.2</v>
      </c>
      <c r="R20" s="363">
        <f t="shared" si="26"/>
        <v>100.30425208546222</v>
      </c>
      <c r="S20" s="361">
        <v>0.7</v>
      </c>
      <c r="T20" s="363">
        <f t="shared" si="27"/>
        <v>132.78101868730403</v>
      </c>
      <c r="U20" s="5"/>
      <c r="V20" s="5"/>
      <c r="W20" s="5"/>
    </row>
    <row r="21" spans="1:23" ht="15" customHeight="1" x14ac:dyDescent="0.75">
      <c r="A21" s="5"/>
      <c r="B21" s="33"/>
      <c r="C21" s="301" t="s">
        <v>39</v>
      </c>
      <c r="D21" s="364">
        <f>MIN($C$64:$C$10063)</f>
        <v>17.923093551719262</v>
      </c>
      <c r="E21" s="2"/>
      <c r="F21" s="2"/>
      <c r="G21" s="5"/>
      <c r="H21" s="5"/>
      <c r="I21" s="5"/>
      <c r="J21" s="5"/>
      <c r="K21" s="5"/>
      <c r="L21" s="5"/>
      <c r="M21" s="5"/>
      <c r="N21" s="5"/>
      <c r="O21" s="5"/>
      <c r="P21" s="5"/>
      <c r="Q21" s="361">
        <v>0.25</v>
      </c>
      <c r="R21" s="363">
        <f t="shared" si="26"/>
        <v>104.12835828768947</v>
      </c>
      <c r="S21" s="361">
        <v>0.75</v>
      </c>
      <c r="T21" s="363">
        <f t="shared" si="27"/>
        <v>136.46502973273675</v>
      </c>
      <c r="U21" s="5"/>
      <c r="V21" s="5"/>
      <c r="W21" s="5"/>
    </row>
    <row r="22" spans="1:23" ht="15" customHeight="1" x14ac:dyDescent="0.75">
      <c r="A22" s="5"/>
      <c r="B22" s="5"/>
      <c r="C22" s="301" t="s">
        <v>40</v>
      </c>
      <c r="D22" s="364">
        <f>MAX($C$64:$C$10063)</f>
        <v>211.98925085658499</v>
      </c>
      <c r="E22" s="2"/>
      <c r="F22" s="2"/>
      <c r="G22" s="5"/>
      <c r="H22" s="5"/>
      <c r="I22" s="5"/>
      <c r="J22" s="5"/>
      <c r="K22" s="5"/>
      <c r="L22" s="5"/>
      <c r="M22" s="5"/>
      <c r="N22" s="5"/>
      <c r="O22" s="5"/>
      <c r="P22" s="5"/>
      <c r="Q22" s="361">
        <v>0.3</v>
      </c>
      <c r="R22" s="363">
        <f t="shared" si="26"/>
        <v>107.77183476435447</v>
      </c>
      <c r="S22" s="361">
        <v>0.8</v>
      </c>
      <c r="T22" s="363">
        <f t="shared" si="27"/>
        <v>140.62510060328563</v>
      </c>
      <c r="U22" s="5"/>
      <c r="V22" s="5"/>
      <c r="W22" s="5"/>
    </row>
    <row r="23" spans="1:23" ht="15" customHeight="1" x14ac:dyDescent="0.75">
      <c r="A23" s="5"/>
      <c r="B23" s="5"/>
      <c r="C23" s="301" t="s">
        <v>774</v>
      </c>
      <c r="D23" s="358">
        <f>IF(ISERR(AVERAGE($C$64:$C$10063)),"",AVERAGE($C$64:$C$10063))</f>
        <v>120.26565620285341</v>
      </c>
      <c r="E23" s="2"/>
      <c r="F23" s="2"/>
      <c r="G23" s="5"/>
      <c r="H23" s="5"/>
      <c r="I23" s="5"/>
      <c r="J23" s="5"/>
      <c r="K23" s="5"/>
      <c r="L23" s="5"/>
      <c r="M23" s="5"/>
      <c r="N23" s="5"/>
      <c r="O23" s="5"/>
      <c r="P23" s="5"/>
      <c r="Q23" s="361">
        <v>0.35</v>
      </c>
      <c r="R23" s="363">
        <f t="shared" si="26"/>
        <v>111.16882701390209</v>
      </c>
      <c r="S23" s="361">
        <v>0.85</v>
      </c>
      <c r="T23" s="363">
        <f t="shared" si="27"/>
        <v>145.2029829083221</v>
      </c>
      <c r="U23" s="5"/>
      <c r="V23" s="5"/>
      <c r="W23" s="5"/>
    </row>
    <row r="24" spans="1:23" ht="15" customHeight="1" x14ac:dyDescent="0.75">
      <c r="A24" s="5"/>
      <c r="B24" s="5"/>
      <c r="C24" s="301" t="s">
        <v>834</v>
      </c>
      <c r="D24" s="358">
        <f>IF(ISERR(MEDIAN($C$64:$C$10063)),"",MEDIAN($C$64:$C$10063))</f>
        <v>120.31399093028813</v>
      </c>
      <c r="E24" s="2"/>
      <c r="F24" s="2"/>
      <c r="G24" s="5"/>
      <c r="H24" s="5"/>
      <c r="I24" s="5"/>
      <c r="J24" s="5"/>
      <c r="K24" s="5"/>
      <c r="L24" s="5"/>
      <c r="M24" s="5"/>
      <c r="N24" s="5"/>
      <c r="O24" s="5"/>
      <c r="P24" s="5"/>
      <c r="Q24" s="361">
        <v>0.4</v>
      </c>
      <c r="R24" s="363">
        <f t="shared" si="26"/>
        <v>114.26606581432715</v>
      </c>
      <c r="S24" s="361">
        <v>0.9</v>
      </c>
      <c r="T24" s="363">
        <f t="shared" si="27"/>
        <v>151.08742547548874</v>
      </c>
      <c r="U24" s="5"/>
      <c r="V24" s="5"/>
      <c r="W24" s="5"/>
    </row>
    <row r="25" spans="1:23" x14ac:dyDescent="0.75">
      <c r="A25" s="5"/>
      <c r="B25" s="5"/>
      <c r="C25" s="301" t="s">
        <v>832</v>
      </c>
      <c r="D25" s="359" cm="1">
        <f t="array" ref="D25">IF(ISERR(_xlfn.MODE.SNGL(ROUND($C$64:$C$10063,0))),"",_xlfn.MODE.SNGL(ROUND($C$64:$C$10063,0)))</f>
        <v>125</v>
      </c>
      <c r="E25" s="2"/>
      <c r="F25" s="2"/>
      <c r="G25" s="5"/>
      <c r="H25" s="5"/>
      <c r="I25" s="5"/>
      <c r="J25" s="5"/>
      <c r="K25" s="5"/>
      <c r="L25" s="5"/>
      <c r="M25" s="5"/>
      <c r="N25" s="5"/>
      <c r="O25" s="5"/>
      <c r="P25" s="5"/>
      <c r="Q25" s="361">
        <v>0.45</v>
      </c>
      <c r="R25" s="363">
        <f t="shared" si="26"/>
        <v>117.24195504004895</v>
      </c>
      <c r="S25" s="361">
        <v>0.95</v>
      </c>
      <c r="T25" s="363">
        <f t="shared" si="27"/>
        <v>159.46019464655978</v>
      </c>
      <c r="U25" s="5"/>
      <c r="V25" s="5"/>
      <c r="W25" s="5"/>
    </row>
    <row r="26" spans="1:23" ht="15" customHeight="1" x14ac:dyDescent="0.75">
      <c r="A26" s="5"/>
      <c r="B26" s="5"/>
      <c r="C26" s="301" t="s">
        <v>833</v>
      </c>
      <c r="D26" s="358">
        <f>IF(ISERR(_xlfn.STDEV.P($C$64:$C$10063)),"",_xlfn.STDEV.P($C$64:$C$10063))</f>
        <v>24.018967483882232</v>
      </c>
      <c r="E26" s="2"/>
      <c r="F26" s="2"/>
      <c r="G26" s="5"/>
      <c r="H26" s="5"/>
      <c r="I26" s="5"/>
      <c r="J26" s="5"/>
      <c r="K26" s="5"/>
      <c r="L26" s="5"/>
      <c r="M26" s="5"/>
      <c r="N26" s="5"/>
      <c r="O26" s="5"/>
      <c r="P26" s="5"/>
      <c r="Q26" s="361">
        <v>0.5</v>
      </c>
      <c r="R26" s="363">
        <f t="shared" si="26"/>
        <v>120.31399093028813</v>
      </c>
      <c r="S26" s="361">
        <v>0.99</v>
      </c>
      <c r="T26" s="363">
        <f t="shared" si="27"/>
        <v>175.67097088482612</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92">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5">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5">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6">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225</v>
      </c>
      <c r="D35" s="297">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226</v>
      </c>
      <c r="D36" s="298">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852</v>
      </c>
      <c r="E40" s="2"/>
      <c r="F40" s="2"/>
      <c r="G40" s="5"/>
      <c r="H40" s="2"/>
      <c r="I40" s="2"/>
      <c r="J40" s="5"/>
      <c r="K40" s="5"/>
      <c r="L40" s="5"/>
      <c r="M40" s="5"/>
      <c r="N40" s="5"/>
      <c r="O40" s="5"/>
      <c r="P40" s="5"/>
      <c r="Q40" s="5"/>
      <c r="R40" s="5"/>
      <c r="S40" s="5"/>
      <c r="T40" s="5"/>
      <c r="U40" s="5"/>
      <c r="V40" s="5"/>
      <c r="W40" s="5"/>
    </row>
    <row r="41" spans="1:23" x14ac:dyDescent="0.75">
      <c r="A41" s="2"/>
      <c r="B41" s="5"/>
      <c r="D41" s="379">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Log'!$A$3),IF('Change Log'!$C$3="William W. Davis",", William W. Davis, MSPM, PMP",CONCATENATE(", original copyright holder is William W. Davis, MSPM, PMP; later modified by ",'Change Log'!$C$3)))</f>
        <v>Version 5.1 – © 2015-2022,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24" t="s">
        <v>135</v>
      </c>
      <c r="C45" s="424"/>
      <c r="D45" s="424"/>
      <c r="E45" s="424"/>
      <c r="F45" s="424"/>
      <c r="G45" s="424"/>
      <c r="H45" s="424"/>
      <c r="I45" s="283"/>
      <c r="J45" s="2"/>
      <c r="K45" s="2"/>
      <c r="L45" s="5"/>
      <c r="M45" s="5"/>
      <c r="N45" s="5"/>
      <c r="O45" s="5"/>
      <c r="P45" s="5"/>
      <c r="Q45" s="5"/>
      <c r="R45" s="5"/>
      <c r="S45" s="5"/>
      <c r="T45" s="5"/>
      <c r="U45" s="5"/>
      <c r="V45" s="5"/>
      <c r="W45" s="5"/>
    </row>
    <row r="46" spans="1:23" x14ac:dyDescent="0.75">
      <c r="A46" s="2"/>
      <c r="B46" s="459" t="s">
        <v>904</v>
      </c>
      <c r="C46" s="459"/>
      <c r="D46" s="459"/>
      <c r="E46" s="459"/>
      <c r="F46" s="459"/>
      <c r="G46" s="459"/>
      <c r="H46" s="459"/>
      <c r="I46" s="283"/>
      <c r="J46" s="2"/>
      <c r="K46" s="2"/>
      <c r="L46" s="5"/>
      <c r="M46" s="5"/>
      <c r="N46" s="5"/>
      <c r="O46" s="5"/>
      <c r="P46" s="5"/>
      <c r="Q46" s="5"/>
      <c r="R46" s="5"/>
      <c r="S46" s="5"/>
      <c r="T46" s="5"/>
      <c r="U46" s="5"/>
      <c r="V46" s="5"/>
      <c r="W46" s="5"/>
    </row>
    <row r="47" spans="1:23" x14ac:dyDescent="0.75">
      <c r="A47" s="2"/>
      <c r="B47" s="424" t="s">
        <v>90</v>
      </c>
      <c r="C47" s="424"/>
      <c r="D47" s="424"/>
      <c r="E47" s="424"/>
      <c r="F47" s="424"/>
      <c r="G47" s="424"/>
      <c r="H47" s="424"/>
      <c r="I47" s="283"/>
      <c r="J47" s="2"/>
      <c r="K47" s="2"/>
      <c r="L47" s="5"/>
      <c r="M47" s="5"/>
      <c r="N47" s="5"/>
      <c r="O47" s="5"/>
      <c r="P47" s="5"/>
      <c r="Q47" s="5"/>
      <c r="R47" s="5"/>
      <c r="S47" s="5"/>
      <c r="T47" s="5"/>
      <c r="U47" s="5"/>
      <c r="V47" s="5"/>
      <c r="W47" s="5"/>
    </row>
    <row r="48" spans="1:23" x14ac:dyDescent="0.75">
      <c r="A48" s="2"/>
      <c r="B48" s="424" t="s">
        <v>207</v>
      </c>
      <c r="C48" s="424"/>
      <c r="D48" s="424"/>
      <c r="E48" s="424"/>
      <c r="F48" s="424"/>
      <c r="G48" s="424"/>
      <c r="H48" s="424"/>
      <c r="I48" s="283"/>
      <c r="J48" s="2"/>
      <c r="K48" s="2"/>
      <c r="L48" s="5"/>
      <c r="M48" s="5"/>
      <c r="N48" s="5"/>
      <c r="O48" s="5"/>
      <c r="P48" s="5"/>
      <c r="Q48" s="5"/>
      <c r="R48" s="5"/>
      <c r="S48" s="5"/>
      <c r="T48" s="5"/>
      <c r="U48" s="5"/>
      <c r="V48" s="5"/>
      <c r="W48" s="5"/>
    </row>
    <row r="49" spans="1:23" x14ac:dyDescent="0.75">
      <c r="A49" s="2"/>
      <c r="B49" s="424" t="s">
        <v>823</v>
      </c>
      <c r="C49" s="424"/>
      <c r="D49" s="424"/>
      <c r="E49" s="424"/>
      <c r="F49" s="424"/>
      <c r="G49" s="424"/>
      <c r="H49" s="424"/>
      <c r="I49" s="283"/>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747</v>
      </c>
    </row>
    <row r="58" spans="1:23" x14ac:dyDescent="0.75">
      <c r="B58" s="154" t="s">
        <v>87</v>
      </c>
    </row>
    <row r="59" spans="1:23" x14ac:dyDescent="0.75">
      <c r="B59" s="425" t="s">
        <v>752</v>
      </c>
      <c r="C59" s="425"/>
      <c r="D59" s="425"/>
      <c r="E59" s="425"/>
      <c r="F59" s="425"/>
      <c r="G59" s="425"/>
      <c r="H59" s="425"/>
    </row>
    <row r="61" spans="1:23" x14ac:dyDescent="0.75">
      <c r="B61" s="454" t="s">
        <v>777</v>
      </c>
      <c r="C61" s="454"/>
    </row>
    <row r="62" spans="1:23" x14ac:dyDescent="0.75">
      <c r="B62" s="289" t="s">
        <v>762</v>
      </c>
      <c r="C62" s="289" t="s">
        <v>763</v>
      </c>
    </row>
    <row r="63" spans="1:23" x14ac:dyDescent="0.75">
      <c r="B63" s="285"/>
      <c r="C63" s="290">
        <f ca="1">$N$4</f>
        <v>95.083269341581428</v>
      </c>
    </row>
    <row r="64" spans="1:23" x14ac:dyDescent="0.75">
      <c r="B64" s="249">
        <v>1</v>
      </c>
      <c r="C64" s="248">
        <f t="dataTable" ref="C64:C10063" dt2D="0" dtr="0" r1="M3" ca="1"/>
        <v>93.064432777174716</v>
      </c>
    </row>
    <row r="65" spans="2:9" x14ac:dyDescent="0.75">
      <c r="B65" s="249">
        <v>2</v>
      </c>
      <c r="C65" s="248">
        <v>122.73540870596032</v>
      </c>
    </row>
    <row r="66" spans="2:9" x14ac:dyDescent="0.75">
      <c r="B66" s="249">
        <v>3</v>
      </c>
      <c r="C66" s="248">
        <v>112.54867380547836</v>
      </c>
    </row>
    <row r="67" spans="2:9" x14ac:dyDescent="0.75">
      <c r="B67" s="249">
        <v>4</v>
      </c>
      <c r="C67" s="248">
        <v>158.96076185811609</v>
      </c>
    </row>
    <row r="68" spans="2:9" x14ac:dyDescent="0.75">
      <c r="B68" s="249">
        <v>5</v>
      </c>
      <c r="C68" s="248">
        <v>100.79503337095835</v>
      </c>
      <c r="H68"/>
      <c r="I68"/>
    </row>
    <row r="69" spans="2:9" x14ac:dyDescent="0.75">
      <c r="B69" s="249">
        <v>6</v>
      </c>
      <c r="C69" s="248">
        <v>91.598396770227509</v>
      </c>
      <c r="H69"/>
      <c r="I69"/>
    </row>
    <row r="70" spans="2:9" x14ac:dyDescent="0.75">
      <c r="B70" s="249">
        <v>7</v>
      </c>
      <c r="C70" s="248">
        <v>124.39884501750429</v>
      </c>
      <c r="H70"/>
      <c r="I70"/>
    </row>
    <row r="71" spans="2:9" x14ac:dyDescent="0.75">
      <c r="B71" s="249">
        <v>8</v>
      </c>
      <c r="C71" s="248">
        <v>77.958543423844304</v>
      </c>
      <c r="H71"/>
      <c r="I71"/>
    </row>
    <row r="72" spans="2:9" x14ac:dyDescent="0.75">
      <c r="B72" s="249">
        <v>9</v>
      </c>
      <c r="C72" s="248">
        <v>122.96564880159295</v>
      </c>
      <c r="H72"/>
      <c r="I72"/>
    </row>
    <row r="73" spans="2:9" x14ac:dyDescent="0.75">
      <c r="B73" s="249">
        <v>10</v>
      </c>
      <c r="C73" s="248">
        <v>126.04560801185877</v>
      </c>
      <c r="H73"/>
      <c r="I73"/>
    </row>
    <row r="74" spans="2:9" x14ac:dyDescent="0.75">
      <c r="B74" s="249">
        <v>11</v>
      </c>
      <c r="C74" s="248">
        <v>118.93807707040546</v>
      </c>
      <c r="H74"/>
      <c r="I74"/>
    </row>
    <row r="75" spans="2:9" x14ac:dyDescent="0.75">
      <c r="B75" s="249">
        <v>12</v>
      </c>
      <c r="C75" s="248">
        <v>120.21474829561427</v>
      </c>
      <c r="H75"/>
      <c r="I75"/>
    </row>
    <row r="76" spans="2:9" x14ac:dyDescent="0.75">
      <c r="B76" s="249">
        <v>13</v>
      </c>
      <c r="C76" s="248">
        <v>126.39263214046548</v>
      </c>
      <c r="H76"/>
      <c r="I76"/>
    </row>
    <row r="77" spans="2:9" x14ac:dyDescent="0.75">
      <c r="B77" s="249">
        <v>14</v>
      </c>
      <c r="C77" s="248">
        <v>124.11700710109804</v>
      </c>
      <c r="H77"/>
      <c r="I77"/>
    </row>
    <row r="78" spans="2:9" x14ac:dyDescent="0.75">
      <c r="B78" s="249">
        <v>15</v>
      </c>
      <c r="C78" s="248">
        <v>161.72871118481288</v>
      </c>
      <c r="H78"/>
      <c r="I78"/>
    </row>
    <row r="79" spans="2:9" x14ac:dyDescent="0.75">
      <c r="B79" s="249">
        <v>16</v>
      </c>
      <c r="C79" s="248">
        <v>136.7510274568846</v>
      </c>
      <c r="H79"/>
      <c r="I79"/>
    </row>
    <row r="80" spans="2:9" x14ac:dyDescent="0.75">
      <c r="B80" s="249">
        <v>17</v>
      </c>
      <c r="C80" s="248">
        <v>97.43756535825257</v>
      </c>
      <c r="H80"/>
      <c r="I80"/>
    </row>
    <row r="81" spans="2:9" x14ac:dyDescent="0.75">
      <c r="B81" s="249">
        <v>18</v>
      </c>
      <c r="C81" s="248">
        <v>147.49282862059758</v>
      </c>
      <c r="H81"/>
      <c r="I81"/>
    </row>
    <row r="82" spans="2:9" x14ac:dyDescent="0.75">
      <c r="B82" s="249">
        <v>19</v>
      </c>
      <c r="C82" s="248">
        <v>122.62971443602763</v>
      </c>
      <c r="H82"/>
      <c r="I82"/>
    </row>
    <row r="83" spans="2:9" x14ac:dyDescent="0.75">
      <c r="B83" s="249">
        <v>20</v>
      </c>
      <c r="C83" s="248">
        <v>117.39000314739094</v>
      </c>
      <c r="H83"/>
      <c r="I83"/>
    </row>
    <row r="84" spans="2:9" x14ac:dyDescent="0.75">
      <c r="B84" s="249">
        <v>21</v>
      </c>
      <c r="C84" s="248">
        <v>144.91223433421987</v>
      </c>
      <c r="H84"/>
      <c r="I84"/>
    </row>
    <row r="85" spans="2:9" x14ac:dyDescent="0.75">
      <c r="B85" s="249">
        <v>22</v>
      </c>
      <c r="C85" s="248">
        <v>112.4840740142175</v>
      </c>
      <c r="H85"/>
      <c r="I85"/>
    </row>
    <row r="86" spans="2:9" x14ac:dyDescent="0.75">
      <c r="B86" s="249">
        <v>23</v>
      </c>
      <c r="C86" s="248">
        <v>116.28621998893229</v>
      </c>
      <c r="H86"/>
      <c r="I86"/>
    </row>
    <row r="87" spans="2:9" x14ac:dyDescent="0.75">
      <c r="B87" s="249">
        <v>24</v>
      </c>
      <c r="C87" s="248">
        <v>127.39799161605752</v>
      </c>
      <c r="H87"/>
      <c r="I87"/>
    </row>
    <row r="88" spans="2:9" x14ac:dyDescent="0.75">
      <c r="B88" s="249">
        <v>25</v>
      </c>
      <c r="C88" s="248">
        <v>107.4286571932471</v>
      </c>
      <c r="H88"/>
      <c r="I88"/>
    </row>
    <row r="89" spans="2:9" x14ac:dyDescent="0.75">
      <c r="B89" s="249">
        <v>26</v>
      </c>
      <c r="C89" s="248">
        <v>132.94643613829095</v>
      </c>
      <c r="H89"/>
      <c r="I89"/>
    </row>
    <row r="90" spans="2:9" x14ac:dyDescent="0.75">
      <c r="B90" s="249">
        <v>27</v>
      </c>
      <c r="C90" s="248">
        <v>127.48925257257426</v>
      </c>
      <c r="H90"/>
      <c r="I90"/>
    </row>
    <row r="91" spans="2:9" x14ac:dyDescent="0.75">
      <c r="B91" s="249">
        <v>28</v>
      </c>
      <c r="C91" s="248">
        <v>101.08624055212005</v>
      </c>
      <c r="H91"/>
      <c r="I91"/>
    </row>
    <row r="92" spans="2:9" x14ac:dyDescent="0.75">
      <c r="B92" s="249">
        <v>29</v>
      </c>
      <c r="C92" s="248">
        <v>141.96543625144051</v>
      </c>
      <c r="H92"/>
      <c r="I92"/>
    </row>
    <row r="93" spans="2:9" x14ac:dyDescent="0.75">
      <c r="B93" s="249">
        <v>30</v>
      </c>
      <c r="C93" s="248">
        <v>108.26318614818224</v>
      </c>
      <c r="H93"/>
      <c r="I93"/>
    </row>
    <row r="94" spans="2:9" x14ac:dyDescent="0.75">
      <c r="B94" s="249">
        <v>31</v>
      </c>
      <c r="C94" s="248">
        <v>139.99653542303642</v>
      </c>
      <c r="H94"/>
      <c r="I94"/>
    </row>
    <row r="95" spans="2:9" x14ac:dyDescent="0.75">
      <c r="B95" s="249">
        <v>32</v>
      </c>
      <c r="C95" s="248">
        <v>74.87582629876033</v>
      </c>
      <c r="H95"/>
      <c r="I95"/>
    </row>
    <row r="96" spans="2:9" x14ac:dyDescent="0.75">
      <c r="B96" s="249">
        <v>33</v>
      </c>
      <c r="C96" s="248">
        <v>114.41583576940724</v>
      </c>
      <c r="H96"/>
      <c r="I96"/>
    </row>
    <row r="97" spans="2:9" x14ac:dyDescent="0.75">
      <c r="B97" s="249">
        <v>34</v>
      </c>
      <c r="C97" s="248">
        <v>114.71098591108591</v>
      </c>
      <c r="H97"/>
      <c r="I97"/>
    </row>
    <row r="98" spans="2:9" x14ac:dyDescent="0.75">
      <c r="B98" s="249">
        <v>35</v>
      </c>
      <c r="C98" s="248">
        <v>114.19288377825531</v>
      </c>
      <c r="H98"/>
      <c r="I98"/>
    </row>
    <row r="99" spans="2:9" x14ac:dyDescent="0.75">
      <c r="B99" s="249">
        <v>36</v>
      </c>
      <c r="C99" s="248">
        <v>103.30824619661234</v>
      </c>
      <c r="H99"/>
      <c r="I99"/>
    </row>
    <row r="100" spans="2:9" x14ac:dyDescent="0.75">
      <c r="B100" s="249">
        <v>37</v>
      </c>
      <c r="C100" s="248">
        <v>121.25823998954138</v>
      </c>
      <c r="H100"/>
      <c r="I100"/>
    </row>
    <row r="101" spans="2:9" x14ac:dyDescent="0.75">
      <c r="B101" s="249">
        <v>38</v>
      </c>
      <c r="C101" s="248">
        <v>106.03077800824279</v>
      </c>
      <c r="H101"/>
      <c r="I101"/>
    </row>
    <row r="102" spans="2:9" x14ac:dyDescent="0.75">
      <c r="B102" s="249">
        <v>39</v>
      </c>
      <c r="C102" s="248">
        <v>81.389075529054836</v>
      </c>
      <c r="H102"/>
      <c r="I102"/>
    </row>
    <row r="103" spans="2:9" x14ac:dyDescent="0.75">
      <c r="B103" s="249">
        <v>40</v>
      </c>
      <c r="C103" s="248">
        <v>123.61182993203484</v>
      </c>
      <c r="H103"/>
      <c r="I103"/>
    </row>
    <row r="104" spans="2:9" x14ac:dyDescent="0.75">
      <c r="B104" s="249">
        <v>41</v>
      </c>
      <c r="C104" s="248">
        <v>136.47388519196608</v>
      </c>
      <c r="H104"/>
      <c r="I104"/>
    </row>
    <row r="105" spans="2:9" x14ac:dyDescent="0.75">
      <c r="B105" s="249">
        <v>42</v>
      </c>
      <c r="C105" s="248">
        <v>101.86584533228687</v>
      </c>
      <c r="H105"/>
      <c r="I105"/>
    </row>
    <row r="106" spans="2:9" x14ac:dyDescent="0.75">
      <c r="B106" s="249">
        <v>43</v>
      </c>
      <c r="C106" s="248">
        <v>121.17870400510445</v>
      </c>
      <c r="H106"/>
      <c r="I106"/>
    </row>
    <row r="107" spans="2:9" x14ac:dyDescent="0.75">
      <c r="B107" s="249">
        <v>44</v>
      </c>
      <c r="C107" s="248">
        <v>130.14452609823846</v>
      </c>
      <c r="H107"/>
      <c r="I107"/>
    </row>
    <row r="108" spans="2:9" x14ac:dyDescent="0.75">
      <c r="B108" s="249">
        <v>45</v>
      </c>
      <c r="C108" s="248">
        <v>165.39816361265179</v>
      </c>
      <c r="H108"/>
      <c r="I108"/>
    </row>
    <row r="109" spans="2:9" x14ac:dyDescent="0.75">
      <c r="B109" s="249">
        <v>46</v>
      </c>
      <c r="C109" s="248">
        <v>124.45138810685231</v>
      </c>
      <c r="H109"/>
      <c r="I109"/>
    </row>
    <row r="110" spans="2:9" x14ac:dyDescent="0.75">
      <c r="B110" s="249">
        <v>47</v>
      </c>
      <c r="C110" s="248">
        <v>130.43837643565976</v>
      </c>
      <c r="H110"/>
      <c r="I110"/>
    </row>
    <row r="111" spans="2:9" x14ac:dyDescent="0.75">
      <c r="B111" s="249">
        <v>48</v>
      </c>
      <c r="C111" s="248">
        <v>62.326161361477716</v>
      </c>
      <c r="H111"/>
      <c r="I111"/>
    </row>
    <row r="112" spans="2:9" x14ac:dyDescent="0.75">
      <c r="B112" s="249">
        <v>49</v>
      </c>
      <c r="C112" s="248">
        <v>116.20626614507405</v>
      </c>
      <c r="H112"/>
      <c r="I112"/>
    </row>
    <row r="113" spans="2:9" x14ac:dyDescent="0.75">
      <c r="B113" s="249">
        <v>50</v>
      </c>
      <c r="C113" s="248">
        <v>112.49707098549298</v>
      </c>
      <c r="H113"/>
      <c r="I113"/>
    </row>
    <row r="114" spans="2:9" x14ac:dyDescent="0.75">
      <c r="B114" s="249">
        <v>51</v>
      </c>
      <c r="C114" s="248">
        <v>96.244384223014976</v>
      </c>
      <c r="H114"/>
      <c r="I114"/>
    </row>
    <row r="115" spans="2:9" x14ac:dyDescent="0.75">
      <c r="B115" s="249">
        <v>52</v>
      </c>
      <c r="C115" s="248">
        <v>93.845247648854865</v>
      </c>
      <c r="H115"/>
      <c r="I115"/>
    </row>
    <row r="116" spans="2:9" x14ac:dyDescent="0.75">
      <c r="B116" s="249">
        <v>53</v>
      </c>
      <c r="C116" s="248">
        <v>105.15256723527436</v>
      </c>
      <c r="H116"/>
      <c r="I116"/>
    </row>
    <row r="117" spans="2:9" x14ac:dyDescent="0.75">
      <c r="B117" s="249">
        <v>54</v>
      </c>
      <c r="C117" s="248">
        <v>153.71094911891777</v>
      </c>
      <c r="H117"/>
      <c r="I117"/>
    </row>
    <row r="118" spans="2:9" x14ac:dyDescent="0.75">
      <c r="B118" s="249">
        <v>55</v>
      </c>
      <c r="C118" s="248">
        <v>124.43263995839588</v>
      </c>
      <c r="H118"/>
      <c r="I118"/>
    </row>
    <row r="119" spans="2:9" x14ac:dyDescent="0.75">
      <c r="B119" s="249">
        <v>56</v>
      </c>
      <c r="C119" s="248">
        <v>98.324479403307322</v>
      </c>
      <c r="H119"/>
      <c r="I119"/>
    </row>
    <row r="120" spans="2:9" x14ac:dyDescent="0.75">
      <c r="B120" s="249">
        <v>57</v>
      </c>
      <c r="C120" s="248">
        <v>100.52492689232974</v>
      </c>
      <c r="H120"/>
      <c r="I120"/>
    </row>
    <row r="121" spans="2:9" x14ac:dyDescent="0.75">
      <c r="B121" s="249">
        <v>58</v>
      </c>
      <c r="C121" s="248">
        <v>105.79746669059044</v>
      </c>
      <c r="H121"/>
      <c r="I121"/>
    </row>
    <row r="122" spans="2:9" x14ac:dyDescent="0.75">
      <c r="B122" s="249">
        <v>59</v>
      </c>
      <c r="C122" s="248">
        <v>127.67283102162757</v>
      </c>
      <c r="H122"/>
      <c r="I122"/>
    </row>
    <row r="123" spans="2:9" x14ac:dyDescent="0.75">
      <c r="B123" s="249">
        <v>60</v>
      </c>
      <c r="C123" s="248">
        <v>91.970607729478473</v>
      </c>
      <c r="H123"/>
      <c r="I123"/>
    </row>
    <row r="124" spans="2:9" x14ac:dyDescent="0.75">
      <c r="B124" s="249">
        <v>61</v>
      </c>
      <c r="C124" s="248">
        <v>141.95883241627962</v>
      </c>
      <c r="H124"/>
      <c r="I124"/>
    </row>
    <row r="125" spans="2:9" x14ac:dyDescent="0.75">
      <c r="B125" s="249">
        <v>62</v>
      </c>
      <c r="C125" s="248">
        <v>111.36240884324526</v>
      </c>
      <c r="H125"/>
      <c r="I125"/>
    </row>
    <row r="126" spans="2:9" x14ac:dyDescent="0.75">
      <c r="B126" s="249">
        <v>63</v>
      </c>
      <c r="C126" s="248">
        <v>80.158036550871486</v>
      </c>
      <c r="H126"/>
      <c r="I126"/>
    </row>
    <row r="127" spans="2:9" x14ac:dyDescent="0.75">
      <c r="B127" s="249">
        <v>64</v>
      </c>
      <c r="C127" s="248">
        <v>119.96864829191541</v>
      </c>
      <c r="H127"/>
      <c r="I127"/>
    </row>
    <row r="128" spans="2:9" x14ac:dyDescent="0.75">
      <c r="B128" s="249">
        <v>65</v>
      </c>
      <c r="C128" s="248">
        <v>101.92113082343701</v>
      </c>
      <c r="H128"/>
      <c r="I128"/>
    </row>
    <row r="129" spans="2:9" x14ac:dyDescent="0.75">
      <c r="B129" s="249">
        <v>66</v>
      </c>
      <c r="C129" s="248">
        <v>143.79535384164899</v>
      </c>
      <c r="H129"/>
      <c r="I129"/>
    </row>
    <row r="130" spans="2:9" x14ac:dyDescent="0.75">
      <c r="B130" s="249">
        <v>67</v>
      </c>
      <c r="C130" s="248">
        <v>119.92961728126797</v>
      </c>
      <c r="H130"/>
      <c r="I130"/>
    </row>
    <row r="131" spans="2:9" x14ac:dyDescent="0.75">
      <c r="B131" s="249">
        <v>68</v>
      </c>
      <c r="C131" s="248">
        <v>137.9709130325983</v>
      </c>
      <c r="H131"/>
      <c r="I131"/>
    </row>
    <row r="132" spans="2:9" x14ac:dyDescent="0.75">
      <c r="B132" s="249">
        <v>69</v>
      </c>
      <c r="C132" s="248">
        <v>103.8556663535386</v>
      </c>
      <c r="H132"/>
      <c r="I132"/>
    </row>
    <row r="133" spans="2:9" x14ac:dyDescent="0.75">
      <c r="B133" s="249">
        <v>70</v>
      </c>
      <c r="C133" s="248">
        <v>137.42867477855935</v>
      </c>
      <c r="H133"/>
      <c r="I133"/>
    </row>
    <row r="134" spans="2:9" x14ac:dyDescent="0.75">
      <c r="B134" s="249">
        <v>71</v>
      </c>
      <c r="C134" s="248">
        <v>116.18272705658048</v>
      </c>
      <c r="H134"/>
      <c r="I134"/>
    </row>
    <row r="135" spans="2:9" x14ac:dyDescent="0.75">
      <c r="B135" s="249">
        <v>72</v>
      </c>
      <c r="C135" s="248">
        <v>137.04319321219961</v>
      </c>
      <c r="H135"/>
      <c r="I135"/>
    </row>
    <row r="136" spans="2:9" x14ac:dyDescent="0.75">
      <c r="B136" s="249">
        <v>73</v>
      </c>
      <c r="C136" s="248">
        <v>121.13194676917014</v>
      </c>
      <c r="H136"/>
      <c r="I136"/>
    </row>
    <row r="137" spans="2:9" x14ac:dyDescent="0.75">
      <c r="B137" s="249">
        <v>74</v>
      </c>
      <c r="C137" s="248">
        <v>91.027335196790702</v>
      </c>
      <c r="H137"/>
      <c r="I137"/>
    </row>
    <row r="138" spans="2:9" x14ac:dyDescent="0.75">
      <c r="B138" s="249">
        <v>75</v>
      </c>
      <c r="C138" s="248">
        <v>102.83936957466557</v>
      </c>
      <c r="H138"/>
      <c r="I138"/>
    </row>
    <row r="139" spans="2:9" x14ac:dyDescent="0.75">
      <c r="B139" s="249">
        <v>76</v>
      </c>
      <c r="C139" s="248">
        <v>142.40022635409372</v>
      </c>
      <c r="H139"/>
      <c r="I139"/>
    </row>
    <row r="140" spans="2:9" x14ac:dyDescent="0.75">
      <c r="B140" s="249">
        <v>77</v>
      </c>
      <c r="C140" s="248">
        <v>145.78995993465557</v>
      </c>
      <c r="H140"/>
      <c r="I140"/>
    </row>
    <row r="141" spans="2:9" x14ac:dyDescent="0.75">
      <c r="B141" s="249">
        <v>78</v>
      </c>
      <c r="C141" s="248">
        <v>98.778072628822784</v>
      </c>
      <c r="H141"/>
      <c r="I141"/>
    </row>
    <row r="142" spans="2:9" x14ac:dyDescent="0.75">
      <c r="B142" s="249">
        <v>79</v>
      </c>
      <c r="C142" s="248">
        <v>127.19343360442797</v>
      </c>
      <c r="H142"/>
      <c r="I142"/>
    </row>
    <row r="143" spans="2:9" x14ac:dyDescent="0.75">
      <c r="B143" s="249">
        <v>80</v>
      </c>
      <c r="C143" s="248">
        <v>106.63920375464852</v>
      </c>
      <c r="H143"/>
      <c r="I143"/>
    </row>
    <row r="144" spans="2:9" x14ac:dyDescent="0.75">
      <c r="B144" s="249">
        <v>81</v>
      </c>
      <c r="C144" s="248">
        <v>102.88223257445834</v>
      </c>
      <c r="H144"/>
      <c r="I144"/>
    </row>
    <row r="145" spans="2:9" x14ac:dyDescent="0.75">
      <c r="B145" s="249">
        <v>82</v>
      </c>
      <c r="C145" s="248">
        <v>100.99090506576793</v>
      </c>
      <c r="H145"/>
      <c r="I145"/>
    </row>
    <row r="146" spans="2:9" x14ac:dyDescent="0.75">
      <c r="B146" s="249">
        <v>83</v>
      </c>
      <c r="C146" s="248">
        <v>89.721037792101697</v>
      </c>
      <c r="H146"/>
      <c r="I146"/>
    </row>
    <row r="147" spans="2:9" x14ac:dyDescent="0.75">
      <c r="B147" s="249">
        <v>84</v>
      </c>
      <c r="C147" s="248">
        <v>108.77069762375677</v>
      </c>
      <c r="H147"/>
      <c r="I147"/>
    </row>
    <row r="148" spans="2:9" x14ac:dyDescent="0.75">
      <c r="B148" s="249">
        <v>85</v>
      </c>
      <c r="C148" s="248">
        <v>125.8924935809585</v>
      </c>
      <c r="H148"/>
      <c r="I148"/>
    </row>
    <row r="149" spans="2:9" x14ac:dyDescent="0.75">
      <c r="B149" s="249">
        <v>86</v>
      </c>
      <c r="C149" s="248">
        <v>122.86927153223743</v>
      </c>
      <c r="H149"/>
      <c r="I149"/>
    </row>
    <row r="150" spans="2:9" x14ac:dyDescent="0.75">
      <c r="B150" s="249">
        <v>87</v>
      </c>
      <c r="C150" s="248">
        <v>187.83564355669057</v>
      </c>
      <c r="H150"/>
      <c r="I150"/>
    </row>
    <row r="151" spans="2:9" x14ac:dyDescent="0.75">
      <c r="B151" s="249">
        <v>88</v>
      </c>
      <c r="C151" s="248">
        <v>120.08253389242272</v>
      </c>
      <c r="H151"/>
      <c r="I151"/>
    </row>
    <row r="152" spans="2:9" x14ac:dyDescent="0.75">
      <c r="B152" s="249">
        <v>89</v>
      </c>
      <c r="C152" s="248">
        <v>154.16277602534595</v>
      </c>
      <c r="H152"/>
      <c r="I152"/>
    </row>
    <row r="153" spans="2:9" x14ac:dyDescent="0.75">
      <c r="B153" s="249">
        <v>90</v>
      </c>
      <c r="C153" s="248">
        <v>79.343526918335698</v>
      </c>
      <c r="H153"/>
      <c r="I153"/>
    </row>
    <row r="154" spans="2:9" x14ac:dyDescent="0.75">
      <c r="B154" s="249">
        <v>91</v>
      </c>
      <c r="C154" s="248">
        <v>163.17345604064229</v>
      </c>
      <c r="H154"/>
      <c r="I154"/>
    </row>
    <row r="155" spans="2:9" x14ac:dyDescent="0.75">
      <c r="B155" s="249">
        <v>92</v>
      </c>
      <c r="C155" s="248">
        <v>104.43334107355484</v>
      </c>
      <c r="H155"/>
      <c r="I155"/>
    </row>
    <row r="156" spans="2:9" x14ac:dyDescent="0.75">
      <c r="B156" s="249">
        <v>93</v>
      </c>
      <c r="C156" s="248">
        <v>131.36361944351697</v>
      </c>
      <c r="H156"/>
      <c r="I156"/>
    </row>
    <row r="157" spans="2:9" x14ac:dyDescent="0.75">
      <c r="B157" s="249">
        <v>94</v>
      </c>
      <c r="C157" s="248">
        <v>144.74041725494547</v>
      </c>
      <c r="H157"/>
      <c r="I157"/>
    </row>
    <row r="158" spans="2:9" x14ac:dyDescent="0.75">
      <c r="B158" s="249">
        <v>95</v>
      </c>
      <c r="C158" s="248">
        <v>123.28282579080083</v>
      </c>
      <c r="H158"/>
      <c r="I158"/>
    </row>
    <row r="159" spans="2:9" x14ac:dyDescent="0.75">
      <c r="B159" s="249">
        <v>96</v>
      </c>
      <c r="C159" s="248">
        <v>132.97074399065173</v>
      </c>
      <c r="H159"/>
      <c r="I159"/>
    </row>
    <row r="160" spans="2:9" x14ac:dyDescent="0.75">
      <c r="B160" s="249">
        <v>97</v>
      </c>
      <c r="C160" s="248">
        <v>136.75716410704013</v>
      </c>
      <c r="H160"/>
      <c r="I160"/>
    </row>
    <row r="161" spans="2:9" x14ac:dyDescent="0.75">
      <c r="B161" s="249">
        <v>98</v>
      </c>
      <c r="C161" s="248">
        <v>124.5189529219809</v>
      </c>
      <c r="H161"/>
      <c r="I161"/>
    </row>
    <row r="162" spans="2:9" x14ac:dyDescent="0.75">
      <c r="B162" s="249">
        <v>99</v>
      </c>
      <c r="C162" s="248">
        <v>162.11334748357871</v>
      </c>
      <c r="H162"/>
      <c r="I162"/>
    </row>
    <row r="163" spans="2:9" x14ac:dyDescent="0.75">
      <c r="B163" s="249">
        <v>100</v>
      </c>
      <c r="C163" s="248">
        <v>119.28843762036966</v>
      </c>
      <c r="H163"/>
      <c r="I163"/>
    </row>
    <row r="164" spans="2:9" x14ac:dyDescent="0.75">
      <c r="B164" s="249">
        <v>101</v>
      </c>
      <c r="C164" s="248">
        <v>106.74162664663514</v>
      </c>
      <c r="H164"/>
      <c r="I164"/>
    </row>
    <row r="165" spans="2:9" x14ac:dyDescent="0.75">
      <c r="B165" s="249">
        <v>102</v>
      </c>
      <c r="C165" s="248">
        <v>98.462521589453544</v>
      </c>
      <c r="H165"/>
      <c r="I165"/>
    </row>
    <row r="166" spans="2:9" x14ac:dyDescent="0.75">
      <c r="B166" s="249">
        <v>103</v>
      </c>
      <c r="C166" s="248">
        <v>119.81446302183477</v>
      </c>
      <c r="H166"/>
      <c r="I166"/>
    </row>
    <row r="167" spans="2:9" x14ac:dyDescent="0.75">
      <c r="B167" s="249">
        <v>104</v>
      </c>
      <c r="C167" s="248">
        <v>117.25201887557553</v>
      </c>
      <c r="H167"/>
      <c r="I167"/>
    </row>
    <row r="168" spans="2:9" x14ac:dyDescent="0.75">
      <c r="B168" s="249">
        <v>105</v>
      </c>
      <c r="C168" s="248">
        <v>131.42983334612734</v>
      </c>
      <c r="H168"/>
      <c r="I168"/>
    </row>
    <row r="169" spans="2:9" x14ac:dyDescent="0.75">
      <c r="B169" s="249">
        <v>106</v>
      </c>
      <c r="C169" s="248">
        <v>110.59736738738877</v>
      </c>
      <c r="H169"/>
      <c r="I169"/>
    </row>
    <row r="170" spans="2:9" x14ac:dyDescent="0.75">
      <c r="B170" s="249">
        <v>107</v>
      </c>
      <c r="C170" s="248">
        <v>111.95208947061953</v>
      </c>
      <c r="H170"/>
      <c r="I170"/>
    </row>
    <row r="171" spans="2:9" x14ac:dyDescent="0.75">
      <c r="B171" s="249">
        <v>108</v>
      </c>
      <c r="C171" s="248">
        <v>149.98071161532098</v>
      </c>
      <c r="H171"/>
      <c r="I171"/>
    </row>
    <row r="172" spans="2:9" x14ac:dyDescent="0.75">
      <c r="B172" s="249">
        <v>109</v>
      </c>
      <c r="C172" s="248">
        <v>124.1059657604952</v>
      </c>
      <c r="H172"/>
      <c r="I172"/>
    </row>
    <row r="173" spans="2:9" x14ac:dyDescent="0.75">
      <c r="B173" s="249">
        <v>110</v>
      </c>
      <c r="C173" s="248">
        <v>68.37386543593027</v>
      </c>
      <c r="H173"/>
      <c r="I173"/>
    </row>
    <row r="174" spans="2:9" x14ac:dyDescent="0.75">
      <c r="B174" s="249">
        <v>111</v>
      </c>
      <c r="C174" s="248">
        <v>107.30644909872574</v>
      </c>
      <c r="H174"/>
      <c r="I174"/>
    </row>
    <row r="175" spans="2:9" x14ac:dyDescent="0.75">
      <c r="B175" s="249">
        <v>112</v>
      </c>
      <c r="C175" s="248">
        <v>193.60060401350415</v>
      </c>
      <c r="H175"/>
      <c r="I175"/>
    </row>
    <row r="176" spans="2:9" x14ac:dyDescent="0.75">
      <c r="B176" s="249">
        <v>113</v>
      </c>
      <c r="C176" s="248">
        <v>82.89477651263239</v>
      </c>
      <c r="H176"/>
      <c r="I176"/>
    </row>
    <row r="177" spans="2:9" x14ac:dyDescent="0.75">
      <c r="B177" s="249">
        <v>114</v>
      </c>
      <c r="C177" s="248">
        <v>128.56914808317114</v>
      </c>
      <c r="H177"/>
      <c r="I177"/>
    </row>
    <row r="178" spans="2:9" x14ac:dyDescent="0.75">
      <c r="B178" s="249">
        <v>115</v>
      </c>
      <c r="C178" s="248">
        <v>97.010484339233756</v>
      </c>
      <c r="H178"/>
      <c r="I178"/>
    </row>
    <row r="179" spans="2:9" x14ac:dyDescent="0.75">
      <c r="B179" s="249">
        <v>116</v>
      </c>
      <c r="C179" s="248">
        <v>132.98517453830542</v>
      </c>
      <c r="H179"/>
      <c r="I179"/>
    </row>
    <row r="180" spans="2:9" x14ac:dyDescent="0.75">
      <c r="B180" s="249">
        <v>117</v>
      </c>
      <c r="C180" s="248">
        <v>105.62505500206863</v>
      </c>
      <c r="H180"/>
      <c r="I180"/>
    </row>
    <row r="181" spans="2:9" x14ac:dyDescent="0.75">
      <c r="B181" s="249">
        <v>118</v>
      </c>
      <c r="C181" s="248">
        <v>125.03011434081345</v>
      </c>
      <c r="H181"/>
      <c r="I181"/>
    </row>
    <row r="182" spans="2:9" x14ac:dyDescent="0.75">
      <c r="B182" s="249">
        <v>119</v>
      </c>
      <c r="C182" s="248">
        <v>156.40767332796642</v>
      </c>
      <c r="H182"/>
      <c r="I182"/>
    </row>
    <row r="183" spans="2:9" x14ac:dyDescent="0.75">
      <c r="B183" s="249">
        <v>120</v>
      </c>
      <c r="C183" s="248">
        <v>58.458396806995019</v>
      </c>
      <c r="H183"/>
      <c r="I183"/>
    </row>
    <row r="184" spans="2:9" x14ac:dyDescent="0.75">
      <c r="B184" s="249">
        <v>121</v>
      </c>
      <c r="C184" s="248">
        <v>132.68556014977972</v>
      </c>
      <c r="H184"/>
      <c r="I184"/>
    </row>
    <row r="185" spans="2:9" x14ac:dyDescent="0.75">
      <c r="B185" s="249">
        <v>122</v>
      </c>
      <c r="C185" s="248">
        <v>166.01533331630594</v>
      </c>
      <c r="H185"/>
      <c r="I185"/>
    </row>
    <row r="186" spans="2:9" x14ac:dyDescent="0.75">
      <c r="B186" s="249">
        <v>123</v>
      </c>
      <c r="C186" s="248">
        <v>137.85746599780052</v>
      </c>
      <c r="H186"/>
      <c r="I186"/>
    </row>
    <row r="187" spans="2:9" x14ac:dyDescent="0.75">
      <c r="B187" s="249">
        <v>124</v>
      </c>
      <c r="C187" s="248">
        <v>128.22815577800716</v>
      </c>
      <c r="H187"/>
      <c r="I187"/>
    </row>
    <row r="188" spans="2:9" x14ac:dyDescent="0.75">
      <c r="B188" s="249">
        <v>125</v>
      </c>
      <c r="C188" s="248">
        <v>97.279667314137853</v>
      </c>
      <c r="H188"/>
      <c r="I188"/>
    </row>
    <row r="189" spans="2:9" x14ac:dyDescent="0.75">
      <c r="B189" s="249">
        <v>126</v>
      </c>
      <c r="C189" s="248">
        <v>124.80636257368377</v>
      </c>
      <c r="H189"/>
      <c r="I189"/>
    </row>
    <row r="190" spans="2:9" x14ac:dyDescent="0.75">
      <c r="B190" s="249">
        <v>127</v>
      </c>
      <c r="C190" s="248">
        <v>126.7641611564401</v>
      </c>
      <c r="H190"/>
      <c r="I190"/>
    </row>
    <row r="191" spans="2:9" x14ac:dyDescent="0.75">
      <c r="B191" s="249">
        <v>128</v>
      </c>
      <c r="C191" s="248">
        <v>129.11124453004118</v>
      </c>
      <c r="H191"/>
      <c r="I191"/>
    </row>
    <row r="192" spans="2:9" x14ac:dyDescent="0.75">
      <c r="B192" s="249">
        <v>129</v>
      </c>
      <c r="C192" s="248">
        <v>145.04253839379146</v>
      </c>
      <c r="H192"/>
      <c r="I192"/>
    </row>
    <row r="193" spans="2:9" x14ac:dyDescent="0.75">
      <c r="B193" s="249">
        <v>130</v>
      </c>
      <c r="C193" s="248">
        <v>92.828965895198692</v>
      </c>
      <c r="H193"/>
      <c r="I193"/>
    </row>
    <row r="194" spans="2:9" x14ac:dyDescent="0.75">
      <c r="B194" s="249">
        <v>131</v>
      </c>
      <c r="C194" s="248">
        <v>146.20903141751768</v>
      </c>
      <c r="H194"/>
      <c r="I194"/>
    </row>
    <row r="195" spans="2:9" x14ac:dyDescent="0.75">
      <c r="B195" s="249">
        <v>132</v>
      </c>
      <c r="C195" s="248">
        <v>89.443970141734525</v>
      </c>
      <c r="H195"/>
      <c r="I195"/>
    </row>
    <row r="196" spans="2:9" x14ac:dyDescent="0.75">
      <c r="B196" s="249">
        <v>133</v>
      </c>
      <c r="C196" s="248">
        <v>86.439306600909475</v>
      </c>
      <c r="H196"/>
      <c r="I196"/>
    </row>
    <row r="197" spans="2:9" x14ac:dyDescent="0.75">
      <c r="B197" s="249">
        <v>134</v>
      </c>
      <c r="C197" s="248">
        <v>108.42641529672164</v>
      </c>
      <c r="H197"/>
      <c r="I197"/>
    </row>
    <row r="198" spans="2:9" x14ac:dyDescent="0.75">
      <c r="B198" s="249">
        <v>135</v>
      </c>
      <c r="C198" s="248">
        <v>97.025946615221898</v>
      </c>
      <c r="H198"/>
      <c r="I198"/>
    </row>
    <row r="199" spans="2:9" x14ac:dyDescent="0.75">
      <c r="B199" s="249">
        <v>136</v>
      </c>
      <c r="C199" s="248">
        <v>130.54776332172486</v>
      </c>
      <c r="H199"/>
      <c r="I199"/>
    </row>
    <row r="200" spans="2:9" x14ac:dyDescent="0.75">
      <c r="B200" s="249">
        <v>137</v>
      </c>
      <c r="C200" s="248">
        <v>134.08934012718365</v>
      </c>
      <c r="H200"/>
      <c r="I200"/>
    </row>
    <row r="201" spans="2:9" x14ac:dyDescent="0.75">
      <c r="B201" s="249">
        <v>138</v>
      </c>
      <c r="C201" s="248">
        <v>110.51436535685434</v>
      </c>
      <c r="H201"/>
      <c r="I201"/>
    </row>
    <row r="202" spans="2:9" x14ac:dyDescent="0.75">
      <c r="B202" s="249">
        <v>139</v>
      </c>
      <c r="C202" s="248">
        <v>121.38167036154609</v>
      </c>
      <c r="H202"/>
      <c r="I202"/>
    </row>
    <row r="203" spans="2:9" x14ac:dyDescent="0.75">
      <c r="B203" s="249">
        <v>140</v>
      </c>
      <c r="C203" s="248">
        <v>119.78080630922885</v>
      </c>
      <c r="H203"/>
      <c r="I203"/>
    </row>
    <row r="204" spans="2:9" x14ac:dyDescent="0.75">
      <c r="B204" s="249">
        <v>141</v>
      </c>
      <c r="C204" s="248">
        <v>104.28297395767804</v>
      </c>
      <c r="H204"/>
      <c r="I204"/>
    </row>
    <row r="205" spans="2:9" x14ac:dyDescent="0.75">
      <c r="B205" s="249">
        <v>142</v>
      </c>
      <c r="C205" s="248">
        <v>121.42956344053319</v>
      </c>
      <c r="H205"/>
      <c r="I205"/>
    </row>
    <row r="206" spans="2:9" x14ac:dyDescent="0.75">
      <c r="B206" s="249">
        <v>143</v>
      </c>
      <c r="C206" s="248">
        <v>119.24729509796215</v>
      </c>
      <c r="H206"/>
      <c r="I206"/>
    </row>
    <row r="207" spans="2:9" x14ac:dyDescent="0.75">
      <c r="B207" s="249">
        <v>144</v>
      </c>
      <c r="C207" s="248">
        <v>94.775758569903545</v>
      </c>
      <c r="H207"/>
      <c r="I207"/>
    </row>
    <row r="208" spans="2:9" x14ac:dyDescent="0.75">
      <c r="B208" s="249">
        <v>145</v>
      </c>
      <c r="C208" s="248">
        <v>95.481138647978412</v>
      </c>
      <c r="H208"/>
      <c r="I208"/>
    </row>
    <row r="209" spans="2:9" x14ac:dyDescent="0.75">
      <c r="B209" s="249">
        <v>146</v>
      </c>
      <c r="C209" s="248">
        <v>116.69667181223517</v>
      </c>
      <c r="H209"/>
      <c r="I209"/>
    </row>
    <row r="210" spans="2:9" x14ac:dyDescent="0.75">
      <c r="B210" s="249">
        <v>147</v>
      </c>
      <c r="C210" s="248">
        <v>136.18577660171755</v>
      </c>
      <c r="H210"/>
      <c r="I210"/>
    </row>
    <row r="211" spans="2:9" x14ac:dyDescent="0.75">
      <c r="B211" s="249">
        <v>148</v>
      </c>
      <c r="C211" s="248">
        <v>125.49333451607913</v>
      </c>
      <c r="H211"/>
      <c r="I211"/>
    </row>
    <row r="212" spans="2:9" x14ac:dyDescent="0.75">
      <c r="B212" s="249">
        <v>149</v>
      </c>
      <c r="C212" s="248">
        <v>166.21859608302486</v>
      </c>
      <c r="H212"/>
      <c r="I212"/>
    </row>
    <row r="213" spans="2:9" x14ac:dyDescent="0.75">
      <c r="B213" s="249">
        <v>150</v>
      </c>
      <c r="C213" s="248">
        <v>86.928155935455408</v>
      </c>
      <c r="H213"/>
      <c r="I213"/>
    </row>
    <row r="214" spans="2:9" x14ac:dyDescent="0.75">
      <c r="B214" s="249">
        <v>151</v>
      </c>
      <c r="C214" s="248">
        <v>122.55359358030974</v>
      </c>
      <c r="H214"/>
      <c r="I214"/>
    </row>
    <row r="215" spans="2:9" x14ac:dyDescent="0.75">
      <c r="B215" s="249">
        <v>152</v>
      </c>
      <c r="C215" s="248">
        <v>130.68666108854387</v>
      </c>
      <c r="H215"/>
      <c r="I215"/>
    </row>
    <row r="216" spans="2:9" x14ac:dyDescent="0.75">
      <c r="B216" s="249">
        <v>153</v>
      </c>
      <c r="C216" s="248">
        <v>123.45018666316355</v>
      </c>
      <c r="H216"/>
      <c r="I216"/>
    </row>
    <row r="217" spans="2:9" x14ac:dyDescent="0.75">
      <c r="B217" s="249">
        <v>154</v>
      </c>
      <c r="C217" s="248">
        <v>120.23816953760593</v>
      </c>
      <c r="H217"/>
      <c r="I217"/>
    </row>
    <row r="218" spans="2:9" x14ac:dyDescent="0.75">
      <c r="B218" s="249">
        <v>155</v>
      </c>
      <c r="C218" s="248">
        <v>115.24083464962987</v>
      </c>
      <c r="H218"/>
      <c r="I218"/>
    </row>
    <row r="219" spans="2:9" x14ac:dyDescent="0.75">
      <c r="B219" s="249">
        <v>156</v>
      </c>
      <c r="C219" s="248">
        <v>151.28272485795532</v>
      </c>
      <c r="H219"/>
      <c r="I219"/>
    </row>
    <row r="220" spans="2:9" x14ac:dyDescent="0.75">
      <c r="B220" s="249">
        <v>157</v>
      </c>
      <c r="C220" s="248">
        <v>153.86031484335598</v>
      </c>
      <c r="H220"/>
      <c r="I220"/>
    </row>
    <row r="221" spans="2:9" x14ac:dyDescent="0.75">
      <c r="B221" s="249">
        <v>158</v>
      </c>
      <c r="C221" s="248">
        <v>125.65962169801071</v>
      </c>
      <c r="H221"/>
      <c r="I221"/>
    </row>
    <row r="222" spans="2:9" x14ac:dyDescent="0.75">
      <c r="B222" s="249">
        <v>159</v>
      </c>
      <c r="C222" s="248">
        <v>115.44753888957632</v>
      </c>
      <c r="H222"/>
      <c r="I222"/>
    </row>
    <row r="223" spans="2:9" x14ac:dyDescent="0.75">
      <c r="B223" s="249">
        <v>160</v>
      </c>
      <c r="C223" s="248">
        <v>122.75966063051069</v>
      </c>
    </row>
    <row r="224" spans="2:9" x14ac:dyDescent="0.75">
      <c r="B224" s="249">
        <v>161</v>
      </c>
      <c r="C224" s="248">
        <v>164.76868885854654</v>
      </c>
    </row>
    <row r="225" spans="2:9" x14ac:dyDescent="0.75">
      <c r="B225" s="249">
        <v>162</v>
      </c>
      <c r="C225" s="248">
        <v>125.41444462826684</v>
      </c>
      <c r="H225"/>
      <c r="I225"/>
    </row>
    <row r="226" spans="2:9" x14ac:dyDescent="0.75">
      <c r="B226" s="249">
        <v>163</v>
      </c>
      <c r="C226" s="248">
        <v>77.764825249512654</v>
      </c>
      <c r="H226"/>
      <c r="I226"/>
    </row>
    <row r="227" spans="2:9" x14ac:dyDescent="0.75">
      <c r="B227" s="249">
        <v>164</v>
      </c>
      <c r="C227" s="248">
        <v>119.95944734122195</v>
      </c>
      <c r="H227"/>
      <c r="I227"/>
    </row>
    <row r="228" spans="2:9" x14ac:dyDescent="0.75">
      <c r="B228" s="249">
        <v>165</v>
      </c>
      <c r="C228" s="248">
        <v>123.69541451515936</v>
      </c>
      <c r="H228"/>
      <c r="I228"/>
    </row>
    <row r="229" spans="2:9" x14ac:dyDescent="0.75">
      <c r="B229" s="249">
        <v>166</v>
      </c>
      <c r="C229" s="248">
        <v>100.23659004714881</v>
      </c>
      <c r="H229"/>
      <c r="I229"/>
    </row>
    <row r="230" spans="2:9" x14ac:dyDescent="0.75">
      <c r="B230" s="249">
        <v>167</v>
      </c>
      <c r="C230" s="248">
        <v>165.51200938546384</v>
      </c>
      <c r="H230"/>
      <c r="I230"/>
    </row>
    <row r="231" spans="2:9" x14ac:dyDescent="0.75">
      <c r="B231" s="249">
        <v>168</v>
      </c>
      <c r="C231" s="248">
        <v>118.87588165803292</v>
      </c>
      <c r="H231"/>
      <c r="I231"/>
    </row>
    <row r="232" spans="2:9" x14ac:dyDescent="0.75">
      <c r="B232" s="249">
        <v>169</v>
      </c>
      <c r="C232" s="248">
        <v>84.658766691804175</v>
      </c>
      <c r="H232"/>
      <c r="I232"/>
    </row>
    <row r="233" spans="2:9" x14ac:dyDescent="0.75">
      <c r="B233" s="249">
        <v>170</v>
      </c>
      <c r="C233" s="248">
        <v>141.314919314874</v>
      </c>
      <c r="H233"/>
      <c r="I233"/>
    </row>
    <row r="234" spans="2:9" x14ac:dyDescent="0.75">
      <c r="B234" s="249">
        <v>171</v>
      </c>
      <c r="C234" s="248">
        <v>117.42469674561882</v>
      </c>
      <c r="H234"/>
      <c r="I234"/>
    </row>
    <row r="235" spans="2:9" x14ac:dyDescent="0.75">
      <c r="B235" s="249">
        <v>172</v>
      </c>
      <c r="C235" s="248">
        <v>154.6532518394321</v>
      </c>
      <c r="H235"/>
      <c r="I235"/>
    </row>
    <row r="236" spans="2:9" x14ac:dyDescent="0.75">
      <c r="B236" s="249">
        <v>173</v>
      </c>
      <c r="C236" s="248">
        <v>131.37597468322329</v>
      </c>
      <c r="H236"/>
      <c r="I236"/>
    </row>
    <row r="237" spans="2:9" x14ac:dyDescent="0.75">
      <c r="B237" s="249">
        <v>174</v>
      </c>
      <c r="C237" s="248">
        <v>151.81553852798791</v>
      </c>
      <c r="H237"/>
      <c r="I237"/>
    </row>
    <row r="238" spans="2:9" x14ac:dyDescent="0.75">
      <c r="B238" s="249">
        <v>175</v>
      </c>
      <c r="C238" s="248">
        <v>148.70794896776187</v>
      </c>
      <c r="H238"/>
      <c r="I238"/>
    </row>
    <row r="239" spans="2:9" x14ac:dyDescent="0.75">
      <c r="B239" s="249">
        <v>176</v>
      </c>
      <c r="C239" s="248">
        <v>126.91596342984872</v>
      </c>
      <c r="H239"/>
      <c r="I239"/>
    </row>
    <row r="240" spans="2:9" x14ac:dyDescent="0.75">
      <c r="B240" s="249">
        <v>177</v>
      </c>
      <c r="C240" s="248">
        <v>109.60992312628785</v>
      </c>
      <c r="H240"/>
      <c r="I240"/>
    </row>
    <row r="241" spans="2:3" x14ac:dyDescent="0.75">
      <c r="B241" s="249">
        <v>178</v>
      </c>
      <c r="C241" s="248">
        <v>107.64403164218119</v>
      </c>
    </row>
    <row r="242" spans="2:3" x14ac:dyDescent="0.75">
      <c r="B242" s="249">
        <v>179</v>
      </c>
      <c r="C242" s="248">
        <v>94.478446332792572</v>
      </c>
    </row>
    <row r="243" spans="2:3" x14ac:dyDescent="0.75">
      <c r="B243" s="249">
        <v>180</v>
      </c>
      <c r="C243" s="248">
        <v>128.62301460843514</v>
      </c>
    </row>
    <row r="244" spans="2:3" x14ac:dyDescent="0.75">
      <c r="B244" s="249">
        <v>181</v>
      </c>
      <c r="C244" s="248">
        <v>111.56357105003249</v>
      </c>
    </row>
    <row r="245" spans="2:3" x14ac:dyDescent="0.75">
      <c r="B245" s="249">
        <v>182</v>
      </c>
      <c r="C245" s="248">
        <v>116.60689341278251</v>
      </c>
    </row>
    <row r="246" spans="2:3" x14ac:dyDescent="0.75">
      <c r="B246" s="249">
        <v>183</v>
      </c>
      <c r="C246" s="248">
        <v>81.543341022289468</v>
      </c>
    </row>
    <row r="247" spans="2:3" x14ac:dyDescent="0.75">
      <c r="B247" s="249">
        <v>184</v>
      </c>
      <c r="C247" s="248">
        <v>98.902958012600095</v>
      </c>
    </row>
    <row r="248" spans="2:3" x14ac:dyDescent="0.75">
      <c r="B248" s="249">
        <v>185</v>
      </c>
      <c r="C248" s="248">
        <v>111.78205317405286</v>
      </c>
    </row>
    <row r="249" spans="2:3" x14ac:dyDescent="0.75">
      <c r="B249" s="249">
        <v>186</v>
      </c>
      <c r="C249" s="248">
        <v>128.38585154292542</v>
      </c>
    </row>
    <row r="250" spans="2:3" x14ac:dyDescent="0.75">
      <c r="B250" s="249">
        <v>187</v>
      </c>
      <c r="C250" s="248">
        <v>133.51622540576409</v>
      </c>
    </row>
    <row r="251" spans="2:3" x14ac:dyDescent="0.75">
      <c r="B251" s="249">
        <v>188</v>
      </c>
      <c r="C251" s="248">
        <v>148.53089530540319</v>
      </c>
    </row>
    <row r="252" spans="2:3" x14ac:dyDescent="0.75">
      <c r="B252" s="249">
        <v>189</v>
      </c>
      <c r="C252" s="248">
        <v>146.77785166431249</v>
      </c>
    </row>
    <row r="253" spans="2:3" x14ac:dyDescent="0.75">
      <c r="B253" s="249">
        <v>190</v>
      </c>
      <c r="C253" s="248">
        <v>104.30570097455492</v>
      </c>
    </row>
    <row r="254" spans="2:3" x14ac:dyDescent="0.75">
      <c r="B254" s="249">
        <v>191</v>
      </c>
      <c r="C254" s="248">
        <v>106.14619110034582</v>
      </c>
    </row>
    <row r="255" spans="2:3" x14ac:dyDescent="0.75">
      <c r="B255" s="249">
        <v>192</v>
      </c>
      <c r="C255" s="248">
        <v>136.92393860335454</v>
      </c>
    </row>
    <row r="256" spans="2:3" x14ac:dyDescent="0.75">
      <c r="B256" s="249">
        <v>193</v>
      </c>
      <c r="C256" s="248">
        <v>127.32037969182059</v>
      </c>
    </row>
    <row r="257" spans="2:3" x14ac:dyDescent="0.75">
      <c r="B257" s="249">
        <v>194</v>
      </c>
      <c r="C257" s="248">
        <v>105.72734253782514</v>
      </c>
    </row>
    <row r="258" spans="2:3" x14ac:dyDescent="0.75">
      <c r="B258" s="249">
        <v>195</v>
      </c>
      <c r="C258" s="248">
        <v>142.2345769749181</v>
      </c>
    </row>
    <row r="259" spans="2:3" x14ac:dyDescent="0.75">
      <c r="B259" s="249">
        <v>196</v>
      </c>
      <c r="C259" s="248">
        <v>107.84916743440708</v>
      </c>
    </row>
    <row r="260" spans="2:3" x14ac:dyDescent="0.75">
      <c r="B260" s="249">
        <v>197</v>
      </c>
      <c r="C260" s="248">
        <v>113.93711800807262</v>
      </c>
    </row>
    <row r="261" spans="2:3" x14ac:dyDescent="0.75">
      <c r="B261" s="249">
        <v>198</v>
      </c>
      <c r="C261" s="248">
        <v>117.91181015799283</v>
      </c>
    </row>
    <row r="262" spans="2:3" x14ac:dyDescent="0.75">
      <c r="B262" s="249">
        <v>199</v>
      </c>
      <c r="C262" s="248">
        <v>99.118544975427639</v>
      </c>
    </row>
    <row r="263" spans="2:3" x14ac:dyDescent="0.75">
      <c r="B263" s="249">
        <v>200</v>
      </c>
      <c r="C263" s="248">
        <v>141.51341951819535</v>
      </c>
    </row>
    <row r="264" spans="2:3" x14ac:dyDescent="0.75">
      <c r="B264" s="249">
        <v>201</v>
      </c>
      <c r="C264" s="248">
        <v>117.5153938292171</v>
      </c>
    </row>
    <row r="265" spans="2:3" x14ac:dyDescent="0.75">
      <c r="B265" s="249">
        <v>202</v>
      </c>
      <c r="C265" s="248">
        <v>111.93960639951467</v>
      </c>
    </row>
    <row r="266" spans="2:3" x14ac:dyDescent="0.75">
      <c r="B266" s="249">
        <v>203</v>
      </c>
      <c r="C266" s="248">
        <v>109.69861001045888</v>
      </c>
    </row>
    <row r="267" spans="2:3" x14ac:dyDescent="0.75">
      <c r="B267" s="249">
        <v>204</v>
      </c>
      <c r="C267" s="248">
        <v>97.91450545016383</v>
      </c>
    </row>
    <row r="268" spans="2:3" x14ac:dyDescent="0.75">
      <c r="B268" s="249">
        <v>205</v>
      </c>
      <c r="C268" s="248">
        <v>126.46259969834132</v>
      </c>
    </row>
    <row r="269" spans="2:3" x14ac:dyDescent="0.75">
      <c r="B269" s="249">
        <v>206</v>
      </c>
      <c r="C269" s="248">
        <v>127.12433703794117</v>
      </c>
    </row>
    <row r="270" spans="2:3" x14ac:dyDescent="0.75">
      <c r="B270" s="249">
        <v>207</v>
      </c>
      <c r="C270" s="248">
        <v>136.73028384711753</v>
      </c>
    </row>
    <row r="271" spans="2:3" x14ac:dyDescent="0.75">
      <c r="B271" s="249">
        <v>208</v>
      </c>
      <c r="C271" s="248">
        <v>133.99993955405657</v>
      </c>
    </row>
    <row r="272" spans="2:3" x14ac:dyDescent="0.75">
      <c r="B272" s="249">
        <v>209</v>
      </c>
      <c r="C272" s="248">
        <v>132.55444322914772</v>
      </c>
    </row>
    <row r="273" spans="2:3" x14ac:dyDescent="0.75">
      <c r="B273" s="249">
        <v>210</v>
      </c>
      <c r="C273" s="248">
        <v>118.21157215429935</v>
      </c>
    </row>
    <row r="274" spans="2:3" x14ac:dyDescent="0.75">
      <c r="B274" s="249">
        <v>211</v>
      </c>
      <c r="C274" s="248">
        <v>162.79241833597308</v>
      </c>
    </row>
    <row r="275" spans="2:3" x14ac:dyDescent="0.75">
      <c r="B275" s="249">
        <v>212</v>
      </c>
      <c r="C275" s="248">
        <v>161.53134915879397</v>
      </c>
    </row>
    <row r="276" spans="2:3" x14ac:dyDescent="0.75">
      <c r="B276" s="249">
        <v>213</v>
      </c>
      <c r="C276" s="248">
        <v>64.694921580956972</v>
      </c>
    </row>
    <row r="277" spans="2:3" x14ac:dyDescent="0.75">
      <c r="B277" s="249">
        <v>214</v>
      </c>
      <c r="C277" s="248">
        <v>132.0284537434261</v>
      </c>
    </row>
    <row r="278" spans="2:3" x14ac:dyDescent="0.75">
      <c r="B278" s="249">
        <v>215</v>
      </c>
      <c r="C278" s="248">
        <v>114.9735325568428</v>
      </c>
    </row>
    <row r="279" spans="2:3" x14ac:dyDescent="0.75">
      <c r="B279" s="249">
        <v>216</v>
      </c>
      <c r="C279" s="248">
        <v>122.25069633437973</v>
      </c>
    </row>
    <row r="280" spans="2:3" x14ac:dyDescent="0.75">
      <c r="B280" s="249">
        <v>217</v>
      </c>
      <c r="C280" s="248">
        <v>159.01777798704327</v>
      </c>
    </row>
    <row r="281" spans="2:3" x14ac:dyDescent="0.75">
      <c r="B281" s="249">
        <v>218</v>
      </c>
      <c r="C281" s="248">
        <v>109.51742342042293</v>
      </c>
    </row>
    <row r="282" spans="2:3" x14ac:dyDescent="0.75">
      <c r="B282" s="249">
        <v>219</v>
      </c>
      <c r="C282" s="248">
        <v>160.96833522648652</v>
      </c>
    </row>
    <row r="283" spans="2:3" x14ac:dyDescent="0.75">
      <c r="B283" s="249">
        <v>220</v>
      </c>
      <c r="C283" s="248">
        <v>117.40211304738024</v>
      </c>
    </row>
    <row r="284" spans="2:3" x14ac:dyDescent="0.75">
      <c r="B284" s="249">
        <v>221</v>
      </c>
      <c r="C284" s="248">
        <v>114.10859057372781</v>
      </c>
    </row>
    <row r="285" spans="2:3" x14ac:dyDescent="0.75">
      <c r="B285" s="249">
        <v>222</v>
      </c>
      <c r="C285" s="248">
        <v>136.77182245014586</v>
      </c>
    </row>
    <row r="286" spans="2:3" x14ac:dyDescent="0.75">
      <c r="B286" s="249">
        <v>223</v>
      </c>
      <c r="C286" s="248">
        <v>94.768683710554171</v>
      </c>
    </row>
    <row r="287" spans="2:3" x14ac:dyDescent="0.75">
      <c r="B287" s="249">
        <v>224</v>
      </c>
      <c r="C287" s="248">
        <v>122.62874010004454</v>
      </c>
    </row>
    <row r="288" spans="2:3" x14ac:dyDescent="0.75">
      <c r="B288" s="249">
        <v>225</v>
      </c>
      <c r="C288" s="248">
        <v>119.59831492190942</v>
      </c>
    </row>
    <row r="289" spans="2:3" x14ac:dyDescent="0.75">
      <c r="B289" s="249">
        <v>226</v>
      </c>
      <c r="C289" s="248">
        <v>117.49841079888581</v>
      </c>
    </row>
    <row r="290" spans="2:3" x14ac:dyDescent="0.75">
      <c r="B290" s="249">
        <v>227</v>
      </c>
      <c r="C290" s="248">
        <v>134.37034362866984</v>
      </c>
    </row>
    <row r="291" spans="2:3" x14ac:dyDescent="0.75">
      <c r="B291" s="249">
        <v>228</v>
      </c>
      <c r="C291" s="248">
        <v>161.81495863195437</v>
      </c>
    </row>
    <row r="292" spans="2:3" x14ac:dyDescent="0.75">
      <c r="B292" s="249">
        <v>229</v>
      </c>
      <c r="C292" s="248">
        <v>111.52196193714195</v>
      </c>
    </row>
    <row r="293" spans="2:3" x14ac:dyDescent="0.75">
      <c r="B293" s="249">
        <v>230</v>
      </c>
      <c r="C293" s="248">
        <v>113.51104838451657</v>
      </c>
    </row>
    <row r="294" spans="2:3" x14ac:dyDescent="0.75">
      <c r="B294" s="249">
        <v>231</v>
      </c>
      <c r="C294" s="248">
        <v>123.26668178659494</v>
      </c>
    </row>
    <row r="295" spans="2:3" x14ac:dyDescent="0.75">
      <c r="B295" s="249">
        <v>232</v>
      </c>
      <c r="C295" s="248">
        <v>117.21251720138912</v>
      </c>
    </row>
    <row r="296" spans="2:3" x14ac:dyDescent="0.75">
      <c r="B296" s="249">
        <v>233</v>
      </c>
      <c r="C296" s="248">
        <v>118.32792315075514</v>
      </c>
    </row>
    <row r="297" spans="2:3" x14ac:dyDescent="0.75">
      <c r="B297" s="249">
        <v>234</v>
      </c>
      <c r="C297" s="248">
        <v>118.6584016692949</v>
      </c>
    </row>
    <row r="298" spans="2:3" x14ac:dyDescent="0.75">
      <c r="B298" s="249">
        <v>235</v>
      </c>
      <c r="C298" s="248">
        <v>119.40742041258402</v>
      </c>
    </row>
    <row r="299" spans="2:3" x14ac:dyDescent="0.75">
      <c r="B299" s="249">
        <v>236</v>
      </c>
      <c r="C299" s="248">
        <v>118.34649216446488</v>
      </c>
    </row>
    <row r="300" spans="2:3" x14ac:dyDescent="0.75">
      <c r="B300" s="249">
        <v>237</v>
      </c>
      <c r="C300" s="248">
        <v>108.688108058149</v>
      </c>
    </row>
    <row r="301" spans="2:3" x14ac:dyDescent="0.75">
      <c r="B301" s="249">
        <v>238</v>
      </c>
      <c r="C301" s="248">
        <v>129.79545948828681</v>
      </c>
    </row>
    <row r="302" spans="2:3" x14ac:dyDescent="0.75">
      <c r="B302" s="249">
        <v>239</v>
      </c>
      <c r="C302" s="248">
        <v>121.38178976140705</v>
      </c>
    </row>
    <row r="303" spans="2:3" x14ac:dyDescent="0.75">
      <c r="B303" s="249">
        <v>240</v>
      </c>
      <c r="C303" s="248">
        <v>98.595440397545374</v>
      </c>
    </row>
    <row r="304" spans="2:3" x14ac:dyDescent="0.75">
      <c r="B304" s="249">
        <v>241</v>
      </c>
      <c r="C304" s="248">
        <v>142.11681667987196</v>
      </c>
    </row>
    <row r="305" spans="2:3" x14ac:dyDescent="0.75">
      <c r="B305" s="249">
        <v>242</v>
      </c>
      <c r="C305" s="248">
        <v>103.3582398378586</v>
      </c>
    </row>
    <row r="306" spans="2:3" x14ac:dyDescent="0.75">
      <c r="B306" s="249">
        <v>243</v>
      </c>
      <c r="C306" s="248">
        <v>114.3188688844287</v>
      </c>
    </row>
    <row r="307" spans="2:3" x14ac:dyDescent="0.75">
      <c r="B307" s="249">
        <v>244</v>
      </c>
      <c r="C307" s="248">
        <v>113.36600303319058</v>
      </c>
    </row>
    <row r="308" spans="2:3" x14ac:dyDescent="0.75">
      <c r="B308" s="249">
        <v>245</v>
      </c>
      <c r="C308" s="248">
        <v>110.08600114769609</v>
      </c>
    </row>
    <row r="309" spans="2:3" x14ac:dyDescent="0.75">
      <c r="B309" s="249">
        <v>246</v>
      </c>
      <c r="C309" s="248">
        <v>77.133594553921412</v>
      </c>
    </row>
    <row r="310" spans="2:3" x14ac:dyDescent="0.75">
      <c r="B310" s="249">
        <v>247</v>
      </c>
      <c r="C310" s="248">
        <v>100.69986854665098</v>
      </c>
    </row>
    <row r="311" spans="2:3" x14ac:dyDescent="0.75">
      <c r="B311" s="249">
        <v>248</v>
      </c>
      <c r="C311" s="248">
        <v>110.43206790713708</v>
      </c>
    </row>
    <row r="312" spans="2:3" x14ac:dyDescent="0.75">
      <c r="B312" s="249">
        <v>249</v>
      </c>
      <c r="C312" s="248">
        <v>121.08128364293498</v>
      </c>
    </row>
    <row r="313" spans="2:3" x14ac:dyDescent="0.75">
      <c r="B313" s="249">
        <v>250</v>
      </c>
      <c r="C313" s="248">
        <v>120.72623904965928</v>
      </c>
    </row>
    <row r="314" spans="2:3" x14ac:dyDescent="0.75">
      <c r="B314" s="249">
        <v>251</v>
      </c>
      <c r="C314" s="248">
        <v>116.06516320719936</v>
      </c>
    </row>
    <row r="315" spans="2:3" x14ac:dyDescent="0.75">
      <c r="B315" s="249">
        <v>252</v>
      </c>
      <c r="C315" s="248">
        <v>147.80994727196293</v>
      </c>
    </row>
    <row r="316" spans="2:3" x14ac:dyDescent="0.75">
      <c r="B316" s="249">
        <v>253</v>
      </c>
      <c r="C316" s="248">
        <v>153.18310171021477</v>
      </c>
    </row>
    <row r="317" spans="2:3" x14ac:dyDescent="0.75">
      <c r="B317" s="249">
        <v>254</v>
      </c>
      <c r="C317" s="248">
        <v>114.7573655257184</v>
      </c>
    </row>
    <row r="318" spans="2:3" x14ac:dyDescent="0.75">
      <c r="B318" s="249">
        <v>255</v>
      </c>
      <c r="C318" s="248">
        <v>122.18076808042174</v>
      </c>
    </row>
    <row r="319" spans="2:3" x14ac:dyDescent="0.75">
      <c r="B319" s="249">
        <v>256</v>
      </c>
      <c r="C319" s="248">
        <v>108.95110396590599</v>
      </c>
    </row>
    <row r="320" spans="2:3" x14ac:dyDescent="0.75">
      <c r="B320" s="249">
        <v>257</v>
      </c>
      <c r="C320" s="248">
        <v>102.59625526989612</v>
      </c>
    </row>
    <row r="321" spans="2:3" x14ac:dyDescent="0.75">
      <c r="B321" s="249">
        <v>258</v>
      </c>
      <c r="C321" s="248">
        <v>97.35914147981039</v>
      </c>
    </row>
    <row r="322" spans="2:3" x14ac:dyDescent="0.75">
      <c r="B322" s="249">
        <v>259</v>
      </c>
      <c r="C322" s="248">
        <v>189.25088331103362</v>
      </c>
    </row>
    <row r="323" spans="2:3" x14ac:dyDescent="0.75">
      <c r="B323" s="249">
        <v>260</v>
      </c>
      <c r="C323" s="248">
        <v>156.90321130528764</v>
      </c>
    </row>
    <row r="324" spans="2:3" x14ac:dyDescent="0.75">
      <c r="B324" s="249">
        <v>261</v>
      </c>
      <c r="C324" s="248">
        <v>131.56055883564298</v>
      </c>
    </row>
    <row r="325" spans="2:3" x14ac:dyDescent="0.75">
      <c r="B325" s="249">
        <v>262</v>
      </c>
      <c r="C325" s="248">
        <v>147.0397951172487</v>
      </c>
    </row>
    <row r="326" spans="2:3" x14ac:dyDescent="0.75">
      <c r="B326" s="249">
        <v>263</v>
      </c>
      <c r="C326" s="248">
        <v>128.36917865758119</v>
      </c>
    </row>
    <row r="327" spans="2:3" x14ac:dyDescent="0.75">
      <c r="B327" s="249">
        <v>264</v>
      </c>
      <c r="C327" s="248">
        <v>162.59420253426345</v>
      </c>
    </row>
    <row r="328" spans="2:3" x14ac:dyDescent="0.75">
      <c r="B328" s="249">
        <v>265</v>
      </c>
      <c r="C328" s="248">
        <v>140.10212783397981</v>
      </c>
    </row>
    <row r="329" spans="2:3" x14ac:dyDescent="0.75">
      <c r="B329" s="249">
        <v>266</v>
      </c>
      <c r="C329" s="248">
        <v>78.273087882417329</v>
      </c>
    </row>
    <row r="330" spans="2:3" x14ac:dyDescent="0.75">
      <c r="B330" s="249">
        <v>267</v>
      </c>
      <c r="C330" s="248">
        <v>125.65864440013677</v>
      </c>
    </row>
    <row r="331" spans="2:3" x14ac:dyDescent="0.75">
      <c r="B331" s="249">
        <v>268</v>
      </c>
      <c r="C331" s="248">
        <v>115.73723853467439</v>
      </c>
    </row>
    <row r="332" spans="2:3" x14ac:dyDescent="0.75">
      <c r="B332" s="249">
        <v>269</v>
      </c>
      <c r="C332" s="248">
        <v>115.00260854807108</v>
      </c>
    </row>
    <row r="333" spans="2:3" x14ac:dyDescent="0.75">
      <c r="B333" s="249">
        <v>270</v>
      </c>
      <c r="C333" s="248">
        <v>112.02624043930462</v>
      </c>
    </row>
    <row r="334" spans="2:3" x14ac:dyDescent="0.75">
      <c r="B334" s="249">
        <v>271</v>
      </c>
      <c r="C334" s="248">
        <v>135.25841151555576</v>
      </c>
    </row>
    <row r="335" spans="2:3" x14ac:dyDescent="0.75">
      <c r="B335" s="249">
        <v>272</v>
      </c>
      <c r="C335" s="248">
        <v>127.44267768045731</v>
      </c>
    </row>
    <row r="336" spans="2:3" x14ac:dyDescent="0.75">
      <c r="B336" s="249">
        <v>273</v>
      </c>
      <c r="C336" s="248">
        <v>164.66467842902165</v>
      </c>
    </row>
    <row r="337" spans="2:3" x14ac:dyDescent="0.75">
      <c r="B337" s="249">
        <v>274</v>
      </c>
      <c r="C337" s="248">
        <v>95.271049995717107</v>
      </c>
    </row>
    <row r="338" spans="2:3" x14ac:dyDescent="0.75">
      <c r="B338" s="249">
        <v>275</v>
      </c>
      <c r="C338" s="248">
        <v>158.14790717336658</v>
      </c>
    </row>
    <row r="339" spans="2:3" x14ac:dyDescent="0.75">
      <c r="B339" s="249">
        <v>276</v>
      </c>
      <c r="C339" s="248">
        <v>78.080316461021937</v>
      </c>
    </row>
    <row r="340" spans="2:3" x14ac:dyDescent="0.75">
      <c r="B340" s="249">
        <v>277</v>
      </c>
      <c r="C340" s="248">
        <v>146.11034607764191</v>
      </c>
    </row>
    <row r="341" spans="2:3" x14ac:dyDescent="0.75">
      <c r="B341" s="249">
        <v>278</v>
      </c>
      <c r="C341" s="248">
        <v>118.16822656695292</v>
      </c>
    </row>
    <row r="342" spans="2:3" x14ac:dyDescent="0.75">
      <c r="B342" s="249">
        <v>279</v>
      </c>
      <c r="C342" s="248">
        <v>109.23051242341236</v>
      </c>
    </row>
    <row r="343" spans="2:3" x14ac:dyDescent="0.75">
      <c r="B343" s="249">
        <v>280</v>
      </c>
      <c r="C343" s="248">
        <v>110.01880536393884</v>
      </c>
    </row>
    <row r="344" spans="2:3" x14ac:dyDescent="0.75">
      <c r="B344" s="249">
        <v>281</v>
      </c>
      <c r="C344" s="248">
        <v>119.59973487165713</v>
      </c>
    </row>
    <row r="345" spans="2:3" x14ac:dyDescent="0.75">
      <c r="B345" s="249">
        <v>282</v>
      </c>
      <c r="C345" s="248">
        <v>94.900841152163508</v>
      </c>
    </row>
    <row r="346" spans="2:3" x14ac:dyDescent="0.75">
      <c r="B346" s="249">
        <v>283</v>
      </c>
      <c r="C346" s="248">
        <v>109.16559981592377</v>
      </c>
    </row>
    <row r="347" spans="2:3" x14ac:dyDescent="0.75">
      <c r="B347" s="249">
        <v>284</v>
      </c>
      <c r="C347" s="248">
        <v>64.950960640538838</v>
      </c>
    </row>
    <row r="348" spans="2:3" x14ac:dyDescent="0.75">
      <c r="B348" s="249">
        <v>285</v>
      </c>
      <c r="C348" s="248">
        <v>134.98319060991935</v>
      </c>
    </row>
    <row r="349" spans="2:3" x14ac:dyDescent="0.75">
      <c r="B349" s="249">
        <v>286</v>
      </c>
      <c r="C349" s="248">
        <v>119.66770311220752</v>
      </c>
    </row>
    <row r="350" spans="2:3" x14ac:dyDescent="0.75">
      <c r="B350" s="249">
        <v>287</v>
      </c>
      <c r="C350" s="248">
        <v>145.58973786560009</v>
      </c>
    </row>
    <row r="351" spans="2:3" x14ac:dyDescent="0.75">
      <c r="B351" s="249">
        <v>288</v>
      </c>
      <c r="C351" s="248">
        <v>122.450361773097</v>
      </c>
    </row>
    <row r="352" spans="2:3" x14ac:dyDescent="0.75">
      <c r="B352" s="249">
        <v>289</v>
      </c>
      <c r="C352" s="248">
        <v>88.297863457263276</v>
      </c>
    </row>
    <row r="353" spans="2:3" x14ac:dyDescent="0.75">
      <c r="B353" s="249">
        <v>290</v>
      </c>
      <c r="C353" s="248">
        <v>114.55896319152689</v>
      </c>
    </row>
    <row r="354" spans="2:3" x14ac:dyDescent="0.75">
      <c r="B354" s="249">
        <v>291</v>
      </c>
      <c r="C354" s="248">
        <v>110.22615866672916</v>
      </c>
    </row>
    <row r="355" spans="2:3" x14ac:dyDescent="0.75">
      <c r="B355" s="249">
        <v>292</v>
      </c>
      <c r="C355" s="248">
        <v>114.83366967249366</v>
      </c>
    </row>
    <row r="356" spans="2:3" x14ac:dyDescent="0.75">
      <c r="B356" s="249">
        <v>293</v>
      </c>
      <c r="C356" s="248">
        <v>125.36830566602619</v>
      </c>
    </row>
    <row r="357" spans="2:3" x14ac:dyDescent="0.75">
      <c r="B357" s="249">
        <v>294</v>
      </c>
      <c r="C357" s="248">
        <v>132.80443609832656</v>
      </c>
    </row>
    <row r="358" spans="2:3" x14ac:dyDescent="0.75">
      <c r="B358" s="249">
        <v>295</v>
      </c>
      <c r="C358" s="248">
        <v>129.7738024160054</v>
      </c>
    </row>
    <row r="359" spans="2:3" x14ac:dyDescent="0.75">
      <c r="B359" s="249">
        <v>296</v>
      </c>
      <c r="C359" s="248">
        <v>107.93043317612484</v>
      </c>
    </row>
    <row r="360" spans="2:3" x14ac:dyDescent="0.75">
      <c r="B360" s="249">
        <v>297</v>
      </c>
      <c r="C360" s="248">
        <v>122.14957939305314</v>
      </c>
    </row>
    <row r="361" spans="2:3" x14ac:dyDescent="0.75">
      <c r="B361" s="249">
        <v>298</v>
      </c>
      <c r="C361" s="248">
        <v>85.16823244052317</v>
      </c>
    </row>
    <row r="362" spans="2:3" x14ac:dyDescent="0.75">
      <c r="B362" s="249">
        <v>299</v>
      </c>
      <c r="C362" s="248">
        <v>112.08507990893828</v>
      </c>
    </row>
    <row r="363" spans="2:3" x14ac:dyDescent="0.75">
      <c r="B363" s="249">
        <v>300</v>
      </c>
      <c r="C363" s="248">
        <v>143.57664153293493</v>
      </c>
    </row>
    <row r="364" spans="2:3" x14ac:dyDescent="0.75">
      <c r="B364" s="249">
        <v>301</v>
      </c>
      <c r="C364" s="248">
        <v>144.50681944567054</v>
      </c>
    </row>
    <row r="365" spans="2:3" x14ac:dyDescent="0.75">
      <c r="B365" s="249">
        <v>302</v>
      </c>
      <c r="C365" s="248">
        <v>91.725624093347307</v>
      </c>
    </row>
    <row r="366" spans="2:3" x14ac:dyDescent="0.75">
      <c r="B366" s="249">
        <v>303</v>
      </c>
      <c r="C366" s="248">
        <v>114.95557447637489</v>
      </c>
    </row>
    <row r="367" spans="2:3" x14ac:dyDescent="0.75">
      <c r="B367" s="249">
        <v>304</v>
      </c>
      <c r="C367" s="248">
        <v>71.979694650550556</v>
      </c>
    </row>
    <row r="368" spans="2:3" x14ac:dyDescent="0.75">
      <c r="B368" s="249">
        <v>305</v>
      </c>
      <c r="C368" s="248">
        <v>117.40551186137689</v>
      </c>
    </row>
    <row r="369" spans="2:3" x14ac:dyDescent="0.75">
      <c r="B369" s="249">
        <v>306</v>
      </c>
      <c r="C369" s="248">
        <v>104.27217782740759</v>
      </c>
    </row>
    <row r="370" spans="2:3" x14ac:dyDescent="0.75">
      <c r="B370" s="249">
        <v>307</v>
      </c>
      <c r="C370" s="248">
        <v>116.68392588483239</v>
      </c>
    </row>
    <row r="371" spans="2:3" x14ac:dyDescent="0.75">
      <c r="B371" s="249">
        <v>308</v>
      </c>
      <c r="C371" s="248">
        <v>132.86713387488166</v>
      </c>
    </row>
    <row r="372" spans="2:3" x14ac:dyDescent="0.75">
      <c r="B372" s="249">
        <v>309</v>
      </c>
      <c r="C372" s="248">
        <v>133.95353931185281</v>
      </c>
    </row>
    <row r="373" spans="2:3" x14ac:dyDescent="0.75">
      <c r="B373" s="249">
        <v>310</v>
      </c>
      <c r="C373" s="248">
        <v>93.342337254609873</v>
      </c>
    </row>
    <row r="374" spans="2:3" x14ac:dyDescent="0.75">
      <c r="B374" s="249">
        <v>311</v>
      </c>
      <c r="C374" s="248">
        <v>152.79573011566063</v>
      </c>
    </row>
    <row r="375" spans="2:3" x14ac:dyDescent="0.75">
      <c r="B375" s="249">
        <v>312</v>
      </c>
      <c r="C375" s="248">
        <v>146.66419477379199</v>
      </c>
    </row>
    <row r="376" spans="2:3" x14ac:dyDescent="0.75">
      <c r="B376" s="249">
        <v>313</v>
      </c>
      <c r="C376" s="248">
        <v>187.37864083364184</v>
      </c>
    </row>
    <row r="377" spans="2:3" x14ac:dyDescent="0.75">
      <c r="B377" s="249">
        <v>314</v>
      </c>
      <c r="C377" s="248">
        <v>129.42923556176527</v>
      </c>
    </row>
    <row r="378" spans="2:3" x14ac:dyDescent="0.75">
      <c r="B378" s="249">
        <v>315</v>
      </c>
      <c r="C378" s="248">
        <v>143.30138123521454</v>
      </c>
    </row>
    <row r="379" spans="2:3" x14ac:dyDescent="0.75">
      <c r="B379" s="249">
        <v>316</v>
      </c>
      <c r="C379" s="248">
        <v>139.02643610776181</v>
      </c>
    </row>
    <row r="380" spans="2:3" x14ac:dyDescent="0.75">
      <c r="B380" s="249">
        <v>317</v>
      </c>
      <c r="C380" s="248">
        <v>104.95650178167898</v>
      </c>
    </row>
    <row r="381" spans="2:3" x14ac:dyDescent="0.75">
      <c r="B381" s="249">
        <v>318</v>
      </c>
      <c r="C381" s="248">
        <v>126.61837786384908</v>
      </c>
    </row>
    <row r="382" spans="2:3" x14ac:dyDescent="0.75">
      <c r="B382" s="249">
        <v>319</v>
      </c>
      <c r="C382" s="248">
        <v>133.12941296006059</v>
      </c>
    </row>
    <row r="383" spans="2:3" x14ac:dyDescent="0.75">
      <c r="B383" s="249">
        <v>320</v>
      </c>
      <c r="C383" s="248">
        <v>160.74394721565878</v>
      </c>
    </row>
    <row r="384" spans="2:3" x14ac:dyDescent="0.75">
      <c r="B384" s="249">
        <v>321</v>
      </c>
      <c r="C384" s="248">
        <v>155.32508429452793</v>
      </c>
    </row>
    <row r="385" spans="2:3" x14ac:dyDescent="0.75">
      <c r="B385" s="249">
        <v>322</v>
      </c>
      <c r="C385" s="248">
        <v>132.03610307097179</v>
      </c>
    </row>
    <row r="386" spans="2:3" x14ac:dyDescent="0.75">
      <c r="B386" s="249">
        <v>323</v>
      </c>
      <c r="C386" s="248">
        <v>177.31132578979688</v>
      </c>
    </row>
    <row r="387" spans="2:3" x14ac:dyDescent="0.75">
      <c r="B387" s="249">
        <v>324</v>
      </c>
      <c r="C387" s="248">
        <v>84.297542462645609</v>
      </c>
    </row>
    <row r="388" spans="2:3" x14ac:dyDescent="0.75">
      <c r="B388" s="249">
        <v>325</v>
      </c>
      <c r="C388" s="248">
        <v>143.07023501609211</v>
      </c>
    </row>
    <row r="389" spans="2:3" x14ac:dyDescent="0.75">
      <c r="B389" s="249">
        <v>326</v>
      </c>
      <c r="C389" s="248">
        <v>139.45838485648395</v>
      </c>
    </row>
    <row r="390" spans="2:3" x14ac:dyDescent="0.75">
      <c r="B390" s="249">
        <v>327</v>
      </c>
      <c r="C390" s="248">
        <v>133.2605514223477</v>
      </c>
    </row>
    <row r="391" spans="2:3" x14ac:dyDescent="0.75">
      <c r="B391" s="249">
        <v>328</v>
      </c>
      <c r="C391" s="248">
        <v>85.54103071678324</v>
      </c>
    </row>
    <row r="392" spans="2:3" x14ac:dyDescent="0.75">
      <c r="B392" s="249">
        <v>329</v>
      </c>
      <c r="C392" s="248">
        <v>190.60979849553257</v>
      </c>
    </row>
    <row r="393" spans="2:3" x14ac:dyDescent="0.75">
      <c r="B393" s="249">
        <v>330</v>
      </c>
      <c r="C393" s="248">
        <v>78.241694979924389</v>
      </c>
    </row>
    <row r="394" spans="2:3" x14ac:dyDescent="0.75">
      <c r="B394" s="249">
        <v>331</v>
      </c>
      <c r="C394" s="248">
        <v>130.22141963321295</v>
      </c>
    </row>
    <row r="395" spans="2:3" x14ac:dyDescent="0.75">
      <c r="B395" s="249">
        <v>332</v>
      </c>
      <c r="C395" s="248">
        <v>132.55009169856615</v>
      </c>
    </row>
    <row r="396" spans="2:3" x14ac:dyDescent="0.75">
      <c r="B396" s="249">
        <v>333</v>
      </c>
      <c r="C396" s="248">
        <v>129.43587189270664</v>
      </c>
    </row>
    <row r="397" spans="2:3" x14ac:dyDescent="0.75">
      <c r="B397" s="249">
        <v>334</v>
      </c>
      <c r="C397" s="248">
        <v>123.35802696962392</v>
      </c>
    </row>
    <row r="398" spans="2:3" x14ac:dyDescent="0.75">
      <c r="B398" s="249">
        <v>335</v>
      </c>
      <c r="C398" s="248">
        <v>112.97364970491149</v>
      </c>
    </row>
    <row r="399" spans="2:3" x14ac:dyDescent="0.75">
      <c r="B399" s="249">
        <v>336</v>
      </c>
      <c r="C399" s="248">
        <v>110.62697023096204</v>
      </c>
    </row>
    <row r="400" spans="2:3" x14ac:dyDescent="0.75">
      <c r="B400" s="249">
        <v>337</v>
      </c>
      <c r="C400" s="248">
        <v>125.88142576581566</v>
      </c>
    </row>
    <row r="401" spans="2:3" x14ac:dyDescent="0.75">
      <c r="B401" s="249">
        <v>338</v>
      </c>
      <c r="C401" s="248">
        <v>109.41346482713023</v>
      </c>
    </row>
    <row r="402" spans="2:3" x14ac:dyDescent="0.75">
      <c r="B402" s="249">
        <v>339</v>
      </c>
      <c r="C402" s="248">
        <v>85.378775777081273</v>
      </c>
    </row>
    <row r="403" spans="2:3" x14ac:dyDescent="0.75">
      <c r="B403" s="249">
        <v>340</v>
      </c>
      <c r="C403" s="248">
        <v>177.41186437754769</v>
      </c>
    </row>
    <row r="404" spans="2:3" x14ac:dyDescent="0.75">
      <c r="B404" s="249">
        <v>341</v>
      </c>
      <c r="C404" s="248">
        <v>123.38848397952187</v>
      </c>
    </row>
    <row r="405" spans="2:3" x14ac:dyDescent="0.75">
      <c r="B405" s="249">
        <v>342</v>
      </c>
      <c r="C405" s="248">
        <v>118.6918627237341</v>
      </c>
    </row>
    <row r="406" spans="2:3" x14ac:dyDescent="0.75">
      <c r="B406" s="249">
        <v>343</v>
      </c>
      <c r="C406" s="248">
        <v>123.52334554537538</v>
      </c>
    </row>
    <row r="407" spans="2:3" x14ac:dyDescent="0.75">
      <c r="B407" s="249">
        <v>344</v>
      </c>
      <c r="C407" s="248">
        <v>135.48037135775479</v>
      </c>
    </row>
    <row r="408" spans="2:3" x14ac:dyDescent="0.75">
      <c r="B408" s="249">
        <v>345</v>
      </c>
      <c r="C408" s="248">
        <v>105.36921688381788</v>
      </c>
    </row>
    <row r="409" spans="2:3" x14ac:dyDescent="0.75">
      <c r="B409" s="249">
        <v>346</v>
      </c>
      <c r="C409" s="248">
        <v>100.99265035336634</v>
      </c>
    </row>
    <row r="410" spans="2:3" x14ac:dyDescent="0.75">
      <c r="B410" s="249">
        <v>347</v>
      </c>
      <c r="C410" s="248">
        <v>124.46486176679265</v>
      </c>
    </row>
    <row r="411" spans="2:3" x14ac:dyDescent="0.75">
      <c r="B411" s="249">
        <v>348</v>
      </c>
      <c r="C411" s="248">
        <v>128.61917478033149</v>
      </c>
    </row>
    <row r="412" spans="2:3" x14ac:dyDescent="0.75">
      <c r="B412" s="249">
        <v>349</v>
      </c>
      <c r="C412" s="248">
        <v>107.93624932341663</v>
      </c>
    </row>
    <row r="413" spans="2:3" x14ac:dyDescent="0.75">
      <c r="B413" s="249">
        <v>350</v>
      </c>
      <c r="C413" s="248">
        <v>100.30526249784185</v>
      </c>
    </row>
    <row r="414" spans="2:3" x14ac:dyDescent="0.75">
      <c r="B414" s="249">
        <v>351</v>
      </c>
      <c r="C414" s="248">
        <v>101.91115066436276</v>
      </c>
    </row>
    <row r="415" spans="2:3" x14ac:dyDescent="0.75">
      <c r="B415" s="249">
        <v>352</v>
      </c>
      <c r="C415" s="248">
        <v>98.953883372796298</v>
      </c>
    </row>
    <row r="416" spans="2:3" x14ac:dyDescent="0.75">
      <c r="B416" s="249">
        <v>353</v>
      </c>
      <c r="C416" s="248">
        <v>115.82567475129292</v>
      </c>
    </row>
    <row r="417" spans="2:3" x14ac:dyDescent="0.75">
      <c r="B417" s="249">
        <v>354</v>
      </c>
      <c r="C417" s="248">
        <v>126.07976473789371</v>
      </c>
    </row>
    <row r="418" spans="2:3" x14ac:dyDescent="0.75">
      <c r="B418" s="249">
        <v>355</v>
      </c>
      <c r="C418" s="248">
        <v>123.97077988528463</v>
      </c>
    </row>
    <row r="419" spans="2:3" x14ac:dyDescent="0.75">
      <c r="B419" s="249">
        <v>356</v>
      </c>
      <c r="C419" s="248">
        <v>136.26667807357603</v>
      </c>
    </row>
    <row r="420" spans="2:3" x14ac:dyDescent="0.75">
      <c r="B420" s="249">
        <v>357</v>
      </c>
      <c r="C420" s="248">
        <v>146.49270588487016</v>
      </c>
    </row>
    <row r="421" spans="2:3" x14ac:dyDescent="0.75">
      <c r="B421" s="249">
        <v>358</v>
      </c>
      <c r="C421" s="248">
        <v>155.47164882088936</v>
      </c>
    </row>
    <row r="422" spans="2:3" x14ac:dyDescent="0.75">
      <c r="B422" s="249">
        <v>359</v>
      </c>
      <c r="C422" s="248">
        <v>91.780212608271327</v>
      </c>
    </row>
    <row r="423" spans="2:3" x14ac:dyDescent="0.75">
      <c r="B423" s="249">
        <v>360</v>
      </c>
      <c r="C423" s="248">
        <v>82.17775015966771</v>
      </c>
    </row>
    <row r="424" spans="2:3" x14ac:dyDescent="0.75">
      <c r="B424" s="249">
        <v>361</v>
      </c>
      <c r="C424" s="248">
        <v>110.63194281526647</v>
      </c>
    </row>
    <row r="425" spans="2:3" x14ac:dyDescent="0.75">
      <c r="B425" s="249">
        <v>362</v>
      </c>
      <c r="C425" s="248">
        <v>97.685208043786176</v>
      </c>
    </row>
    <row r="426" spans="2:3" x14ac:dyDescent="0.75">
      <c r="B426" s="249">
        <v>363</v>
      </c>
      <c r="C426" s="248">
        <v>85.433474651825719</v>
      </c>
    </row>
    <row r="427" spans="2:3" x14ac:dyDescent="0.75">
      <c r="B427" s="249">
        <v>364</v>
      </c>
      <c r="C427" s="248">
        <v>124.14160727957525</v>
      </c>
    </row>
    <row r="428" spans="2:3" x14ac:dyDescent="0.75">
      <c r="B428" s="249">
        <v>365</v>
      </c>
      <c r="C428" s="248">
        <v>167.79845183826791</v>
      </c>
    </row>
    <row r="429" spans="2:3" x14ac:dyDescent="0.75">
      <c r="B429" s="249">
        <v>366</v>
      </c>
      <c r="C429" s="248">
        <v>130.0437721379075</v>
      </c>
    </row>
    <row r="430" spans="2:3" x14ac:dyDescent="0.75">
      <c r="B430" s="249">
        <v>367</v>
      </c>
      <c r="C430" s="248">
        <v>103.69295226224287</v>
      </c>
    </row>
    <row r="431" spans="2:3" x14ac:dyDescent="0.75">
      <c r="B431" s="249">
        <v>368</v>
      </c>
      <c r="C431" s="248">
        <v>135.62910240835467</v>
      </c>
    </row>
    <row r="432" spans="2:3" x14ac:dyDescent="0.75">
      <c r="B432" s="249">
        <v>369</v>
      </c>
      <c r="C432" s="248">
        <v>101.17988562484177</v>
      </c>
    </row>
    <row r="433" spans="2:3" x14ac:dyDescent="0.75">
      <c r="B433" s="249">
        <v>370</v>
      </c>
      <c r="C433" s="248">
        <v>111.71381338939109</v>
      </c>
    </row>
    <row r="434" spans="2:3" x14ac:dyDescent="0.75">
      <c r="B434" s="249">
        <v>371</v>
      </c>
      <c r="C434" s="248">
        <v>141.36866987768576</v>
      </c>
    </row>
    <row r="435" spans="2:3" x14ac:dyDescent="0.75">
      <c r="B435" s="249">
        <v>372</v>
      </c>
      <c r="C435" s="248">
        <v>82.619043079009259</v>
      </c>
    </row>
    <row r="436" spans="2:3" x14ac:dyDescent="0.75">
      <c r="B436" s="249">
        <v>373</v>
      </c>
      <c r="C436" s="248">
        <v>102.46130794437209</v>
      </c>
    </row>
    <row r="437" spans="2:3" x14ac:dyDescent="0.75">
      <c r="B437" s="249">
        <v>374</v>
      </c>
      <c r="C437" s="248">
        <v>158.80132386687379</v>
      </c>
    </row>
    <row r="438" spans="2:3" x14ac:dyDescent="0.75">
      <c r="B438" s="249">
        <v>375</v>
      </c>
      <c r="C438" s="248">
        <v>92.061461256303431</v>
      </c>
    </row>
    <row r="439" spans="2:3" x14ac:dyDescent="0.75">
      <c r="B439" s="249">
        <v>376</v>
      </c>
      <c r="C439" s="248">
        <v>82.253244121578859</v>
      </c>
    </row>
    <row r="440" spans="2:3" x14ac:dyDescent="0.75">
      <c r="B440" s="249">
        <v>377</v>
      </c>
      <c r="C440" s="248">
        <v>135.49463186089338</v>
      </c>
    </row>
    <row r="441" spans="2:3" x14ac:dyDescent="0.75">
      <c r="B441" s="249">
        <v>378</v>
      </c>
      <c r="C441" s="248">
        <v>102.35329040008338</v>
      </c>
    </row>
    <row r="442" spans="2:3" x14ac:dyDescent="0.75">
      <c r="B442" s="249">
        <v>379</v>
      </c>
      <c r="C442" s="248">
        <v>133.14153148564176</v>
      </c>
    </row>
    <row r="443" spans="2:3" x14ac:dyDescent="0.75">
      <c r="B443" s="249">
        <v>380</v>
      </c>
      <c r="C443" s="248">
        <v>116.68032579328921</v>
      </c>
    </row>
    <row r="444" spans="2:3" x14ac:dyDescent="0.75">
      <c r="B444" s="249">
        <v>381</v>
      </c>
      <c r="C444" s="248">
        <v>127.20371692316176</v>
      </c>
    </row>
    <row r="445" spans="2:3" x14ac:dyDescent="0.75">
      <c r="B445" s="249">
        <v>382</v>
      </c>
      <c r="C445" s="248">
        <v>127.15632552522</v>
      </c>
    </row>
    <row r="446" spans="2:3" x14ac:dyDescent="0.75">
      <c r="B446" s="249">
        <v>383</v>
      </c>
      <c r="C446" s="248">
        <v>60.950423901909161</v>
      </c>
    </row>
    <row r="447" spans="2:3" x14ac:dyDescent="0.75">
      <c r="B447" s="249">
        <v>384</v>
      </c>
      <c r="C447" s="248">
        <v>74.407743218415618</v>
      </c>
    </row>
    <row r="448" spans="2:3" x14ac:dyDescent="0.75">
      <c r="B448" s="249">
        <v>385</v>
      </c>
      <c r="C448" s="248">
        <v>62.252669735796488</v>
      </c>
    </row>
    <row r="449" spans="2:3" x14ac:dyDescent="0.75">
      <c r="B449" s="249">
        <v>386</v>
      </c>
      <c r="C449" s="248">
        <v>125.97743840887267</v>
      </c>
    </row>
    <row r="450" spans="2:3" x14ac:dyDescent="0.75">
      <c r="B450" s="249">
        <v>387</v>
      </c>
      <c r="C450" s="248">
        <v>153.69824028349404</v>
      </c>
    </row>
    <row r="451" spans="2:3" x14ac:dyDescent="0.75">
      <c r="B451" s="249">
        <v>388</v>
      </c>
      <c r="C451" s="248">
        <v>143.984594060756</v>
      </c>
    </row>
    <row r="452" spans="2:3" x14ac:dyDescent="0.75">
      <c r="B452" s="249">
        <v>389</v>
      </c>
      <c r="C452" s="248">
        <v>154.23934252279429</v>
      </c>
    </row>
    <row r="453" spans="2:3" x14ac:dyDescent="0.75">
      <c r="B453" s="249">
        <v>390</v>
      </c>
      <c r="C453" s="248">
        <v>156.69377608413424</v>
      </c>
    </row>
    <row r="454" spans="2:3" x14ac:dyDescent="0.75">
      <c r="B454" s="249">
        <v>391</v>
      </c>
      <c r="C454" s="248">
        <v>142.13964441245122</v>
      </c>
    </row>
    <row r="455" spans="2:3" x14ac:dyDescent="0.75">
      <c r="B455" s="249">
        <v>392</v>
      </c>
      <c r="C455" s="248">
        <v>136.23062449563702</v>
      </c>
    </row>
    <row r="456" spans="2:3" x14ac:dyDescent="0.75">
      <c r="B456" s="249">
        <v>393</v>
      </c>
      <c r="C456" s="248">
        <v>131.49891844720133</v>
      </c>
    </row>
    <row r="457" spans="2:3" x14ac:dyDescent="0.75">
      <c r="B457" s="249">
        <v>394</v>
      </c>
      <c r="C457" s="248">
        <v>88.62916557389886</v>
      </c>
    </row>
    <row r="458" spans="2:3" x14ac:dyDescent="0.75">
      <c r="B458" s="249">
        <v>395</v>
      </c>
      <c r="C458" s="248">
        <v>101.97290491345689</v>
      </c>
    </row>
    <row r="459" spans="2:3" x14ac:dyDescent="0.75">
      <c r="B459" s="249">
        <v>396</v>
      </c>
      <c r="C459" s="248">
        <v>102.80909937511612</v>
      </c>
    </row>
    <row r="460" spans="2:3" x14ac:dyDescent="0.75">
      <c r="B460" s="249">
        <v>397</v>
      </c>
      <c r="C460" s="248">
        <v>143.74068446268632</v>
      </c>
    </row>
    <row r="461" spans="2:3" x14ac:dyDescent="0.75">
      <c r="B461" s="249">
        <v>398</v>
      </c>
      <c r="C461" s="248">
        <v>99.728736797662322</v>
      </c>
    </row>
    <row r="462" spans="2:3" x14ac:dyDescent="0.75">
      <c r="B462" s="249">
        <v>399</v>
      </c>
      <c r="C462" s="248">
        <v>176.27081220587422</v>
      </c>
    </row>
    <row r="463" spans="2:3" x14ac:dyDescent="0.75">
      <c r="B463" s="249">
        <v>400</v>
      </c>
      <c r="C463" s="248">
        <v>105.87211041431135</v>
      </c>
    </row>
    <row r="464" spans="2:3" x14ac:dyDescent="0.75">
      <c r="B464" s="249">
        <v>401</v>
      </c>
      <c r="C464" s="248">
        <v>99.332275960001311</v>
      </c>
    </row>
    <row r="465" spans="2:3" x14ac:dyDescent="0.75">
      <c r="B465" s="249">
        <v>402</v>
      </c>
      <c r="C465" s="248">
        <v>121.91231479051359</v>
      </c>
    </row>
    <row r="466" spans="2:3" x14ac:dyDescent="0.75">
      <c r="B466" s="249">
        <v>403</v>
      </c>
      <c r="C466" s="248">
        <v>151.04127023345123</v>
      </c>
    </row>
    <row r="467" spans="2:3" x14ac:dyDescent="0.75">
      <c r="B467" s="249">
        <v>404</v>
      </c>
      <c r="C467" s="248">
        <v>146.18076626208386</v>
      </c>
    </row>
    <row r="468" spans="2:3" x14ac:dyDescent="0.75">
      <c r="B468" s="249">
        <v>405</v>
      </c>
      <c r="C468" s="248">
        <v>116.55151362590506</v>
      </c>
    </row>
    <row r="469" spans="2:3" x14ac:dyDescent="0.75">
      <c r="B469" s="249">
        <v>406</v>
      </c>
      <c r="C469" s="248">
        <v>133.62315333219431</v>
      </c>
    </row>
    <row r="470" spans="2:3" x14ac:dyDescent="0.75">
      <c r="B470" s="249">
        <v>407</v>
      </c>
      <c r="C470" s="248">
        <v>131.90389441718116</v>
      </c>
    </row>
    <row r="471" spans="2:3" x14ac:dyDescent="0.75">
      <c r="B471" s="249">
        <v>408</v>
      </c>
      <c r="C471" s="248">
        <v>123.35320300121008</v>
      </c>
    </row>
    <row r="472" spans="2:3" x14ac:dyDescent="0.75">
      <c r="B472" s="249">
        <v>409</v>
      </c>
      <c r="C472" s="248">
        <v>121.19636183196697</v>
      </c>
    </row>
    <row r="473" spans="2:3" x14ac:dyDescent="0.75">
      <c r="B473" s="249">
        <v>410</v>
      </c>
      <c r="C473" s="248">
        <v>129.429051625434</v>
      </c>
    </row>
    <row r="474" spans="2:3" x14ac:dyDescent="0.75">
      <c r="B474" s="249">
        <v>411</v>
      </c>
      <c r="C474" s="248">
        <v>127.50904570487361</v>
      </c>
    </row>
    <row r="475" spans="2:3" x14ac:dyDescent="0.75">
      <c r="B475" s="249">
        <v>412</v>
      </c>
      <c r="C475" s="248">
        <v>160.0526951592305</v>
      </c>
    </row>
    <row r="476" spans="2:3" x14ac:dyDescent="0.75">
      <c r="B476" s="249">
        <v>413</v>
      </c>
      <c r="C476" s="248">
        <v>176.4331094990838</v>
      </c>
    </row>
    <row r="477" spans="2:3" x14ac:dyDescent="0.75">
      <c r="B477" s="249">
        <v>414</v>
      </c>
      <c r="C477" s="248">
        <v>130.60984154248783</v>
      </c>
    </row>
    <row r="478" spans="2:3" x14ac:dyDescent="0.75">
      <c r="B478" s="249">
        <v>415</v>
      </c>
      <c r="C478" s="248">
        <v>117.39604510967195</v>
      </c>
    </row>
    <row r="479" spans="2:3" x14ac:dyDescent="0.75">
      <c r="B479" s="249">
        <v>416</v>
      </c>
      <c r="C479" s="248">
        <v>136.2910445400918</v>
      </c>
    </row>
    <row r="480" spans="2:3" x14ac:dyDescent="0.75">
      <c r="B480" s="249">
        <v>417</v>
      </c>
      <c r="C480" s="248">
        <v>166.78601384595049</v>
      </c>
    </row>
    <row r="481" spans="2:3" x14ac:dyDescent="0.75">
      <c r="B481" s="249">
        <v>418</v>
      </c>
      <c r="C481" s="248">
        <v>119.92948568219313</v>
      </c>
    </row>
    <row r="482" spans="2:3" x14ac:dyDescent="0.75">
      <c r="B482" s="249">
        <v>419</v>
      </c>
      <c r="C482" s="248">
        <v>134.99659677929142</v>
      </c>
    </row>
    <row r="483" spans="2:3" x14ac:dyDescent="0.75">
      <c r="B483" s="249">
        <v>420</v>
      </c>
      <c r="C483" s="248">
        <v>122.11515832063168</v>
      </c>
    </row>
    <row r="484" spans="2:3" x14ac:dyDescent="0.75">
      <c r="B484" s="249">
        <v>421</v>
      </c>
      <c r="C484" s="248">
        <v>126.13734756224896</v>
      </c>
    </row>
    <row r="485" spans="2:3" x14ac:dyDescent="0.75">
      <c r="B485" s="249">
        <v>422</v>
      </c>
      <c r="C485" s="248">
        <v>154.88118591269375</v>
      </c>
    </row>
    <row r="486" spans="2:3" x14ac:dyDescent="0.75">
      <c r="B486" s="249">
        <v>423</v>
      </c>
      <c r="C486" s="248">
        <v>141.32202225151624</v>
      </c>
    </row>
    <row r="487" spans="2:3" x14ac:dyDescent="0.75">
      <c r="B487" s="249">
        <v>424</v>
      </c>
      <c r="C487" s="248">
        <v>147.73979677152641</v>
      </c>
    </row>
    <row r="488" spans="2:3" x14ac:dyDescent="0.75">
      <c r="B488" s="249">
        <v>425</v>
      </c>
      <c r="C488" s="248">
        <v>155.15708121938337</v>
      </c>
    </row>
    <row r="489" spans="2:3" x14ac:dyDescent="0.75">
      <c r="B489" s="249">
        <v>426</v>
      </c>
      <c r="C489" s="248">
        <v>128.59346999588504</v>
      </c>
    </row>
    <row r="490" spans="2:3" x14ac:dyDescent="0.75">
      <c r="B490" s="249">
        <v>427</v>
      </c>
      <c r="C490" s="248">
        <v>110.74985130139873</v>
      </c>
    </row>
    <row r="491" spans="2:3" x14ac:dyDescent="0.75">
      <c r="B491" s="249">
        <v>428</v>
      </c>
      <c r="C491" s="248">
        <v>117.30866529499475</v>
      </c>
    </row>
    <row r="492" spans="2:3" x14ac:dyDescent="0.75">
      <c r="B492" s="249">
        <v>429</v>
      </c>
      <c r="C492" s="248">
        <v>151.46684615969559</v>
      </c>
    </row>
    <row r="493" spans="2:3" x14ac:dyDescent="0.75">
      <c r="B493" s="249">
        <v>430</v>
      </c>
      <c r="C493" s="248">
        <v>148.97265528219029</v>
      </c>
    </row>
    <row r="494" spans="2:3" x14ac:dyDescent="0.75">
      <c r="B494" s="249">
        <v>431</v>
      </c>
      <c r="C494" s="248">
        <v>122.90351457703537</v>
      </c>
    </row>
    <row r="495" spans="2:3" x14ac:dyDescent="0.75">
      <c r="B495" s="249">
        <v>432</v>
      </c>
      <c r="C495" s="248">
        <v>96.64117283190582</v>
      </c>
    </row>
    <row r="496" spans="2:3" x14ac:dyDescent="0.75">
      <c r="B496" s="249">
        <v>433</v>
      </c>
      <c r="C496" s="248">
        <v>123.16306573496125</v>
      </c>
    </row>
    <row r="497" spans="2:3" x14ac:dyDescent="0.75">
      <c r="B497" s="249">
        <v>434</v>
      </c>
      <c r="C497" s="248">
        <v>120.07522093456585</v>
      </c>
    </row>
    <row r="498" spans="2:3" x14ac:dyDescent="0.75">
      <c r="B498" s="249">
        <v>435</v>
      </c>
      <c r="C498" s="248">
        <v>119.18516852237082</v>
      </c>
    </row>
    <row r="499" spans="2:3" x14ac:dyDescent="0.75">
      <c r="B499" s="249">
        <v>436</v>
      </c>
      <c r="C499" s="248">
        <v>74.550220043423423</v>
      </c>
    </row>
    <row r="500" spans="2:3" x14ac:dyDescent="0.75">
      <c r="B500" s="249">
        <v>437</v>
      </c>
      <c r="C500" s="248">
        <v>135.05476131573329</v>
      </c>
    </row>
    <row r="501" spans="2:3" x14ac:dyDescent="0.75">
      <c r="B501" s="249">
        <v>438</v>
      </c>
      <c r="C501" s="248">
        <v>157.01117532516963</v>
      </c>
    </row>
    <row r="502" spans="2:3" x14ac:dyDescent="0.75">
      <c r="B502" s="249">
        <v>439</v>
      </c>
      <c r="C502" s="248">
        <v>170.40455188929974</v>
      </c>
    </row>
    <row r="503" spans="2:3" x14ac:dyDescent="0.75">
      <c r="B503" s="249">
        <v>440</v>
      </c>
      <c r="C503" s="248">
        <v>125.81492940898524</v>
      </c>
    </row>
    <row r="504" spans="2:3" x14ac:dyDescent="0.75">
      <c r="B504" s="249">
        <v>441</v>
      </c>
      <c r="C504" s="248">
        <v>108.23391294672373</v>
      </c>
    </row>
    <row r="505" spans="2:3" x14ac:dyDescent="0.75">
      <c r="B505" s="249">
        <v>442</v>
      </c>
      <c r="C505" s="248">
        <v>105.08498461823824</v>
      </c>
    </row>
    <row r="506" spans="2:3" x14ac:dyDescent="0.75">
      <c r="B506" s="249">
        <v>443</v>
      </c>
      <c r="C506" s="248">
        <v>173.52620562851718</v>
      </c>
    </row>
    <row r="507" spans="2:3" x14ac:dyDescent="0.75">
      <c r="B507" s="249">
        <v>444</v>
      </c>
      <c r="C507" s="248">
        <v>114.22948644702845</v>
      </c>
    </row>
    <row r="508" spans="2:3" x14ac:dyDescent="0.75">
      <c r="B508" s="249">
        <v>445</v>
      </c>
      <c r="C508" s="248">
        <v>132.08974572570503</v>
      </c>
    </row>
    <row r="509" spans="2:3" x14ac:dyDescent="0.75">
      <c r="B509" s="249">
        <v>446</v>
      </c>
      <c r="C509" s="248">
        <v>122.55151476394389</v>
      </c>
    </row>
    <row r="510" spans="2:3" x14ac:dyDescent="0.75">
      <c r="B510" s="249">
        <v>447</v>
      </c>
      <c r="C510" s="248">
        <v>122.58774120652924</v>
      </c>
    </row>
    <row r="511" spans="2:3" x14ac:dyDescent="0.75">
      <c r="B511" s="249">
        <v>448</v>
      </c>
      <c r="C511" s="248">
        <v>136.468962194646</v>
      </c>
    </row>
    <row r="512" spans="2:3" x14ac:dyDescent="0.75">
      <c r="B512" s="249">
        <v>449</v>
      </c>
      <c r="C512" s="248">
        <v>114.60315622282901</v>
      </c>
    </row>
    <row r="513" spans="2:3" x14ac:dyDescent="0.75">
      <c r="B513" s="249">
        <v>450</v>
      </c>
      <c r="C513" s="248">
        <v>143.58192262582901</v>
      </c>
    </row>
    <row r="514" spans="2:3" x14ac:dyDescent="0.75">
      <c r="B514" s="249">
        <v>451</v>
      </c>
      <c r="C514" s="248">
        <v>126.60132234144299</v>
      </c>
    </row>
    <row r="515" spans="2:3" x14ac:dyDescent="0.75">
      <c r="B515" s="249">
        <v>452</v>
      </c>
      <c r="C515" s="248">
        <v>120.99440055026089</v>
      </c>
    </row>
    <row r="516" spans="2:3" x14ac:dyDescent="0.75">
      <c r="B516" s="249">
        <v>453</v>
      </c>
      <c r="C516" s="248">
        <v>114.67360188194054</v>
      </c>
    </row>
    <row r="517" spans="2:3" x14ac:dyDescent="0.75">
      <c r="B517" s="249">
        <v>454</v>
      </c>
      <c r="C517" s="248">
        <v>187.2699626197697</v>
      </c>
    </row>
    <row r="518" spans="2:3" x14ac:dyDescent="0.75">
      <c r="B518" s="249">
        <v>455</v>
      </c>
      <c r="C518" s="248">
        <v>154.7996098010812</v>
      </c>
    </row>
    <row r="519" spans="2:3" x14ac:dyDescent="0.75">
      <c r="B519" s="249">
        <v>456</v>
      </c>
      <c r="C519" s="248">
        <v>143.29845129439934</v>
      </c>
    </row>
    <row r="520" spans="2:3" x14ac:dyDescent="0.75">
      <c r="B520" s="249">
        <v>457</v>
      </c>
      <c r="C520" s="248">
        <v>107.20963548736741</v>
      </c>
    </row>
    <row r="521" spans="2:3" x14ac:dyDescent="0.75">
      <c r="B521" s="249">
        <v>458</v>
      </c>
      <c r="C521" s="248">
        <v>111.16307028162184</v>
      </c>
    </row>
    <row r="522" spans="2:3" x14ac:dyDescent="0.75">
      <c r="B522" s="249">
        <v>459</v>
      </c>
      <c r="C522" s="248">
        <v>94.645888787304798</v>
      </c>
    </row>
    <row r="523" spans="2:3" x14ac:dyDescent="0.75">
      <c r="B523" s="249">
        <v>460</v>
      </c>
      <c r="C523" s="248">
        <v>120.78294160268186</v>
      </c>
    </row>
    <row r="524" spans="2:3" x14ac:dyDescent="0.75">
      <c r="B524" s="249">
        <v>461</v>
      </c>
      <c r="C524" s="248">
        <v>101.78780040388395</v>
      </c>
    </row>
    <row r="525" spans="2:3" x14ac:dyDescent="0.75">
      <c r="B525" s="249">
        <v>462</v>
      </c>
      <c r="C525" s="248">
        <v>132.1944695138711</v>
      </c>
    </row>
    <row r="526" spans="2:3" x14ac:dyDescent="0.75">
      <c r="B526" s="249">
        <v>463</v>
      </c>
      <c r="C526" s="248">
        <v>89.801165732655093</v>
      </c>
    </row>
    <row r="527" spans="2:3" x14ac:dyDescent="0.75">
      <c r="B527" s="249">
        <v>464</v>
      </c>
      <c r="C527" s="248">
        <v>114.22465289129835</v>
      </c>
    </row>
    <row r="528" spans="2:3" x14ac:dyDescent="0.75">
      <c r="B528" s="249">
        <v>465</v>
      </c>
      <c r="C528" s="248">
        <v>136.40627625651763</v>
      </c>
    </row>
    <row r="529" spans="2:3" x14ac:dyDescent="0.75">
      <c r="B529" s="249">
        <v>466</v>
      </c>
      <c r="C529" s="248">
        <v>114.66431710952057</v>
      </c>
    </row>
    <row r="530" spans="2:3" x14ac:dyDescent="0.75">
      <c r="B530" s="249">
        <v>467</v>
      </c>
      <c r="C530" s="248">
        <v>140.68543089293675</v>
      </c>
    </row>
    <row r="531" spans="2:3" x14ac:dyDescent="0.75">
      <c r="B531" s="249">
        <v>468</v>
      </c>
      <c r="C531" s="248">
        <v>142.22197962752739</v>
      </c>
    </row>
    <row r="532" spans="2:3" x14ac:dyDescent="0.75">
      <c r="B532" s="249">
        <v>469</v>
      </c>
      <c r="C532" s="248">
        <v>96.082280184663233</v>
      </c>
    </row>
    <row r="533" spans="2:3" x14ac:dyDescent="0.75">
      <c r="B533" s="249">
        <v>470</v>
      </c>
      <c r="C533" s="248">
        <v>139.61101453504241</v>
      </c>
    </row>
    <row r="534" spans="2:3" x14ac:dyDescent="0.75">
      <c r="B534" s="249">
        <v>471</v>
      </c>
      <c r="C534" s="248">
        <v>135.72830688188134</v>
      </c>
    </row>
    <row r="535" spans="2:3" x14ac:dyDescent="0.75">
      <c r="B535" s="249">
        <v>472</v>
      </c>
      <c r="C535" s="248">
        <v>129.33446480924809</v>
      </c>
    </row>
    <row r="536" spans="2:3" x14ac:dyDescent="0.75">
      <c r="B536" s="249">
        <v>473</v>
      </c>
      <c r="C536" s="248">
        <v>69.572872261739505</v>
      </c>
    </row>
    <row r="537" spans="2:3" x14ac:dyDescent="0.75">
      <c r="B537" s="249">
        <v>474</v>
      </c>
      <c r="C537" s="248">
        <v>97.249255556594136</v>
      </c>
    </row>
    <row r="538" spans="2:3" x14ac:dyDescent="0.75">
      <c r="B538" s="249">
        <v>475</v>
      </c>
      <c r="C538" s="248">
        <v>122.7961376774367</v>
      </c>
    </row>
    <row r="539" spans="2:3" x14ac:dyDescent="0.75">
      <c r="B539" s="249">
        <v>476</v>
      </c>
      <c r="C539" s="248">
        <v>113.21894226392411</v>
      </c>
    </row>
    <row r="540" spans="2:3" x14ac:dyDescent="0.75">
      <c r="B540" s="249">
        <v>477</v>
      </c>
      <c r="C540" s="248">
        <v>123.82721089121723</v>
      </c>
    </row>
    <row r="541" spans="2:3" x14ac:dyDescent="0.75">
      <c r="B541" s="249">
        <v>478</v>
      </c>
      <c r="C541" s="248">
        <v>174.6911208401919</v>
      </c>
    </row>
    <row r="542" spans="2:3" x14ac:dyDescent="0.75">
      <c r="B542" s="249">
        <v>479</v>
      </c>
      <c r="C542" s="248">
        <v>93.397172047650528</v>
      </c>
    </row>
    <row r="543" spans="2:3" x14ac:dyDescent="0.75">
      <c r="B543" s="249">
        <v>480</v>
      </c>
      <c r="C543" s="248">
        <v>140.86859485196413</v>
      </c>
    </row>
    <row r="544" spans="2:3" x14ac:dyDescent="0.75">
      <c r="B544" s="249">
        <v>481</v>
      </c>
      <c r="C544" s="248">
        <v>95.899880071735581</v>
      </c>
    </row>
    <row r="545" spans="2:3" x14ac:dyDescent="0.75">
      <c r="B545" s="249">
        <v>482</v>
      </c>
      <c r="C545" s="248">
        <v>123.39481595737138</v>
      </c>
    </row>
    <row r="546" spans="2:3" x14ac:dyDescent="0.75">
      <c r="B546" s="249">
        <v>483</v>
      </c>
      <c r="C546" s="248">
        <v>149.35737872282618</v>
      </c>
    </row>
    <row r="547" spans="2:3" x14ac:dyDescent="0.75">
      <c r="B547" s="249">
        <v>484</v>
      </c>
      <c r="C547" s="248">
        <v>99.366376330237856</v>
      </c>
    </row>
    <row r="548" spans="2:3" x14ac:dyDescent="0.75">
      <c r="B548" s="249">
        <v>485</v>
      </c>
      <c r="C548" s="248">
        <v>134.72760485600514</v>
      </c>
    </row>
    <row r="549" spans="2:3" x14ac:dyDescent="0.75">
      <c r="B549" s="249">
        <v>486</v>
      </c>
      <c r="C549" s="248">
        <v>80.451943083113832</v>
      </c>
    </row>
    <row r="550" spans="2:3" x14ac:dyDescent="0.75">
      <c r="B550" s="249">
        <v>487</v>
      </c>
      <c r="C550" s="248">
        <v>172.93635161241866</v>
      </c>
    </row>
    <row r="551" spans="2:3" x14ac:dyDescent="0.75">
      <c r="B551" s="249">
        <v>488</v>
      </c>
      <c r="C551" s="248">
        <v>113.13199526453705</v>
      </c>
    </row>
    <row r="552" spans="2:3" x14ac:dyDescent="0.75">
      <c r="B552" s="249">
        <v>489</v>
      </c>
      <c r="C552" s="248">
        <v>93.033570576798638</v>
      </c>
    </row>
    <row r="553" spans="2:3" x14ac:dyDescent="0.75">
      <c r="B553" s="249">
        <v>490</v>
      </c>
      <c r="C553" s="248">
        <v>112.34813490131458</v>
      </c>
    </row>
    <row r="554" spans="2:3" x14ac:dyDescent="0.75">
      <c r="B554" s="249">
        <v>491</v>
      </c>
      <c r="C554" s="248">
        <v>101.70713521272408</v>
      </c>
    </row>
    <row r="555" spans="2:3" x14ac:dyDescent="0.75">
      <c r="B555" s="249">
        <v>492</v>
      </c>
      <c r="C555" s="248">
        <v>89.691771609811298</v>
      </c>
    </row>
    <row r="556" spans="2:3" x14ac:dyDescent="0.75">
      <c r="B556" s="249">
        <v>493</v>
      </c>
      <c r="C556" s="248">
        <v>150.22000808948607</v>
      </c>
    </row>
    <row r="557" spans="2:3" x14ac:dyDescent="0.75">
      <c r="B557" s="249">
        <v>494</v>
      </c>
      <c r="C557" s="248">
        <v>137.78827830349809</v>
      </c>
    </row>
    <row r="558" spans="2:3" x14ac:dyDescent="0.75">
      <c r="B558" s="249">
        <v>495</v>
      </c>
      <c r="C558" s="248">
        <v>134.03898164411228</v>
      </c>
    </row>
    <row r="559" spans="2:3" x14ac:dyDescent="0.75">
      <c r="B559" s="249">
        <v>496</v>
      </c>
      <c r="C559" s="248">
        <v>88.514103506177563</v>
      </c>
    </row>
    <row r="560" spans="2:3" x14ac:dyDescent="0.75">
      <c r="B560" s="249">
        <v>497</v>
      </c>
      <c r="C560" s="248">
        <v>74.449047587180246</v>
      </c>
    </row>
    <row r="561" spans="2:3" x14ac:dyDescent="0.75">
      <c r="B561" s="249">
        <v>498</v>
      </c>
      <c r="C561" s="248">
        <v>143.7860345754564</v>
      </c>
    </row>
    <row r="562" spans="2:3" x14ac:dyDescent="0.75">
      <c r="B562" s="249">
        <v>499</v>
      </c>
      <c r="C562" s="248">
        <v>144.55140698843621</v>
      </c>
    </row>
    <row r="563" spans="2:3" x14ac:dyDescent="0.75">
      <c r="B563" s="249">
        <v>500</v>
      </c>
      <c r="C563" s="248">
        <v>137.01343894174832</v>
      </c>
    </row>
    <row r="564" spans="2:3" x14ac:dyDescent="0.75">
      <c r="B564" s="249">
        <v>501</v>
      </c>
      <c r="C564" s="248">
        <v>127.06701143481661</v>
      </c>
    </row>
    <row r="565" spans="2:3" x14ac:dyDescent="0.75">
      <c r="B565" s="249">
        <v>502</v>
      </c>
      <c r="C565" s="248">
        <v>146.82750296965099</v>
      </c>
    </row>
    <row r="566" spans="2:3" x14ac:dyDescent="0.75">
      <c r="B566" s="249">
        <v>503</v>
      </c>
      <c r="C566" s="248">
        <v>93.035230238597165</v>
      </c>
    </row>
    <row r="567" spans="2:3" x14ac:dyDescent="0.75">
      <c r="B567" s="249">
        <v>504</v>
      </c>
      <c r="C567" s="248">
        <v>110.04514443516796</v>
      </c>
    </row>
    <row r="568" spans="2:3" x14ac:dyDescent="0.75">
      <c r="B568" s="249">
        <v>505</v>
      </c>
      <c r="C568" s="248">
        <v>82.519789703646666</v>
      </c>
    </row>
    <row r="569" spans="2:3" x14ac:dyDescent="0.75">
      <c r="B569" s="249">
        <v>506</v>
      </c>
      <c r="C569" s="248">
        <v>123.87709980926432</v>
      </c>
    </row>
    <row r="570" spans="2:3" x14ac:dyDescent="0.75">
      <c r="B570" s="249">
        <v>507</v>
      </c>
      <c r="C570" s="248">
        <v>141.34953035233065</v>
      </c>
    </row>
    <row r="571" spans="2:3" x14ac:dyDescent="0.75">
      <c r="B571" s="249">
        <v>508</v>
      </c>
      <c r="C571" s="248">
        <v>87.812945954656868</v>
      </c>
    </row>
    <row r="572" spans="2:3" x14ac:dyDescent="0.75">
      <c r="B572" s="249">
        <v>509</v>
      </c>
      <c r="C572" s="248">
        <v>116.13440663745445</v>
      </c>
    </row>
    <row r="573" spans="2:3" x14ac:dyDescent="0.75">
      <c r="B573" s="249">
        <v>510</v>
      </c>
      <c r="C573" s="248">
        <v>55.118878440558063</v>
      </c>
    </row>
    <row r="574" spans="2:3" x14ac:dyDescent="0.75">
      <c r="B574" s="249">
        <v>511</v>
      </c>
      <c r="C574" s="248">
        <v>78.907887761999802</v>
      </c>
    </row>
    <row r="575" spans="2:3" x14ac:dyDescent="0.75">
      <c r="B575" s="249">
        <v>512</v>
      </c>
      <c r="C575" s="248">
        <v>143.36415613551628</v>
      </c>
    </row>
    <row r="576" spans="2:3" x14ac:dyDescent="0.75">
      <c r="B576" s="249">
        <v>513</v>
      </c>
      <c r="C576" s="248">
        <v>105.39760335102274</v>
      </c>
    </row>
    <row r="577" spans="2:3" x14ac:dyDescent="0.75">
      <c r="B577" s="249">
        <v>514</v>
      </c>
      <c r="C577" s="248">
        <v>87.423155544194387</v>
      </c>
    </row>
    <row r="578" spans="2:3" x14ac:dyDescent="0.75">
      <c r="B578" s="249">
        <v>515</v>
      </c>
      <c r="C578" s="248">
        <v>138.95444973562354</v>
      </c>
    </row>
    <row r="579" spans="2:3" x14ac:dyDescent="0.75">
      <c r="B579" s="249">
        <v>516</v>
      </c>
      <c r="C579" s="248">
        <v>144.11146688853256</v>
      </c>
    </row>
    <row r="580" spans="2:3" x14ac:dyDescent="0.75">
      <c r="B580" s="249">
        <v>517</v>
      </c>
      <c r="C580" s="248">
        <v>131.23701127314305</v>
      </c>
    </row>
    <row r="581" spans="2:3" x14ac:dyDescent="0.75">
      <c r="B581" s="249">
        <v>518</v>
      </c>
      <c r="C581" s="248">
        <v>155.85607688355117</v>
      </c>
    </row>
    <row r="582" spans="2:3" x14ac:dyDescent="0.75">
      <c r="B582" s="249">
        <v>519</v>
      </c>
      <c r="C582" s="248">
        <v>120.6241276633717</v>
      </c>
    </row>
    <row r="583" spans="2:3" x14ac:dyDescent="0.75">
      <c r="B583" s="249">
        <v>520</v>
      </c>
      <c r="C583" s="248">
        <v>150.07154446332493</v>
      </c>
    </row>
    <row r="584" spans="2:3" x14ac:dyDescent="0.75">
      <c r="B584" s="249">
        <v>521</v>
      </c>
      <c r="C584" s="248">
        <v>116.76063289150098</v>
      </c>
    </row>
    <row r="585" spans="2:3" x14ac:dyDescent="0.75">
      <c r="B585" s="249">
        <v>522</v>
      </c>
      <c r="C585" s="248">
        <v>107.73083158452323</v>
      </c>
    </row>
    <row r="586" spans="2:3" x14ac:dyDescent="0.75">
      <c r="B586" s="249">
        <v>523</v>
      </c>
      <c r="C586" s="248">
        <v>155.91822575469166</v>
      </c>
    </row>
    <row r="587" spans="2:3" x14ac:dyDescent="0.75">
      <c r="B587" s="249">
        <v>524</v>
      </c>
      <c r="C587" s="248">
        <v>81.577139221689805</v>
      </c>
    </row>
    <row r="588" spans="2:3" x14ac:dyDescent="0.75">
      <c r="B588" s="249">
        <v>525</v>
      </c>
      <c r="C588" s="248">
        <v>140.96385956099743</v>
      </c>
    </row>
    <row r="589" spans="2:3" x14ac:dyDescent="0.75">
      <c r="B589" s="249">
        <v>526</v>
      </c>
      <c r="C589" s="248">
        <v>147.15335103979021</v>
      </c>
    </row>
    <row r="590" spans="2:3" x14ac:dyDescent="0.75">
      <c r="B590" s="249">
        <v>527</v>
      </c>
      <c r="C590" s="248">
        <v>118.09156573361487</v>
      </c>
    </row>
    <row r="591" spans="2:3" x14ac:dyDescent="0.75">
      <c r="B591" s="249">
        <v>528</v>
      </c>
      <c r="C591" s="248">
        <v>98.06894187221171</v>
      </c>
    </row>
    <row r="592" spans="2:3" x14ac:dyDescent="0.75">
      <c r="B592" s="249">
        <v>529</v>
      </c>
      <c r="C592" s="248">
        <v>107.45057193127013</v>
      </c>
    </row>
    <row r="593" spans="2:3" x14ac:dyDescent="0.75">
      <c r="B593" s="249">
        <v>530</v>
      </c>
      <c r="C593" s="248">
        <v>137.5879983111908</v>
      </c>
    </row>
    <row r="594" spans="2:3" x14ac:dyDescent="0.75">
      <c r="B594" s="249">
        <v>531</v>
      </c>
      <c r="C594" s="248">
        <v>119.49046779268284</v>
      </c>
    </row>
    <row r="595" spans="2:3" x14ac:dyDescent="0.75">
      <c r="B595" s="249">
        <v>532</v>
      </c>
      <c r="C595" s="248">
        <v>136.84835580686962</v>
      </c>
    </row>
    <row r="596" spans="2:3" x14ac:dyDescent="0.75">
      <c r="B596" s="249">
        <v>533</v>
      </c>
      <c r="C596" s="248">
        <v>104.32158077016989</v>
      </c>
    </row>
    <row r="597" spans="2:3" x14ac:dyDescent="0.75">
      <c r="B597" s="249">
        <v>534</v>
      </c>
      <c r="C597" s="248">
        <v>102.91766176212485</v>
      </c>
    </row>
    <row r="598" spans="2:3" x14ac:dyDescent="0.75">
      <c r="B598" s="249">
        <v>535</v>
      </c>
      <c r="C598" s="248">
        <v>125.64960566530168</v>
      </c>
    </row>
    <row r="599" spans="2:3" x14ac:dyDescent="0.75">
      <c r="B599" s="249">
        <v>536</v>
      </c>
      <c r="C599" s="248">
        <v>108.76550509981027</v>
      </c>
    </row>
    <row r="600" spans="2:3" x14ac:dyDescent="0.75">
      <c r="B600" s="249">
        <v>537</v>
      </c>
      <c r="C600" s="248">
        <v>98.07127244788245</v>
      </c>
    </row>
    <row r="601" spans="2:3" x14ac:dyDescent="0.75">
      <c r="B601" s="249">
        <v>538</v>
      </c>
      <c r="C601" s="248">
        <v>110.91226216836046</v>
      </c>
    </row>
    <row r="602" spans="2:3" x14ac:dyDescent="0.75">
      <c r="B602" s="249">
        <v>539</v>
      </c>
      <c r="C602" s="248">
        <v>96.549703634827011</v>
      </c>
    </row>
    <row r="603" spans="2:3" x14ac:dyDescent="0.75">
      <c r="B603" s="249">
        <v>540</v>
      </c>
      <c r="C603" s="248">
        <v>87.290501239550153</v>
      </c>
    </row>
    <row r="604" spans="2:3" x14ac:dyDescent="0.75">
      <c r="B604" s="249">
        <v>541</v>
      </c>
      <c r="C604" s="248">
        <v>136.64327791896892</v>
      </c>
    </row>
    <row r="605" spans="2:3" x14ac:dyDescent="0.75">
      <c r="B605" s="249">
        <v>542</v>
      </c>
      <c r="C605" s="248">
        <v>146.88484211125257</v>
      </c>
    </row>
    <row r="606" spans="2:3" x14ac:dyDescent="0.75">
      <c r="B606" s="249">
        <v>543</v>
      </c>
      <c r="C606" s="248">
        <v>105.75891058370118</v>
      </c>
    </row>
    <row r="607" spans="2:3" x14ac:dyDescent="0.75">
      <c r="B607" s="249">
        <v>544</v>
      </c>
      <c r="C607" s="248">
        <v>109.414747606238</v>
      </c>
    </row>
    <row r="608" spans="2:3" x14ac:dyDescent="0.75">
      <c r="B608" s="249">
        <v>545</v>
      </c>
      <c r="C608" s="248">
        <v>123.090192480718</v>
      </c>
    </row>
    <row r="609" spans="2:3" x14ac:dyDescent="0.75">
      <c r="B609" s="249">
        <v>546</v>
      </c>
      <c r="C609" s="248">
        <v>101.78919120274064</v>
      </c>
    </row>
    <row r="610" spans="2:3" x14ac:dyDescent="0.75">
      <c r="B610" s="249">
        <v>547</v>
      </c>
      <c r="C610" s="248">
        <v>118.55301891183372</v>
      </c>
    </row>
    <row r="611" spans="2:3" x14ac:dyDescent="0.75">
      <c r="B611" s="249">
        <v>548</v>
      </c>
      <c r="C611" s="248">
        <v>123.08145171540066</v>
      </c>
    </row>
    <row r="612" spans="2:3" x14ac:dyDescent="0.75">
      <c r="B612" s="249">
        <v>549</v>
      </c>
      <c r="C612" s="248">
        <v>104.90997572377927</v>
      </c>
    </row>
    <row r="613" spans="2:3" x14ac:dyDescent="0.75">
      <c r="B613" s="249">
        <v>550</v>
      </c>
      <c r="C613" s="248">
        <v>122.04060412434545</v>
      </c>
    </row>
    <row r="614" spans="2:3" x14ac:dyDescent="0.75">
      <c r="B614" s="249">
        <v>551</v>
      </c>
      <c r="C614" s="248">
        <v>105.59081738772507</v>
      </c>
    </row>
    <row r="615" spans="2:3" x14ac:dyDescent="0.75">
      <c r="B615" s="249">
        <v>552</v>
      </c>
      <c r="C615" s="248">
        <v>109.22407562902688</v>
      </c>
    </row>
    <row r="616" spans="2:3" x14ac:dyDescent="0.75">
      <c r="B616" s="249">
        <v>553</v>
      </c>
      <c r="C616" s="248">
        <v>124.57610948492885</v>
      </c>
    </row>
    <row r="617" spans="2:3" x14ac:dyDescent="0.75">
      <c r="B617" s="249">
        <v>554</v>
      </c>
      <c r="C617" s="248">
        <v>102.35100462333463</v>
      </c>
    </row>
    <row r="618" spans="2:3" x14ac:dyDescent="0.75">
      <c r="B618" s="249">
        <v>555</v>
      </c>
      <c r="C618" s="248">
        <v>131.18238481664872</v>
      </c>
    </row>
    <row r="619" spans="2:3" x14ac:dyDescent="0.75">
      <c r="B619" s="249">
        <v>556</v>
      </c>
      <c r="C619" s="248">
        <v>138.79632414673802</v>
      </c>
    </row>
    <row r="620" spans="2:3" x14ac:dyDescent="0.75">
      <c r="B620" s="249">
        <v>557</v>
      </c>
      <c r="C620" s="248">
        <v>85.986663759878809</v>
      </c>
    </row>
    <row r="621" spans="2:3" x14ac:dyDescent="0.75">
      <c r="B621" s="249">
        <v>558</v>
      </c>
      <c r="C621" s="248">
        <v>112.46322477134349</v>
      </c>
    </row>
    <row r="622" spans="2:3" x14ac:dyDescent="0.75">
      <c r="B622" s="249">
        <v>559</v>
      </c>
      <c r="C622" s="248">
        <v>112.3426039699502</v>
      </c>
    </row>
    <row r="623" spans="2:3" x14ac:dyDescent="0.75">
      <c r="B623" s="249">
        <v>560</v>
      </c>
      <c r="C623" s="248">
        <v>70.909373409806818</v>
      </c>
    </row>
    <row r="624" spans="2:3" x14ac:dyDescent="0.75">
      <c r="B624" s="249">
        <v>561</v>
      </c>
      <c r="C624" s="248">
        <v>146.31086126959323</v>
      </c>
    </row>
    <row r="625" spans="2:3" x14ac:dyDescent="0.75">
      <c r="B625" s="249">
        <v>562</v>
      </c>
      <c r="C625" s="248">
        <v>136.52460248714033</v>
      </c>
    </row>
    <row r="626" spans="2:3" x14ac:dyDescent="0.75">
      <c r="B626" s="249">
        <v>563</v>
      </c>
      <c r="C626" s="248">
        <v>163.69207573796166</v>
      </c>
    </row>
    <row r="627" spans="2:3" x14ac:dyDescent="0.75">
      <c r="B627" s="249">
        <v>564</v>
      </c>
      <c r="C627" s="248">
        <v>121.56283466406899</v>
      </c>
    </row>
    <row r="628" spans="2:3" x14ac:dyDescent="0.75">
      <c r="B628" s="249">
        <v>565</v>
      </c>
      <c r="C628" s="248">
        <v>137.85046257590756</v>
      </c>
    </row>
    <row r="629" spans="2:3" x14ac:dyDescent="0.75">
      <c r="B629" s="249">
        <v>566</v>
      </c>
      <c r="C629" s="248">
        <v>144.6861150467067</v>
      </c>
    </row>
    <row r="630" spans="2:3" x14ac:dyDescent="0.75">
      <c r="B630" s="249">
        <v>567</v>
      </c>
      <c r="C630" s="248">
        <v>78.897210519540423</v>
      </c>
    </row>
    <row r="631" spans="2:3" x14ac:dyDescent="0.75">
      <c r="B631" s="249">
        <v>568</v>
      </c>
      <c r="C631" s="248">
        <v>145.79069271180978</v>
      </c>
    </row>
    <row r="632" spans="2:3" x14ac:dyDescent="0.75">
      <c r="B632" s="249">
        <v>569</v>
      </c>
      <c r="C632" s="248">
        <v>115.7239726654655</v>
      </c>
    </row>
    <row r="633" spans="2:3" x14ac:dyDescent="0.75">
      <c r="B633" s="249">
        <v>570</v>
      </c>
      <c r="C633" s="248">
        <v>94.189849413669265</v>
      </c>
    </row>
    <row r="634" spans="2:3" x14ac:dyDescent="0.75">
      <c r="B634" s="249">
        <v>571</v>
      </c>
      <c r="C634" s="248">
        <v>81.332034096484833</v>
      </c>
    </row>
    <row r="635" spans="2:3" x14ac:dyDescent="0.75">
      <c r="B635" s="249">
        <v>572</v>
      </c>
      <c r="C635" s="248">
        <v>100.28773953484476</v>
      </c>
    </row>
    <row r="636" spans="2:3" x14ac:dyDescent="0.75">
      <c r="B636" s="249">
        <v>573</v>
      </c>
      <c r="C636" s="248">
        <v>125.75611214789539</v>
      </c>
    </row>
    <row r="637" spans="2:3" x14ac:dyDescent="0.75">
      <c r="B637" s="249">
        <v>574</v>
      </c>
      <c r="C637" s="248">
        <v>129.88054932155327</v>
      </c>
    </row>
    <row r="638" spans="2:3" x14ac:dyDescent="0.75">
      <c r="B638" s="249">
        <v>575</v>
      </c>
      <c r="C638" s="248">
        <v>98.857405564583672</v>
      </c>
    </row>
    <row r="639" spans="2:3" x14ac:dyDescent="0.75">
      <c r="B639" s="249">
        <v>576</v>
      </c>
      <c r="C639" s="248">
        <v>133.71485205358465</v>
      </c>
    </row>
    <row r="640" spans="2:3" x14ac:dyDescent="0.75">
      <c r="B640" s="249">
        <v>577</v>
      </c>
      <c r="C640" s="248">
        <v>112.38027739788213</v>
      </c>
    </row>
    <row r="641" spans="2:3" x14ac:dyDescent="0.75">
      <c r="B641" s="249">
        <v>578</v>
      </c>
      <c r="C641" s="248">
        <v>100.44826356229075</v>
      </c>
    </row>
    <row r="642" spans="2:3" x14ac:dyDescent="0.75">
      <c r="B642" s="249">
        <v>579</v>
      </c>
      <c r="C642" s="248">
        <v>133.38080464167007</v>
      </c>
    </row>
    <row r="643" spans="2:3" x14ac:dyDescent="0.75">
      <c r="B643" s="249">
        <v>580</v>
      </c>
      <c r="C643" s="248">
        <v>132.38987599936354</v>
      </c>
    </row>
    <row r="644" spans="2:3" x14ac:dyDescent="0.75">
      <c r="B644" s="249">
        <v>581</v>
      </c>
      <c r="C644" s="248">
        <v>131.91636166473455</v>
      </c>
    </row>
    <row r="645" spans="2:3" x14ac:dyDescent="0.75">
      <c r="B645" s="249">
        <v>582</v>
      </c>
      <c r="C645" s="248">
        <v>123.34020686974972</v>
      </c>
    </row>
    <row r="646" spans="2:3" x14ac:dyDescent="0.75">
      <c r="B646" s="249">
        <v>583</v>
      </c>
      <c r="C646" s="248">
        <v>138.08512419906995</v>
      </c>
    </row>
    <row r="647" spans="2:3" x14ac:dyDescent="0.75">
      <c r="B647" s="249">
        <v>584</v>
      </c>
      <c r="C647" s="248">
        <v>170.85186861068871</v>
      </c>
    </row>
    <row r="648" spans="2:3" x14ac:dyDescent="0.75">
      <c r="B648" s="249">
        <v>585</v>
      </c>
      <c r="C648" s="248">
        <v>103.81309345123078</v>
      </c>
    </row>
    <row r="649" spans="2:3" x14ac:dyDescent="0.75">
      <c r="B649" s="249">
        <v>586</v>
      </c>
      <c r="C649" s="248">
        <v>94.400604420726211</v>
      </c>
    </row>
    <row r="650" spans="2:3" x14ac:dyDescent="0.75">
      <c r="B650" s="249">
        <v>587</v>
      </c>
      <c r="C650" s="248">
        <v>99.710197093425677</v>
      </c>
    </row>
    <row r="651" spans="2:3" x14ac:dyDescent="0.75">
      <c r="B651" s="249">
        <v>588</v>
      </c>
      <c r="C651" s="248">
        <v>157.77904905648506</v>
      </c>
    </row>
    <row r="652" spans="2:3" x14ac:dyDescent="0.75">
      <c r="B652" s="249">
        <v>589</v>
      </c>
      <c r="C652" s="248">
        <v>100.23590314033744</v>
      </c>
    </row>
    <row r="653" spans="2:3" x14ac:dyDescent="0.75">
      <c r="B653" s="249">
        <v>590</v>
      </c>
      <c r="C653" s="248">
        <v>142.92070882222055</v>
      </c>
    </row>
    <row r="654" spans="2:3" x14ac:dyDescent="0.75">
      <c r="B654" s="249">
        <v>591</v>
      </c>
      <c r="C654" s="248">
        <v>130.36417504830229</v>
      </c>
    </row>
    <row r="655" spans="2:3" x14ac:dyDescent="0.75">
      <c r="B655" s="249">
        <v>592</v>
      </c>
      <c r="C655" s="248">
        <v>112.07143119452562</v>
      </c>
    </row>
    <row r="656" spans="2:3" x14ac:dyDescent="0.75">
      <c r="B656" s="249">
        <v>593</v>
      </c>
      <c r="C656" s="248">
        <v>109.39644127716436</v>
      </c>
    </row>
    <row r="657" spans="2:3" x14ac:dyDescent="0.75">
      <c r="B657" s="249">
        <v>594</v>
      </c>
      <c r="C657" s="248">
        <v>82.961811100779869</v>
      </c>
    </row>
    <row r="658" spans="2:3" x14ac:dyDescent="0.75">
      <c r="B658" s="249">
        <v>595</v>
      </c>
      <c r="C658" s="248">
        <v>104.56898318986163</v>
      </c>
    </row>
    <row r="659" spans="2:3" x14ac:dyDescent="0.75">
      <c r="B659" s="249">
        <v>596</v>
      </c>
      <c r="C659" s="248">
        <v>117.14712076936665</v>
      </c>
    </row>
    <row r="660" spans="2:3" x14ac:dyDescent="0.75">
      <c r="B660" s="249">
        <v>597</v>
      </c>
      <c r="C660" s="248">
        <v>154.72065743532465</v>
      </c>
    </row>
    <row r="661" spans="2:3" x14ac:dyDescent="0.75">
      <c r="B661" s="249">
        <v>598</v>
      </c>
      <c r="C661" s="248">
        <v>91.640139265260515</v>
      </c>
    </row>
    <row r="662" spans="2:3" x14ac:dyDescent="0.75">
      <c r="B662" s="249">
        <v>599</v>
      </c>
      <c r="C662" s="248">
        <v>119.6356906124194</v>
      </c>
    </row>
    <row r="663" spans="2:3" x14ac:dyDescent="0.75">
      <c r="B663" s="249">
        <v>600</v>
      </c>
      <c r="C663" s="248">
        <v>136.15065072538039</v>
      </c>
    </row>
    <row r="664" spans="2:3" x14ac:dyDescent="0.75">
      <c r="B664" s="249">
        <v>601</v>
      </c>
      <c r="C664" s="248">
        <v>149.1219240450443</v>
      </c>
    </row>
    <row r="665" spans="2:3" x14ac:dyDescent="0.75">
      <c r="B665" s="249">
        <v>602</v>
      </c>
      <c r="C665" s="248">
        <v>98.11220247512739</v>
      </c>
    </row>
    <row r="666" spans="2:3" x14ac:dyDescent="0.75">
      <c r="B666" s="249">
        <v>603</v>
      </c>
      <c r="C666" s="248">
        <v>103.93674048674825</v>
      </c>
    </row>
    <row r="667" spans="2:3" x14ac:dyDescent="0.75">
      <c r="B667" s="249">
        <v>604</v>
      </c>
      <c r="C667" s="248">
        <v>114.95362784764626</v>
      </c>
    </row>
    <row r="668" spans="2:3" x14ac:dyDescent="0.75">
      <c r="B668" s="249">
        <v>605</v>
      </c>
      <c r="C668" s="248">
        <v>120.5311260193573</v>
      </c>
    </row>
    <row r="669" spans="2:3" x14ac:dyDescent="0.75">
      <c r="B669" s="249">
        <v>606</v>
      </c>
      <c r="C669" s="248">
        <v>80.587607428278631</v>
      </c>
    </row>
    <row r="670" spans="2:3" x14ac:dyDescent="0.75">
      <c r="B670" s="249">
        <v>607</v>
      </c>
      <c r="C670" s="248">
        <v>94.906842238623028</v>
      </c>
    </row>
    <row r="671" spans="2:3" x14ac:dyDescent="0.75">
      <c r="B671" s="249">
        <v>608</v>
      </c>
      <c r="C671" s="248">
        <v>135.18408734724156</v>
      </c>
    </row>
    <row r="672" spans="2:3" x14ac:dyDescent="0.75">
      <c r="B672" s="249">
        <v>609</v>
      </c>
      <c r="C672" s="248">
        <v>94.231981012483701</v>
      </c>
    </row>
    <row r="673" spans="2:3" x14ac:dyDescent="0.75">
      <c r="B673" s="249">
        <v>610</v>
      </c>
      <c r="C673" s="248">
        <v>108.05796444592664</v>
      </c>
    </row>
    <row r="674" spans="2:3" x14ac:dyDescent="0.75">
      <c r="B674" s="249">
        <v>611</v>
      </c>
      <c r="C674" s="248">
        <v>113.74354618827367</v>
      </c>
    </row>
    <row r="675" spans="2:3" x14ac:dyDescent="0.75">
      <c r="B675" s="249">
        <v>612</v>
      </c>
      <c r="C675" s="248">
        <v>99.128753556483119</v>
      </c>
    </row>
    <row r="676" spans="2:3" x14ac:dyDescent="0.75">
      <c r="B676" s="249">
        <v>613</v>
      </c>
      <c r="C676" s="248">
        <v>139.09376921569643</v>
      </c>
    </row>
    <row r="677" spans="2:3" x14ac:dyDescent="0.75">
      <c r="B677" s="249">
        <v>614</v>
      </c>
      <c r="C677" s="248">
        <v>118.15431911465326</v>
      </c>
    </row>
    <row r="678" spans="2:3" x14ac:dyDescent="0.75">
      <c r="B678" s="249">
        <v>615</v>
      </c>
      <c r="C678" s="248">
        <v>110.74250446475301</v>
      </c>
    </row>
    <row r="679" spans="2:3" x14ac:dyDescent="0.75">
      <c r="B679" s="249">
        <v>616</v>
      </c>
      <c r="C679" s="248">
        <v>92.774064629290621</v>
      </c>
    </row>
    <row r="680" spans="2:3" x14ac:dyDescent="0.75">
      <c r="B680" s="249">
        <v>617</v>
      </c>
      <c r="C680" s="248">
        <v>136.18028047518052</v>
      </c>
    </row>
    <row r="681" spans="2:3" x14ac:dyDescent="0.75">
      <c r="B681" s="249">
        <v>618</v>
      </c>
      <c r="C681" s="248">
        <v>151.18061076559815</v>
      </c>
    </row>
    <row r="682" spans="2:3" x14ac:dyDescent="0.75">
      <c r="B682" s="249">
        <v>619</v>
      </c>
      <c r="C682" s="248">
        <v>120.9007525720173</v>
      </c>
    </row>
    <row r="683" spans="2:3" x14ac:dyDescent="0.75">
      <c r="B683" s="249">
        <v>620</v>
      </c>
      <c r="C683" s="248">
        <v>131.42936222469791</v>
      </c>
    </row>
    <row r="684" spans="2:3" x14ac:dyDescent="0.75">
      <c r="B684" s="249">
        <v>621</v>
      </c>
      <c r="C684" s="248">
        <v>129.05569248293654</v>
      </c>
    </row>
    <row r="685" spans="2:3" x14ac:dyDescent="0.75">
      <c r="B685" s="249">
        <v>622</v>
      </c>
      <c r="C685" s="248">
        <v>119.30507184491685</v>
      </c>
    </row>
    <row r="686" spans="2:3" x14ac:dyDescent="0.75">
      <c r="B686" s="249">
        <v>623</v>
      </c>
      <c r="C686" s="248">
        <v>131.8457704889228</v>
      </c>
    </row>
    <row r="687" spans="2:3" x14ac:dyDescent="0.75">
      <c r="B687" s="249">
        <v>624</v>
      </c>
      <c r="C687" s="248">
        <v>148.73871746650741</v>
      </c>
    </row>
    <row r="688" spans="2:3" x14ac:dyDescent="0.75">
      <c r="B688" s="249">
        <v>625</v>
      </c>
      <c r="C688" s="248">
        <v>106.30058509695016</v>
      </c>
    </row>
    <row r="689" spans="2:3" x14ac:dyDescent="0.75">
      <c r="B689" s="249">
        <v>626</v>
      </c>
      <c r="C689" s="248">
        <v>123.13928810533265</v>
      </c>
    </row>
    <row r="690" spans="2:3" x14ac:dyDescent="0.75">
      <c r="B690" s="249">
        <v>627</v>
      </c>
      <c r="C690" s="248">
        <v>96.853152014749071</v>
      </c>
    </row>
    <row r="691" spans="2:3" x14ac:dyDescent="0.75">
      <c r="B691" s="249">
        <v>628</v>
      </c>
      <c r="C691" s="248">
        <v>146.36104828885775</v>
      </c>
    </row>
    <row r="692" spans="2:3" x14ac:dyDescent="0.75">
      <c r="B692" s="249">
        <v>629</v>
      </c>
      <c r="C692" s="248">
        <v>105.15574112351656</v>
      </c>
    </row>
    <row r="693" spans="2:3" x14ac:dyDescent="0.75">
      <c r="B693" s="249">
        <v>630</v>
      </c>
      <c r="C693" s="248">
        <v>141.72325199191937</v>
      </c>
    </row>
    <row r="694" spans="2:3" x14ac:dyDescent="0.75">
      <c r="B694" s="249">
        <v>631</v>
      </c>
      <c r="C694" s="248">
        <v>107.34076599240205</v>
      </c>
    </row>
    <row r="695" spans="2:3" x14ac:dyDescent="0.75">
      <c r="B695" s="249">
        <v>632</v>
      </c>
      <c r="C695" s="248">
        <v>119.37763513563443</v>
      </c>
    </row>
    <row r="696" spans="2:3" x14ac:dyDescent="0.75">
      <c r="B696" s="249">
        <v>633</v>
      </c>
      <c r="C696" s="248">
        <v>126.09761438200593</v>
      </c>
    </row>
    <row r="697" spans="2:3" x14ac:dyDescent="0.75">
      <c r="B697" s="249">
        <v>634</v>
      </c>
      <c r="C697" s="248">
        <v>186.59569208060165</v>
      </c>
    </row>
    <row r="698" spans="2:3" x14ac:dyDescent="0.75">
      <c r="B698" s="249">
        <v>635</v>
      </c>
      <c r="C698" s="248">
        <v>123.69302855473393</v>
      </c>
    </row>
    <row r="699" spans="2:3" x14ac:dyDescent="0.75">
      <c r="B699" s="249">
        <v>636</v>
      </c>
      <c r="C699" s="248">
        <v>149.72565940997416</v>
      </c>
    </row>
    <row r="700" spans="2:3" x14ac:dyDescent="0.75">
      <c r="B700" s="249">
        <v>637</v>
      </c>
      <c r="C700" s="248">
        <v>130.86979935667514</v>
      </c>
    </row>
    <row r="701" spans="2:3" x14ac:dyDescent="0.75">
      <c r="B701" s="249">
        <v>638</v>
      </c>
      <c r="C701" s="248">
        <v>100.98429361442194</v>
      </c>
    </row>
    <row r="702" spans="2:3" x14ac:dyDescent="0.75">
      <c r="B702" s="249">
        <v>639</v>
      </c>
      <c r="C702" s="248">
        <v>91.700851259024773</v>
      </c>
    </row>
    <row r="703" spans="2:3" x14ac:dyDescent="0.75">
      <c r="B703" s="249">
        <v>640</v>
      </c>
      <c r="C703" s="248">
        <v>102.12537984906291</v>
      </c>
    </row>
    <row r="704" spans="2:3" x14ac:dyDescent="0.75">
      <c r="B704" s="249">
        <v>641</v>
      </c>
      <c r="C704" s="248">
        <v>155.16192551430689</v>
      </c>
    </row>
    <row r="705" spans="2:3" x14ac:dyDescent="0.75">
      <c r="B705" s="249">
        <v>642</v>
      </c>
      <c r="C705" s="248">
        <v>131.64015449816017</v>
      </c>
    </row>
    <row r="706" spans="2:3" x14ac:dyDescent="0.75">
      <c r="B706" s="249">
        <v>643</v>
      </c>
      <c r="C706" s="248">
        <v>113.73204862502951</v>
      </c>
    </row>
    <row r="707" spans="2:3" x14ac:dyDescent="0.75">
      <c r="B707" s="249">
        <v>644</v>
      </c>
      <c r="C707" s="248">
        <v>95.830754313142378</v>
      </c>
    </row>
    <row r="708" spans="2:3" x14ac:dyDescent="0.75">
      <c r="B708" s="249">
        <v>645</v>
      </c>
      <c r="C708" s="248">
        <v>93.851732508304323</v>
      </c>
    </row>
    <row r="709" spans="2:3" x14ac:dyDescent="0.75">
      <c r="B709" s="249">
        <v>646</v>
      </c>
      <c r="C709" s="248">
        <v>124.85086699416144</v>
      </c>
    </row>
    <row r="710" spans="2:3" x14ac:dyDescent="0.75">
      <c r="B710" s="249">
        <v>647</v>
      </c>
      <c r="C710" s="248">
        <v>136.32064262452892</v>
      </c>
    </row>
    <row r="711" spans="2:3" x14ac:dyDescent="0.75">
      <c r="B711" s="249">
        <v>648</v>
      </c>
      <c r="C711" s="248">
        <v>105.0628523801435</v>
      </c>
    </row>
    <row r="712" spans="2:3" x14ac:dyDescent="0.75">
      <c r="B712" s="249">
        <v>649</v>
      </c>
      <c r="C712" s="248">
        <v>100.77357775930645</v>
      </c>
    </row>
    <row r="713" spans="2:3" x14ac:dyDescent="0.75">
      <c r="B713" s="249">
        <v>650</v>
      </c>
      <c r="C713" s="248">
        <v>111.62244575292891</v>
      </c>
    </row>
    <row r="714" spans="2:3" x14ac:dyDescent="0.75">
      <c r="B714" s="249">
        <v>651</v>
      </c>
      <c r="C714" s="248">
        <v>173.23931879272567</v>
      </c>
    </row>
    <row r="715" spans="2:3" x14ac:dyDescent="0.75">
      <c r="B715" s="249">
        <v>652</v>
      </c>
      <c r="C715" s="248">
        <v>64.596241815903468</v>
      </c>
    </row>
    <row r="716" spans="2:3" x14ac:dyDescent="0.75">
      <c r="B716" s="249">
        <v>653</v>
      </c>
      <c r="C716" s="248">
        <v>157.36314850553629</v>
      </c>
    </row>
    <row r="717" spans="2:3" x14ac:dyDescent="0.75">
      <c r="B717" s="249">
        <v>654</v>
      </c>
      <c r="C717" s="248">
        <v>118.23858711072111</v>
      </c>
    </row>
    <row r="718" spans="2:3" x14ac:dyDescent="0.75">
      <c r="B718" s="249">
        <v>655</v>
      </c>
      <c r="C718" s="248">
        <v>118.78918339629681</v>
      </c>
    </row>
    <row r="719" spans="2:3" x14ac:dyDescent="0.75">
      <c r="B719" s="249">
        <v>656</v>
      </c>
      <c r="C719" s="248">
        <v>113.60869827779574</v>
      </c>
    </row>
    <row r="720" spans="2:3" x14ac:dyDescent="0.75">
      <c r="B720" s="249">
        <v>657</v>
      </c>
      <c r="C720" s="248">
        <v>112.14682930975826</v>
      </c>
    </row>
    <row r="721" spans="2:3" x14ac:dyDescent="0.75">
      <c r="B721" s="249">
        <v>658</v>
      </c>
      <c r="C721" s="248">
        <v>94.635736903579883</v>
      </c>
    </row>
    <row r="722" spans="2:3" x14ac:dyDescent="0.75">
      <c r="B722" s="249">
        <v>659</v>
      </c>
      <c r="C722" s="248">
        <v>118.90488027799135</v>
      </c>
    </row>
    <row r="723" spans="2:3" x14ac:dyDescent="0.75">
      <c r="B723" s="249">
        <v>660</v>
      </c>
      <c r="C723" s="248">
        <v>122.25789264833581</v>
      </c>
    </row>
    <row r="724" spans="2:3" x14ac:dyDescent="0.75">
      <c r="B724" s="249">
        <v>661</v>
      </c>
      <c r="C724" s="248">
        <v>156.49020276180761</v>
      </c>
    </row>
    <row r="725" spans="2:3" x14ac:dyDescent="0.75">
      <c r="B725" s="249">
        <v>662</v>
      </c>
      <c r="C725" s="248">
        <v>134.1175750765064</v>
      </c>
    </row>
    <row r="726" spans="2:3" x14ac:dyDescent="0.75">
      <c r="B726" s="249">
        <v>663</v>
      </c>
      <c r="C726" s="248">
        <v>138.40430358828493</v>
      </c>
    </row>
    <row r="727" spans="2:3" x14ac:dyDescent="0.75">
      <c r="B727" s="249">
        <v>664</v>
      </c>
      <c r="C727" s="248">
        <v>109.67181017651322</v>
      </c>
    </row>
    <row r="728" spans="2:3" x14ac:dyDescent="0.75">
      <c r="B728" s="249">
        <v>665</v>
      </c>
      <c r="C728" s="248">
        <v>97.360451748675104</v>
      </c>
    </row>
    <row r="729" spans="2:3" x14ac:dyDescent="0.75">
      <c r="B729" s="249">
        <v>666</v>
      </c>
      <c r="C729" s="248">
        <v>120.0862312961996</v>
      </c>
    </row>
    <row r="730" spans="2:3" x14ac:dyDescent="0.75">
      <c r="B730" s="249">
        <v>667</v>
      </c>
      <c r="C730" s="248">
        <v>115.31338508634214</v>
      </c>
    </row>
    <row r="731" spans="2:3" x14ac:dyDescent="0.75">
      <c r="B731" s="249">
        <v>668</v>
      </c>
      <c r="C731" s="248">
        <v>127.98436623003211</v>
      </c>
    </row>
    <row r="732" spans="2:3" x14ac:dyDescent="0.75">
      <c r="B732" s="249">
        <v>669</v>
      </c>
      <c r="C732" s="248">
        <v>80.512508909180553</v>
      </c>
    </row>
    <row r="733" spans="2:3" x14ac:dyDescent="0.75">
      <c r="B733" s="249">
        <v>670</v>
      </c>
      <c r="C733" s="248">
        <v>83.813754699771152</v>
      </c>
    </row>
    <row r="734" spans="2:3" x14ac:dyDescent="0.75">
      <c r="B734" s="249">
        <v>671</v>
      </c>
      <c r="C734" s="248">
        <v>151.52218299463962</v>
      </c>
    </row>
    <row r="735" spans="2:3" x14ac:dyDescent="0.75">
      <c r="B735" s="249">
        <v>672</v>
      </c>
      <c r="C735" s="248">
        <v>96.571554052658712</v>
      </c>
    </row>
    <row r="736" spans="2:3" x14ac:dyDescent="0.75">
      <c r="B736" s="249">
        <v>673</v>
      </c>
      <c r="C736" s="248">
        <v>131.74661174895229</v>
      </c>
    </row>
    <row r="737" spans="2:3" x14ac:dyDescent="0.75">
      <c r="B737" s="249">
        <v>674</v>
      </c>
      <c r="C737" s="248">
        <v>98.837782449891805</v>
      </c>
    </row>
    <row r="738" spans="2:3" x14ac:dyDescent="0.75">
      <c r="B738" s="249">
        <v>675</v>
      </c>
      <c r="C738" s="248">
        <v>121.8524681468982</v>
      </c>
    </row>
    <row r="739" spans="2:3" x14ac:dyDescent="0.75">
      <c r="B739" s="249">
        <v>676</v>
      </c>
      <c r="C739" s="248">
        <v>159.96367345214097</v>
      </c>
    </row>
    <row r="740" spans="2:3" x14ac:dyDescent="0.75">
      <c r="B740" s="249">
        <v>677</v>
      </c>
      <c r="C740" s="248">
        <v>83.082812692800303</v>
      </c>
    </row>
    <row r="741" spans="2:3" x14ac:dyDescent="0.75">
      <c r="B741" s="249">
        <v>678</v>
      </c>
      <c r="C741" s="248">
        <v>119.56477834487637</v>
      </c>
    </row>
    <row r="742" spans="2:3" x14ac:dyDescent="0.75">
      <c r="B742" s="249">
        <v>679</v>
      </c>
      <c r="C742" s="248">
        <v>143.4130495043126</v>
      </c>
    </row>
    <row r="743" spans="2:3" x14ac:dyDescent="0.75">
      <c r="B743" s="249">
        <v>680</v>
      </c>
      <c r="C743" s="248">
        <v>98.102982026312645</v>
      </c>
    </row>
    <row r="744" spans="2:3" x14ac:dyDescent="0.75">
      <c r="B744" s="249">
        <v>681</v>
      </c>
      <c r="C744" s="248">
        <v>118.37556290902937</v>
      </c>
    </row>
    <row r="745" spans="2:3" x14ac:dyDescent="0.75">
      <c r="B745" s="249">
        <v>682</v>
      </c>
      <c r="C745" s="248">
        <v>91.796401783558522</v>
      </c>
    </row>
    <row r="746" spans="2:3" x14ac:dyDescent="0.75">
      <c r="B746" s="249">
        <v>683</v>
      </c>
      <c r="C746" s="248">
        <v>83.571760119946518</v>
      </c>
    </row>
    <row r="747" spans="2:3" x14ac:dyDescent="0.75">
      <c r="B747" s="249">
        <v>684</v>
      </c>
      <c r="C747" s="248">
        <v>110.26684828778387</v>
      </c>
    </row>
    <row r="748" spans="2:3" x14ac:dyDescent="0.75">
      <c r="B748" s="249">
        <v>685</v>
      </c>
      <c r="C748" s="248">
        <v>114.60453283039487</v>
      </c>
    </row>
    <row r="749" spans="2:3" x14ac:dyDescent="0.75">
      <c r="B749" s="249">
        <v>686</v>
      </c>
      <c r="C749" s="248">
        <v>135.53468620344285</v>
      </c>
    </row>
    <row r="750" spans="2:3" x14ac:dyDescent="0.75">
      <c r="B750" s="249">
        <v>687</v>
      </c>
      <c r="C750" s="248">
        <v>164.87311893125914</v>
      </c>
    </row>
    <row r="751" spans="2:3" x14ac:dyDescent="0.75">
      <c r="B751" s="249">
        <v>688</v>
      </c>
      <c r="C751" s="248">
        <v>113.90189140317631</v>
      </c>
    </row>
    <row r="752" spans="2:3" x14ac:dyDescent="0.75">
      <c r="B752" s="249">
        <v>689</v>
      </c>
      <c r="C752" s="248">
        <v>100.60266732651328</v>
      </c>
    </row>
    <row r="753" spans="2:3" x14ac:dyDescent="0.75">
      <c r="B753" s="249">
        <v>690</v>
      </c>
      <c r="C753" s="248">
        <v>179.96254219739978</v>
      </c>
    </row>
    <row r="754" spans="2:3" x14ac:dyDescent="0.75">
      <c r="B754" s="249">
        <v>691</v>
      </c>
      <c r="C754" s="248">
        <v>91.450517961748261</v>
      </c>
    </row>
    <row r="755" spans="2:3" x14ac:dyDescent="0.75">
      <c r="B755" s="249">
        <v>692</v>
      </c>
      <c r="C755" s="248">
        <v>165.49622717225026</v>
      </c>
    </row>
    <row r="756" spans="2:3" x14ac:dyDescent="0.75">
      <c r="B756" s="249">
        <v>693</v>
      </c>
      <c r="C756" s="248">
        <v>135.64687163878475</v>
      </c>
    </row>
    <row r="757" spans="2:3" x14ac:dyDescent="0.75">
      <c r="B757" s="249">
        <v>694</v>
      </c>
      <c r="C757" s="248">
        <v>110.95218299901468</v>
      </c>
    </row>
    <row r="758" spans="2:3" x14ac:dyDescent="0.75">
      <c r="B758" s="249">
        <v>695</v>
      </c>
      <c r="C758" s="248">
        <v>120.07812031584923</v>
      </c>
    </row>
    <row r="759" spans="2:3" x14ac:dyDescent="0.75">
      <c r="B759" s="249">
        <v>696</v>
      </c>
      <c r="C759" s="248">
        <v>128.66997254239729</v>
      </c>
    </row>
    <row r="760" spans="2:3" x14ac:dyDescent="0.75">
      <c r="B760" s="249">
        <v>697</v>
      </c>
      <c r="C760" s="248">
        <v>94.850980233685391</v>
      </c>
    </row>
    <row r="761" spans="2:3" x14ac:dyDescent="0.75">
      <c r="B761" s="249">
        <v>698</v>
      </c>
      <c r="C761" s="248">
        <v>87.088869412491064</v>
      </c>
    </row>
    <row r="762" spans="2:3" x14ac:dyDescent="0.75">
      <c r="B762" s="249">
        <v>699</v>
      </c>
      <c r="C762" s="248">
        <v>86.705867947791717</v>
      </c>
    </row>
    <row r="763" spans="2:3" x14ac:dyDescent="0.75">
      <c r="B763" s="249">
        <v>700</v>
      </c>
      <c r="C763" s="248">
        <v>114.22920160095208</v>
      </c>
    </row>
    <row r="764" spans="2:3" x14ac:dyDescent="0.75">
      <c r="B764" s="249">
        <v>701</v>
      </c>
      <c r="C764" s="248">
        <v>129.28638295639496</v>
      </c>
    </row>
    <row r="765" spans="2:3" x14ac:dyDescent="0.75">
      <c r="B765" s="249">
        <v>702</v>
      </c>
      <c r="C765" s="248">
        <v>137.03718708708823</v>
      </c>
    </row>
    <row r="766" spans="2:3" x14ac:dyDescent="0.75">
      <c r="B766" s="249">
        <v>703</v>
      </c>
      <c r="C766" s="248">
        <v>99.656574412146341</v>
      </c>
    </row>
    <row r="767" spans="2:3" x14ac:dyDescent="0.75">
      <c r="B767" s="249">
        <v>704</v>
      </c>
      <c r="C767" s="248">
        <v>121.68367335650375</v>
      </c>
    </row>
    <row r="768" spans="2:3" x14ac:dyDescent="0.75">
      <c r="B768" s="249">
        <v>705</v>
      </c>
      <c r="C768" s="248">
        <v>101.62721644037053</v>
      </c>
    </row>
    <row r="769" spans="2:3" x14ac:dyDescent="0.75">
      <c r="B769" s="249">
        <v>706</v>
      </c>
      <c r="C769" s="248">
        <v>138.8847267376743</v>
      </c>
    </row>
    <row r="770" spans="2:3" x14ac:dyDescent="0.75">
      <c r="B770" s="249">
        <v>707</v>
      </c>
      <c r="C770" s="248">
        <v>84.744733598844803</v>
      </c>
    </row>
    <row r="771" spans="2:3" x14ac:dyDescent="0.75">
      <c r="B771" s="249">
        <v>708</v>
      </c>
      <c r="C771" s="248">
        <v>123.19041573134183</v>
      </c>
    </row>
    <row r="772" spans="2:3" x14ac:dyDescent="0.75">
      <c r="B772" s="249">
        <v>709</v>
      </c>
      <c r="C772" s="248">
        <v>98.120931218905341</v>
      </c>
    </row>
    <row r="773" spans="2:3" x14ac:dyDescent="0.75">
      <c r="B773" s="249">
        <v>710</v>
      </c>
      <c r="C773" s="248">
        <v>93.773798120269362</v>
      </c>
    </row>
    <row r="774" spans="2:3" x14ac:dyDescent="0.75">
      <c r="B774" s="249">
        <v>711</v>
      </c>
      <c r="C774" s="248">
        <v>103.36386164448547</v>
      </c>
    </row>
    <row r="775" spans="2:3" x14ac:dyDescent="0.75">
      <c r="B775" s="249">
        <v>712</v>
      </c>
      <c r="C775" s="248">
        <v>145.35198097942558</v>
      </c>
    </row>
    <row r="776" spans="2:3" x14ac:dyDescent="0.75">
      <c r="B776" s="249">
        <v>713</v>
      </c>
      <c r="C776" s="248">
        <v>111.44730335116857</v>
      </c>
    </row>
    <row r="777" spans="2:3" x14ac:dyDescent="0.75">
      <c r="B777" s="249">
        <v>714</v>
      </c>
      <c r="C777" s="248">
        <v>153.08076795966537</v>
      </c>
    </row>
    <row r="778" spans="2:3" x14ac:dyDescent="0.75">
      <c r="B778" s="249">
        <v>715</v>
      </c>
      <c r="C778" s="248">
        <v>104.48428680730312</v>
      </c>
    </row>
    <row r="779" spans="2:3" x14ac:dyDescent="0.75">
      <c r="B779" s="249">
        <v>716</v>
      </c>
      <c r="C779" s="248">
        <v>131.21290976415528</v>
      </c>
    </row>
    <row r="780" spans="2:3" x14ac:dyDescent="0.75">
      <c r="B780" s="249">
        <v>717</v>
      </c>
      <c r="C780" s="248">
        <v>162.83785340979327</v>
      </c>
    </row>
    <row r="781" spans="2:3" x14ac:dyDescent="0.75">
      <c r="B781" s="249">
        <v>718</v>
      </c>
      <c r="C781" s="248">
        <v>98.096592261774745</v>
      </c>
    </row>
    <row r="782" spans="2:3" x14ac:dyDescent="0.75">
      <c r="B782" s="249">
        <v>719</v>
      </c>
      <c r="C782" s="248">
        <v>128.69480705378251</v>
      </c>
    </row>
    <row r="783" spans="2:3" x14ac:dyDescent="0.75">
      <c r="B783" s="249">
        <v>720</v>
      </c>
      <c r="C783" s="248">
        <v>115.55747468487019</v>
      </c>
    </row>
    <row r="784" spans="2:3" x14ac:dyDescent="0.75">
      <c r="B784" s="249">
        <v>721</v>
      </c>
      <c r="C784" s="248">
        <v>158.47390121722771</v>
      </c>
    </row>
    <row r="785" spans="2:3" x14ac:dyDescent="0.75">
      <c r="B785" s="249">
        <v>722</v>
      </c>
      <c r="C785" s="248">
        <v>80.413498176127561</v>
      </c>
    </row>
    <row r="786" spans="2:3" x14ac:dyDescent="0.75">
      <c r="B786" s="249">
        <v>723</v>
      </c>
      <c r="C786" s="248">
        <v>101.9750644666376</v>
      </c>
    </row>
    <row r="787" spans="2:3" x14ac:dyDescent="0.75">
      <c r="B787" s="249">
        <v>724</v>
      </c>
      <c r="C787" s="248">
        <v>145.37217722260314</v>
      </c>
    </row>
    <row r="788" spans="2:3" x14ac:dyDescent="0.75">
      <c r="B788" s="249">
        <v>725</v>
      </c>
      <c r="C788" s="248">
        <v>122.07709875234281</v>
      </c>
    </row>
    <row r="789" spans="2:3" x14ac:dyDescent="0.75">
      <c r="B789" s="249">
        <v>726</v>
      </c>
      <c r="C789" s="248">
        <v>124.39918494149499</v>
      </c>
    </row>
    <row r="790" spans="2:3" x14ac:dyDescent="0.75">
      <c r="B790" s="249">
        <v>727</v>
      </c>
      <c r="C790" s="248">
        <v>117.96136703330751</v>
      </c>
    </row>
    <row r="791" spans="2:3" x14ac:dyDescent="0.75">
      <c r="B791" s="249">
        <v>728</v>
      </c>
      <c r="C791" s="248">
        <v>130.55080237756343</v>
      </c>
    </row>
    <row r="792" spans="2:3" x14ac:dyDescent="0.75">
      <c r="B792" s="249">
        <v>729</v>
      </c>
      <c r="C792" s="248">
        <v>141.15253901516769</v>
      </c>
    </row>
    <row r="793" spans="2:3" x14ac:dyDescent="0.75">
      <c r="B793" s="249">
        <v>730</v>
      </c>
      <c r="C793" s="248">
        <v>76.375605847355246</v>
      </c>
    </row>
    <row r="794" spans="2:3" x14ac:dyDescent="0.75">
      <c r="B794" s="249">
        <v>731</v>
      </c>
      <c r="C794" s="248">
        <v>75.36691784836421</v>
      </c>
    </row>
    <row r="795" spans="2:3" x14ac:dyDescent="0.75">
      <c r="B795" s="249">
        <v>732</v>
      </c>
      <c r="C795" s="248">
        <v>122.30574106792469</v>
      </c>
    </row>
    <row r="796" spans="2:3" x14ac:dyDescent="0.75">
      <c r="B796" s="249">
        <v>733</v>
      </c>
      <c r="C796" s="248">
        <v>117.71893419145015</v>
      </c>
    </row>
    <row r="797" spans="2:3" x14ac:dyDescent="0.75">
      <c r="B797" s="249">
        <v>734</v>
      </c>
      <c r="C797" s="248">
        <v>74.167106572055644</v>
      </c>
    </row>
    <row r="798" spans="2:3" x14ac:dyDescent="0.75">
      <c r="B798" s="249">
        <v>735</v>
      </c>
      <c r="C798" s="248">
        <v>125.25529624544382</v>
      </c>
    </row>
    <row r="799" spans="2:3" x14ac:dyDescent="0.75">
      <c r="B799" s="249">
        <v>736</v>
      </c>
      <c r="C799" s="248">
        <v>120.68275515168594</v>
      </c>
    </row>
    <row r="800" spans="2:3" x14ac:dyDescent="0.75">
      <c r="B800" s="249">
        <v>737</v>
      </c>
      <c r="C800" s="248">
        <v>96.462671145273589</v>
      </c>
    </row>
    <row r="801" spans="2:3" x14ac:dyDescent="0.75">
      <c r="B801" s="249">
        <v>738</v>
      </c>
      <c r="C801" s="248">
        <v>127.41642719477225</v>
      </c>
    </row>
    <row r="802" spans="2:3" x14ac:dyDescent="0.75">
      <c r="B802" s="249">
        <v>739</v>
      </c>
      <c r="C802" s="248">
        <v>103.29281520441386</v>
      </c>
    </row>
    <row r="803" spans="2:3" x14ac:dyDescent="0.75">
      <c r="B803" s="249">
        <v>740</v>
      </c>
      <c r="C803" s="248">
        <v>102.69540650605272</v>
      </c>
    </row>
    <row r="804" spans="2:3" x14ac:dyDescent="0.75">
      <c r="B804" s="249">
        <v>741</v>
      </c>
      <c r="C804" s="248">
        <v>166.38470948159107</v>
      </c>
    </row>
    <row r="805" spans="2:3" x14ac:dyDescent="0.75">
      <c r="B805" s="249">
        <v>742</v>
      </c>
      <c r="C805" s="248">
        <v>144.29624601555</v>
      </c>
    </row>
    <row r="806" spans="2:3" x14ac:dyDescent="0.75">
      <c r="B806" s="249">
        <v>743</v>
      </c>
      <c r="C806" s="248">
        <v>86.618164899384226</v>
      </c>
    </row>
    <row r="807" spans="2:3" x14ac:dyDescent="0.75">
      <c r="B807" s="249">
        <v>744</v>
      </c>
      <c r="C807" s="248">
        <v>88.681208681719141</v>
      </c>
    </row>
    <row r="808" spans="2:3" x14ac:dyDescent="0.75">
      <c r="B808" s="249">
        <v>745</v>
      </c>
      <c r="C808" s="248">
        <v>125.41487928842528</v>
      </c>
    </row>
    <row r="809" spans="2:3" x14ac:dyDescent="0.75">
      <c r="B809" s="249">
        <v>746</v>
      </c>
      <c r="C809" s="248">
        <v>106.90735860563287</v>
      </c>
    </row>
    <row r="810" spans="2:3" x14ac:dyDescent="0.75">
      <c r="B810" s="249">
        <v>747</v>
      </c>
      <c r="C810" s="248">
        <v>129.81068545898515</v>
      </c>
    </row>
    <row r="811" spans="2:3" x14ac:dyDescent="0.75">
      <c r="B811" s="249">
        <v>748</v>
      </c>
      <c r="C811" s="248">
        <v>139.84833496428035</v>
      </c>
    </row>
    <row r="812" spans="2:3" x14ac:dyDescent="0.75">
      <c r="B812" s="249">
        <v>749</v>
      </c>
      <c r="C812" s="248">
        <v>120.99571918790781</v>
      </c>
    </row>
    <row r="813" spans="2:3" x14ac:dyDescent="0.75">
      <c r="B813" s="249">
        <v>750</v>
      </c>
      <c r="C813" s="248">
        <v>115.71473605502847</v>
      </c>
    </row>
    <row r="814" spans="2:3" x14ac:dyDescent="0.75">
      <c r="B814" s="249">
        <v>751</v>
      </c>
      <c r="C814" s="248">
        <v>125.67797914310215</v>
      </c>
    </row>
    <row r="815" spans="2:3" x14ac:dyDescent="0.75">
      <c r="B815" s="249">
        <v>752</v>
      </c>
      <c r="C815" s="248">
        <v>92.151532705230338</v>
      </c>
    </row>
    <row r="816" spans="2:3" x14ac:dyDescent="0.75">
      <c r="B816" s="249">
        <v>753</v>
      </c>
      <c r="C816" s="248">
        <v>141.97749408884968</v>
      </c>
    </row>
    <row r="817" spans="2:3" x14ac:dyDescent="0.75">
      <c r="B817" s="249">
        <v>754</v>
      </c>
      <c r="C817" s="248">
        <v>94.290771468943092</v>
      </c>
    </row>
    <row r="818" spans="2:3" x14ac:dyDescent="0.75">
      <c r="B818" s="249">
        <v>755</v>
      </c>
      <c r="C818" s="248">
        <v>127.6650853585228</v>
      </c>
    </row>
    <row r="819" spans="2:3" x14ac:dyDescent="0.75">
      <c r="B819" s="249">
        <v>756</v>
      </c>
      <c r="C819" s="248">
        <v>149.27360900689482</v>
      </c>
    </row>
    <row r="820" spans="2:3" x14ac:dyDescent="0.75">
      <c r="B820" s="249">
        <v>757</v>
      </c>
      <c r="C820" s="248">
        <v>134.45991332484499</v>
      </c>
    </row>
    <row r="821" spans="2:3" x14ac:dyDescent="0.75">
      <c r="B821" s="249">
        <v>758</v>
      </c>
      <c r="C821" s="248">
        <v>142.46786476273471</v>
      </c>
    </row>
    <row r="822" spans="2:3" x14ac:dyDescent="0.75">
      <c r="B822" s="249">
        <v>759</v>
      </c>
      <c r="C822" s="248">
        <v>149.10275220691153</v>
      </c>
    </row>
    <row r="823" spans="2:3" x14ac:dyDescent="0.75">
      <c r="B823" s="249">
        <v>760</v>
      </c>
      <c r="C823" s="248">
        <v>90.059320913999784</v>
      </c>
    </row>
    <row r="824" spans="2:3" x14ac:dyDescent="0.75">
      <c r="B824" s="249">
        <v>761</v>
      </c>
      <c r="C824" s="248">
        <v>134.27887205371312</v>
      </c>
    </row>
    <row r="825" spans="2:3" x14ac:dyDescent="0.75">
      <c r="B825" s="249">
        <v>762</v>
      </c>
      <c r="C825" s="248">
        <v>122.18402863973418</v>
      </c>
    </row>
    <row r="826" spans="2:3" x14ac:dyDescent="0.75">
      <c r="B826" s="249">
        <v>763</v>
      </c>
      <c r="C826" s="248">
        <v>128.46855417679512</v>
      </c>
    </row>
    <row r="827" spans="2:3" x14ac:dyDescent="0.75">
      <c r="B827" s="249">
        <v>764</v>
      </c>
      <c r="C827" s="248">
        <v>103.00350442681233</v>
      </c>
    </row>
    <row r="828" spans="2:3" x14ac:dyDescent="0.75">
      <c r="B828" s="249">
        <v>765</v>
      </c>
      <c r="C828" s="248">
        <v>139.30888684597136</v>
      </c>
    </row>
    <row r="829" spans="2:3" x14ac:dyDescent="0.75">
      <c r="B829" s="249">
        <v>766</v>
      </c>
      <c r="C829" s="248">
        <v>99.917322238542624</v>
      </c>
    </row>
    <row r="830" spans="2:3" x14ac:dyDescent="0.75">
      <c r="B830" s="249">
        <v>767</v>
      </c>
      <c r="C830" s="248">
        <v>108.12400376343206</v>
      </c>
    </row>
    <row r="831" spans="2:3" x14ac:dyDescent="0.75">
      <c r="B831" s="249">
        <v>768</v>
      </c>
      <c r="C831" s="248">
        <v>129.38828017729051</v>
      </c>
    </row>
    <row r="832" spans="2:3" x14ac:dyDescent="0.75">
      <c r="B832" s="249">
        <v>769</v>
      </c>
      <c r="C832" s="248">
        <v>126.88767277926331</v>
      </c>
    </row>
    <row r="833" spans="2:3" x14ac:dyDescent="0.75">
      <c r="B833" s="249">
        <v>770</v>
      </c>
      <c r="C833" s="248">
        <v>119.71354968295772</v>
      </c>
    </row>
    <row r="834" spans="2:3" x14ac:dyDescent="0.75">
      <c r="B834" s="249">
        <v>771</v>
      </c>
      <c r="C834" s="248">
        <v>147.83913133566</v>
      </c>
    </row>
    <row r="835" spans="2:3" x14ac:dyDescent="0.75">
      <c r="B835" s="249">
        <v>772</v>
      </c>
      <c r="C835" s="248">
        <v>128.5948663306288</v>
      </c>
    </row>
    <row r="836" spans="2:3" x14ac:dyDescent="0.75">
      <c r="B836" s="249">
        <v>773</v>
      </c>
      <c r="C836" s="248">
        <v>112.62450584228878</v>
      </c>
    </row>
    <row r="837" spans="2:3" x14ac:dyDescent="0.75">
      <c r="B837" s="249">
        <v>774</v>
      </c>
      <c r="C837" s="248">
        <v>103.00345693718157</v>
      </c>
    </row>
    <row r="838" spans="2:3" x14ac:dyDescent="0.75">
      <c r="B838" s="249">
        <v>775</v>
      </c>
      <c r="C838" s="248">
        <v>69.93578745544761</v>
      </c>
    </row>
    <row r="839" spans="2:3" x14ac:dyDescent="0.75">
      <c r="B839" s="249">
        <v>776</v>
      </c>
      <c r="C839" s="248">
        <v>130.65910283731182</v>
      </c>
    </row>
    <row r="840" spans="2:3" x14ac:dyDescent="0.75">
      <c r="B840" s="249">
        <v>777</v>
      </c>
      <c r="C840" s="248">
        <v>151.19280939612571</v>
      </c>
    </row>
    <row r="841" spans="2:3" x14ac:dyDescent="0.75">
      <c r="B841" s="249">
        <v>778</v>
      </c>
      <c r="C841" s="248">
        <v>84.714947968060088</v>
      </c>
    </row>
    <row r="842" spans="2:3" x14ac:dyDescent="0.75">
      <c r="B842" s="249">
        <v>779</v>
      </c>
      <c r="C842" s="248">
        <v>88.584828103673757</v>
      </c>
    </row>
    <row r="843" spans="2:3" x14ac:dyDescent="0.75">
      <c r="B843" s="249">
        <v>780</v>
      </c>
      <c r="C843" s="248">
        <v>98.043902797107449</v>
      </c>
    </row>
    <row r="844" spans="2:3" x14ac:dyDescent="0.75">
      <c r="B844" s="249">
        <v>781</v>
      </c>
      <c r="C844" s="248">
        <v>130.46973170037552</v>
      </c>
    </row>
    <row r="845" spans="2:3" x14ac:dyDescent="0.75">
      <c r="B845" s="249">
        <v>782</v>
      </c>
      <c r="C845" s="248">
        <v>70.118053286090088</v>
      </c>
    </row>
    <row r="846" spans="2:3" x14ac:dyDescent="0.75">
      <c r="B846" s="249">
        <v>783</v>
      </c>
      <c r="C846" s="248">
        <v>185.37461944188667</v>
      </c>
    </row>
    <row r="847" spans="2:3" x14ac:dyDescent="0.75">
      <c r="B847" s="249">
        <v>784</v>
      </c>
      <c r="C847" s="248">
        <v>154.84958544530895</v>
      </c>
    </row>
    <row r="848" spans="2:3" x14ac:dyDescent="0.75">
      <c r="B848" s="249">
        <v>785</v>
      </c>
      <c r="C848" s="248">
        <v>157.0052844568167</v>
      </c>
    </row>
    <row r="849" spans="2:3" x14ac:dyDescent="0.75">
      <c r="B849" s="249">
        <v>786</v>
      </c>
      <c r="C849" s="248">
        <v>130.47140016351818</v>
      </c>
    </row>
    <row r="850" spans="2:3" x14ac:dyDescent="0.75">
      <c r="B850" s="249">
        <v>787</v>
      </c>
      <c r="C850" s="248">
        <v>117.18352611276848</v>
      </c>
    </row>
    <row r="851" spans="2:3" x14ac:dyDescent="0.75">
      <c r="B851" s="249">
        <v>788</v>
      </c>
      <c r="C851" s="248">
        <v>102.38418469098846</v>
      </c>
    </row>
    <row r="852" spans="2:3" x14ac:dyDescent="0.75">
      <c r="B852" s="249">
        <v>789</v>
      </c>
      <c r="C852" s="248">
        <v>122.723062252874</v>
      </c>
    </row>
    <row r="853" spans="2:3" x14ac:dyDescent="0.75">
      <c r="B853" s="249">
        <v>790</v>
      </c>
      <c r="C853" s="248">
        <v>149.78744353954659</v>
      </c>
    </row>
    <row r="854" spans="2:3" x14ac:dyDescent="0.75">
      <c r="B854" s="249">
        <v>791</v>
      </c>
      <c r="C854" s="248">
        <v>102.57675853771703</v>
      </c>
    </row>
    <row r="855" spans="2:3" x14ac:dyDescent="0.75">
      <c r="B855" s="249">
        <v>792</v>
      </c>
      <c r="C855" s="248">
        <v>126.98250928109441</v>
      </c>
    </row>
    <row r="856" spans="2:3" x14ac:dyDescent="0.75">
      <c r="B856" s="249">
        <v>793</v>
      </c>
      <c r="C856" s="248">
        <v>149.15698169957079</v>
      </c>
    </row>
    <row r="857" spans="2:3" x14ac:dyDescent="0.75">
      <c r="B857" s="249">
        <v>794</v>
      </c>
      <c r="C857" s="248">
        <v>145.65157218209993</v>
      </c>
    </row>
    <row r="858" spans="2:3" x14ac:dyDescent="0.75">
      <c r="B858" s="249">
        <v>795</v>
      </c>
      <c r="C858" s="248">
        <v>139.41946839030865</v>
      </c>
    </row>
    <row r="859" spans="2:3" x14ac:dyDescent="0.75">
      <c r="B859" s="249">
        <v>796</v>
      </c>
      <c r="C859" s="248">
        <v>196.91608376203573</v>
      </c>
    </row>
    <row r="860" spans="2:3" x14ac:dyDescent="0.75">
      <c r="B860" s="249">
        <v>797</v>
      </c>
      <c r="C860" s="248">
        <v>136.69683411060922</v>
      </c>
    </row>
    <row r="861" spans="2:3" x14ac:dyDescent="0.75">
      <c r="B861" s="249">
        <v>798</v>
      </c>
      <c r="C861" s="248">
        <v>136.79995330976999</v>
      </c>
    </row>
    <row r="862" spans="2:3" x14ac:dyDescent="0.75">
      <c r="B862" s="249">
        <v>799</v>
      </c>
      <c r="C862" s="248">
        <v>126.94384038347839</v>
      </c>
    </row>
    <row r="863" spans="2:3" x14ac:dyDescent="0.75">
      <c r="B863" s="249">
        <v>800</v>
      </c>
      <c r="C863" s="248">
        <v>112.48339268254388</v>
      </c>
    </row>
    <row r="864" spans="2:3" x14ac:dyDescent="0.75">
      <c r="B864" s="249">
        <v>801</v>
      </c>
      <c r="C864" s="248">
        <v>54.474347836850896</v>
      </c>
    </row>
    <row r="865" spans="2:3" x14ac:dyDescent="0.75">
      <c r="B865" s="249">
        <v>802</v>
      </c>
      <c r="C865" s="248">
        <v>100.95375357553982</v>
      </c>
    </row>
    <row r="866" spans="2:3" x14ac:dyDescent="0.75">
      <c r="B866" s="249">
        <v>803</v>
      </c>
      <c r="C866" s="248">
        <v>125.61751221641639</v>
      </c>
    </row>
    <row r="867" spans="2:3" x14ac:dyDescent="0.75">
      <c r="B867" s="249">
        <v>804</v>
      </c>
      <c r="C867" s="248">
        <v>126.96418703579415</v>
      </c>
    </row>
    <row r="868" spans="2:3" x14ac:dyDescent="0.75">
      <c r="B868" s="249">
        <v>805</v>
      </c>
      <c r="C868" s="248">
        <v>88.227828696348112</v>
      </c>
    </row>
    <row r="869" spans="2:3" x14ac:dyDescent="0.75">
      <c r="B869" s="249">
        <v>806</v>
      </c>
      <c r="C869" s="248">
        <v>110.90350576621634</v>
      </c>
    </row>
    <row r="870" spans="2:3" x14ac:dyDescent="0.75">
      <c r="B870" s="249">
        <v>807</v>
      </c>
      <c r="C870" s="248">
        <v>123.60409244225029</v>
      </c>
    </row>
    <row r="871" spans="2:3" x14ac:dyDescent="0.75">
      <c r="B871" s="249">
        <v>808</v>
      </c>
      <c r="C871" s="248">
        <v>159.28929076528578</v>
      </c>
    </row>
    <row r="872" spans="2:3" x14ac:dyDescent="0.75">
      <c r="B872" s="249">
        <v>809</v>
      </c>
      <c r="C872" s="248">
        <v>112.65657172831371</v>
      </c>
    </row>
    <row r="873" spans="2:3" x14ac:dyDescent="0.75">
      <c r="B873" s="249">
        <v>810</v>
      </c>
      <c r="C873" s="248">
        <v>157.81732074196856</v>
      </c>
    </row>
    <row r="874" spans="2:3" x14ac:dyDescent="0.75">
      <c r="B874" s="249">
        <v>811</v>
      </c>
      <c r="C874" s="248">
        <v>133.33677232816603</v>
      </c>
    </row>
    <row r="875" spans="2:3" x14ac:dyDescent="0.75">
      <c r="B875" s="249">
        <v>812</v>
      </c>
      <c r="C875" s="248">
        <v>129.24948055118065</v>
      </c>
    </row>
    <row r="876" spans="2:3" x14ac:dyDescent="0.75">
      <c r="B876" s="249">
        <v>813</v>
      </c>
      <c r="C876" s="248">
        <v>122.22340400477231</v>
      </c>
    </row>
    <row r="877" spans="2:3" x14ac:dyDescent="0.75">
      <c r="B877" s="249">
        <v>814</v>
      </c>
      <c r="C877" s="248">
        <v>107.90417384402578</v>
      </c>
    </row>
    <row r="878" spans="2:3" x14ac:dyDescent="0.75">
      <c r="B878" s="249">
        <v>815</v>
      </c>
      <c r="C878" s="248">
        <v>115.34993351482566</v>
      </c>
    </row>
    <row r="879" spans="2:3" x14ac:dyDescent="0.75">
      <c r="B879" s="249">
        <v>816</v>
      </c>
      <c r="C879" s="248">
        <v>140.98115466250175</v>
      </c>
    </row>
    <row r="880" spans="2:3" x14ac:dyDescent="0.75">
      <c r="B880" s="249">
        <v>817</v>
      </c>
      <c r="C880" s="248">
        <v>150.71337520779292</v>
      </c>
    </row>
    <row r="881" spans="2:3" x14ac:dyDescent="0.75">
      <c r="B881" s="249">
        <v>818</v>
      </c>
      <c r="C881" s="248">
        <v>140.11641332620158</v>
      </c>
    </row>
    <row r="882" spans="2:3" x14ac:dyDescent="0.75">
      <c r="B882" s="249">
        <v>819</v>
      </c>
      <c r="C882" s="248">
        <v>94.924696081213597</v>
      </c>
    </row>
    <row r="883" spans="2:3" x14ac:dyDescent="0.75">
      <c r="B883" s="249">
        <v>820</v>
      </c>
      <c r="C883" s="248">
        <v>142.37647919217468</v>
      </c>
    </row>
    <row r="884" spans="2:3" x14ac:dyDescent="0.75">
      <c r="B884" s="249">
        <v>821</v>
      </c>
      <c r="C884" s="248">
        <v>94.138988360162628</v>
      </c>
    </row>
    <row r="885" spans="2:3" x14ac:dyDescent="0.75">
      <c r="B885" s="249">
        <v>822</v>
      </c>
      <c r="C885" s="248">
        <v>116.15257531020734</v>
      </c>
    </row>
    <row r="886" spans="2:3" x14ac:dyDescent="0.75">
      <c r="B886" s="249">
        <v>823</v>
      </c>
      <c r="C886" s="248">
        <v>108.6588547983098</v>
      </c>
    </row>
    <row r="887" spans="2:3" x14ac:dyDescent="0.75">
      <c r="B887" s="249">
        <v>824</v>
      </c>
      <c r="C887" s="248">
        <v>134.06037495371302</v>
      </c>
    </row>
    <row r="888" spans="2:3" x14ac:dyDescent="0.75">
      <c r="B888" s="249">
        <v>825</v>
      </c>
      <c r="C888" s="248">
        <v>131.01302637606034</v>
      </c>
    </row>
    <row r="889" spans="2:3" x14ac:dyDescent="0.75">
      <c r="B889" s="249">
        <v>826</v>
      </c>
      <c r="C889" s="248">
        <v>98.706871050060968</v>
      </c>
    </row>
    <row r="890" spans="2:3" x14ac:dyDescent="0.75">
      <c r="B890" s="249">
        <v>827</v>
      </c>
      <c r="C890" s="248">
        <v>118.74621391124528</v>
      </c>
    </row>
    <row r="891" spans="2:3" x14ac:dyDescent="0.75">
      <c r="B891" s="249">
        <v>828</v>
      </c>
      <c r="C891" s="248">
        <v>74.560760832280707</v>
      </c>
    </row>
    <row r="892" spans="2:3" x14ac:dyDescent="0.75">
      <c r="B892" s="249">
        <v>829</v>
      </c>
      <c r="C892" s="248">
        <v>94.182787679800498</v>
      </c>
    </row>
    <row r="893" spans="2:3" x14ac:dyDescent="0.75">
      <c r="B893" s="249">
        <v>830</v>
      </c>
      <c r="C893" s="248">
        <v>96.740240033558706</v>
      </c>
    </row>
    <row r="894" spans="2:3" x14ac:dyDescent="0.75">
      <c r="B894" s="249">
        <v>831</v>
      </c>
      <c r="C894" s="248">
        <v>129.63575168303154</v>
      </c>
    </row>
    <row r="895" spans="2:3" x14ac:dyDescent="0.75">
      <c r="B895" s="249">
        <v>832</v>
      </c>
      <c r="C895" s="248">
        <v>127.55953826986827</v>
      </c>
    </row>
    <row r="896" spans="2:3" x14ac:dyDescent="0.75">
      <c r="B896" s="249">
        <v>833</v>
      </c>
      <c r="C896" s="248">
        <v>67.841884025408348</v>
      </c>
    </row>
    <row r="897" spans="2:3" x14ac:dyDescent="0.75">
      <c r="B897" s="249">
        <v>834</v>
      </c>
      <c r="C897" s="248">
        <v>88.572587481679449</v>
      </c>
    </row>
    <row r="898" spans="2:3" x14ac:dyDescent="0.75">
      <c r="B898" s="249">
        <v>835</v>
      </c>
      <c r="C898" s="248">
        <v>152.82403269483086</v>
      </c>
    </row>
    <row r="899" spans="2:3" x14ac:dyDescent="0.75">
      <c r="B899" s="249">
        <v>836</v>
      </c>
      <c r="C899" s="248">
        <v>134.35859909254887</v>
      </c>
    </row>
    <row r="900" spans="2:3" x14ac:dyDescent="0.75">
      <c r="B900" s="249">
        <v>837</v>
      </c>
      <c r="C900" s="248">
        <v>138.10196104881396</v>
      </c>
    </row>
    <row r="901" spans="2:3" x14ac:dyDescent="0.75">
      <c r="B901" s="249">
        <v>838</v>
      </c>
      <c r="C901" s="248">
        <v>80.464860627652072</v>
      </c>
    </row>
    <row r="902" spans="2:3" x14ac:dyDescent="0.75">
      <c r="B902" s="249">
        <v>839</v>
      </c>
      <c r="C902" s="248">
        <v>149.14497171422704</v>
      </c>
    </row>
    <row r="903" spans="2:3" x14ac:dyDescent="0.75">
      <c r="B903" s="249">
        <v>840</v>
      </c>
      <c r="C903" s="248">
        <v>115.97945502214465</v>
      </c>
    </row>
    <row r="904" spans="2:3" x14ac:dyDescent="0.75">
      <c r="B904" s="249">
        <v>841</v>
      </c>
      <c r="C904" s="248">
        <v>112.77504699469871</v>
      </c>
    </row>
    <row r="905" spans="2:3" x14ac:dyDescent="0.75">
      <c r="B905" s="249">
        <v>842</v>
      </c>
      <c r="C905" s="248">
        <v>128.1359390160039</v>
      </c>
    </row>
    <row r="906" spans="2:3" x14ac:dyDescent="0.75">
      <c r="B906" s="249">
        <v>843</v>
      </c>
      <c r="C906" s="248">
        <v>75.32153995324623</v>
      </c>
    </row>
    <row r="907" spans="2:3" x14ac:dyDescent="0.75">
      <c r="B907" s="249">
        <v>844</v>
      </c>
      <c r="C907" s="248">
        <v>142.12345014926953</v>
      </c>
    </row>
    <row r="908" spans="2:3" x14ac:dyDescent="0.75">
      <c r="B908" s="249">
        <v>845</v>
      </c>
      <c r="C908" s="248">
        <v>126.02898568053298</v>
      </c>
    </row>
    <row r="909" spans="2:3" x14ac:dyDescent="0.75">
      <c r="B909" s="249">
        <v>846</v>
      </c>
      <c r="C909" s="248">
        <v>136.6344359514095</v>
      </c>
    </row>
    <row r="910" spans="2:3" x14ac:dyDescent="0.75">
      <c r="B910" s="249">
        <v>847</v>
      </c>
      <c r="C910" s="248">
        <v>159.73023415900548</v>
      </c>
    </row>
    <row r="911" spans="2:3" x14ac:dyDescent="0.75">
      <c r="B911" s="249">
        <v>848</v>
      </c>
      <c r="C911" s="248">
        <v>146.34224040511299</v>
      </c>
    </row>
    <row r="912" spans="2:3" x14ac:dyDescent="0.75">
      <c r="B912" s="249">
        <v>849</v>
      </c>
      <c r="C912" s="248">
        <v>118.34183052392154</v>
      </c>
    </row>
    <row r="913" spans="2:3" x14ac:dyDescent="0.75">
      <c r="B913" s="249">
        <v>850</v>
      </c>
      <c r="C913" s="248">
        <v>126.2638331267763</v>
      </c>
    </row>
    <row r="914" spans="2:3" x14ac:dyDescent="0.75">
      <c r="B914" s="249">
        <v>851</v>
      </c>
      <c r="C914" s="248">
        <v>103.1389589317107</v>
      </c>
    </row>
    <row r="915" spans="2:3" x14ac:dyDescent="0.75">
      <c r="B915" s="249">
        <v>852</v>
      </c>
      <c r="C915" s="248">
        <v>107.81055693962665</v>
      </c>
    </row>
    <row r="916" spans="2:3" x14ac:dyDescent="0.75">
      <c r="B916" s="249">
        <v>853</v>
      </c>
      <c r="C916" s="248">
        <v>102.36334597340215</v>
      </c>
    </row>
    <row r="917" spans="2:3" x14ac:dyDescent="0.75">
      <c r="B917" s="249">
        <v>854</v>
      </c>
      <c r="C917" s="248">
        <v>119.57831929231534</v>
      </c>
    </row>
    <row r="918" spans="2:3" x14ac:dyDescent="0.75">
      <c r="B918" s="249">
        <v>855</v>
      </c>
      <c r="C918" s="248">
        <v>139.05721750913193</v>
      </c>
    </row>
    <row r="919" spans="2:3" x14ac:dyDescent="0.75">
      <c r="B919" s="249">
        <v>856</v>
      </c>
      <c r="C919" s="248">
        <v>134.14775621211422</v>
      </c>
    </row>
    <row r="920" spans="2:3" x14ac:dyDescent="0.75">
      <c r="B920" s="249">
        <v>857</v>
      </c>
      <c r="C920" s="248">
        <v>154.73265552097337</v>
      </c>
    </row>
    <row r="921" spans="2:3" x14ac:dyDescent="0.75">
      <c r="B921" s="249">
        <v>858</v>
      </c>
      <c r="C921" s="248">
        <v>107.8691935997682</v>
      </c>
    </row>
    <row r="922" spans="2:3" x14ac:dyDescent="0.75">
      <c r="B922" s="249">
        <v>859</v>
      </c>
      <c r="C922" s="248">
        <v>114.80610953951448</v>
      </c>
    </row>
    <row r="923" spans="2:3" x14ac:dyDescent="0.75">
      <c r="B923" s="249">
        <v>860</v>
      </c>
      <c r="C923" s="248">
        <v>107.03180452683139</v>
      </c>
    </row>
    <row r="924" spans="2:3" x14ac:dyDescent="0.75">
      <c r="B924" s="249">
        <v>861</v>
      </c>
      <c r="C924" s="248">
        <v>45.021447169418934</v>
      </c>
    </row>
    <row r="925" spans="2:3" x14ac:dyDescent="0.75">
      <c r="B925" s="249">
        <v>862</v>
      </c>
      <c r="C925" s="248">
        <v>127.82193740774525</v>
      </c>
    </row>
    <row r="926" spans="2:3" x14ac:dyDescent="0.75">
      <c r="B926" s="249">
        <v>863</v>
      </c>
      <c r="C926" s="248">
        <v>137.89051517038817</v>
      </c>
    </row>
    <row r="927" spans="2:3" x14ac:dyDescent="0.75">
      <c r="B927" s="249">
        <v>864</v>
      </c>
      <c r="C927" s="248">
        <v>91.405321621385809</v>
      </c>
    </row>
    <row r="928" spans="2:3" x14ac:dyDescent="0.75">
      <c r="B928" s="249">
        <v>865</v>
      </c>
      <c r="C928" s="248">
        <v>131.17774601372318</v>
      </c>
    </row>
    <row r="929" spans="2:3" x14ac:dyDescent="0.75">
      <c r="B929" s="249">
        <v>866</v>
      </c>
      <c r="C929" s="248">
        <v>120.3097355938619</v>
      </c>
    </row>
    <row r="930" spans="2:3" x14ac:dyDescent="0.75">
      <c r="B930" s="249">
        <v>867</v>
      </c>
      <c r="C930" s="248">
        <v>150.03939678077413</v>
      </c>
    </row>
    <row r="931" spans="2:3" x14ac:dyDescent="0.75">
      <c r="B931" s="249">
        <v>868</v>
      </c>
      <c r="C931" s="248">
        <v>133.87002779050655</v>
      </c>
    </row>
    <row r="932" spans="2:3" x14ac:dyDescent="0.75">
      <c r="B932" s="249">
        <v>869</v>
      </c>
      <c r="C932" s="248">
        <v>96.778851109130926</v>
      </c>
    </row>
    <row r="933" spans="2:3" x14ac:dyDescent="0.75">
      <c r="B933" s="249">
        <v>870</v>
      </c>
      <c r="C933" s="248">
        <v>114.45939683640704</v>
      </c>
    </row>
    <row r="934" spans="2:3" x14ac:dyDescent="0.75">
      <c r="B934" s="249">
        <v>871</v>
      </c>
      <c r="C934" s="248">
        <v>158.2543968552751</v>
      </c>
    </row>
    <row r="935" spans="2:3" x14ac:dyDescent="0.75">
      <c r="B935" s="249">
        <v>872</v>
      </c>
      <c r="C935" s="248">
        <v>107.73257007148267</v>
      </c>
    </row>
    <row r="936" spans="2:3" x14ac:dyDescent="0.75">
      <c r="B936" s="249">
        <v>873</v>
      </c>
      <c r="C936" s="248">
        <v>115.30470719683112</v>
      </c>
    </row>
    <row r="937" spans="2:3" x14ac:dyDescent="0.75">
      <c r="B937" s="249">
        <v>874</v>
      </c>
      <c r="C937" s="248">
        <v>107.54635201995293</v>
      </c>
    </row>
    <row r="938" spans="2:3" x14ac:dyDescent="0.75">
      <c r="B938" s="249">
        <v>875</v>
      </c>
      <c r="C938" s="248">
        <v>118.28672349416912</v>
      </c>
    </row>
    <row r="939" spans="2:3" x14ac:dyDescent="0.75">
      <c r="B939" s="249">
        <v>876</v>
      </c>
      <c r="C939" s="248">
        <v>142.98129382292308</v>
      </c>
    </row>
    <row r="940" spans="2:3" x14ac:dyDescent="0.75">
      <c r="B940" s="249">
        <v>877</v>
      </c>
      <c r="C940" s="248">
        <v>136.18892685061644</v>
      </c>
    </row>
    <row r="941" spans="2:3" x14ac:dyDescent="0.75">
      <c r="B941" s="249">
        <v>878</v>
      </c>
      <c r="C941" s="248">
        <v>58.252769439053971</v>
      </c>
    </row>
    <row r="942" spans="2:3" x14ac:dyDescent="0.75">
      <c r="B942" s="249">
        <v>879</v>
      </c>
      <c r="C942" s="248">
        <v>82.150235136952858</v>
      </c>
    </row>
    <row r="943" spans="2:3" x14ac:dyDescent="0.75">
      <c r="B943" s="249">
        <v>880</v>
      </c>
      <c r="C943" s="248">
        <v>148.57380841551031</v>
      </c>
    </row>
    <row r="944" spans="2:3" x14ac:dyDescent="0.75">
      <c r="B944" s="249">
        <v>881</v>
      </c>
      <c r="C944" s="248">
        <v>142.68782923819336</v>
      </c>
    </row>
    <row r="945" spans="2:3" x14ac:dyDescent="0.75">
      <c r="B945" s="249">
        <v>882</v>
      </c>
      <c r="C945" s="248">
        <v>125.88927709306586</v>
      </c>
    </row>
    <row r="946" spans="2:3" x14ac:dyDescent="0.75">
      <c r="B946" s="249">
        <v>883</v>
      </c>
      <c r="C946" s="248">
        <v>129.4670079413348</v>
      </c>
    </row>
    <row r="947" spans="2:3" x14ac:dyDescent="0.75">
      <c r="B947" s="249">
        <v>884</v>
      </c>
      <c r="C947" s="248">
        <v>150.6544114166511</v>
      </c>
    </row>
    <row r="948" spans="2:3" x14ac:dyDescent="0.75">
      <c r="B948" s="249">
        <v>885</v>
      </c>
      <c r="C948" s="248">
        <v>132.10987558633391</v>
      </c>
    </row>
    <row r="949" spans="2:3" x14ac:dyDescent="0.75">
      <c r="B949" s="249">
        <v>886</v>
      </c>
      <c r="C949" s="248">
        <v>159.73123559836205</v>
      </c>
    </row>
    <row r="950" spans="2:3" x14ac:dyDescent="0.75">
      <c r="B950" s="249">
        <v>887</v>
      </c>
      <c r="C950" s="248">
        <v>117.30618558933747</v>
      </c>
    </row>
    <row r="951" spans="2:3" x14ac:dyDescent="0.75">
      <c r="B951" s="249">
        <v>888</v>
      </c>
      <c r="C951" s="248">
        <v>107.66955230749254</v>
      </c>
    </row>
    <row r="952" spans="2:3" x14ac:dyDescent="0.75">
      <c r="B952" s="249">
        <v>889</v>
      </c>
      <c r="C952" s="248">
        <v>128.3562752735142</v>
      </c>
    </row>
    <row r="953" spans="2:3" x14ac:dyDescent="0.75">
      <c r="B953" s="249">
        <v>890</v>
      </c>
      <c r="C953" s="248">
        <v>142.79877566875035</v>
      </c>
    </row>
    <row r="954" spans="2:3" x14ac:dyDescent="0.75">
      <c r="B954" s="249">
        <v>891</v>
      </c>
      <c r="C954" s="248">
        <v>98.8254424117832</v>
      </c>
    </row>
    <row r="955" spans="2:3" x14ac:dyDescent="0.75">
      <c r="B955" s="249">
        <v>892</v>
      </c>
      <c r="C955" s="248">
        <v>107.46188759517341</v>
      </c>
    </row>
    <row r="956" spans="2:3" x14ac:dyDescent="0.75">
      <c r="B956" s="249">
        <v>893</v>
      </c>
      <c r="C956" s="248">
        <v>162.72602908099333</v>
      </c>
    </row>
    <row r="957" spans="2:3" x14ac:dyDescent="0.75">
      <c r="B957" s="249">
        <v>894</v>
      </c>
      <c r="C957" s="248">
        <v>144.21251054881691</v>
      </c>
    </row>
    <row r="958" spans="2:3" x14ac:dyDescent="0.75">
      <c r="B958" s="249">
        <v>895</v>
      </c>
      <c r="C958" s="248">
        <v>118.36954451699509</v>
      </c>
    </row>
    <row r="959" spans="2:3" x14ac:dyDescent="0.75">
      <c r="B959" s="249">
        <v>896</v>
      </c>
      <c r="C959" s="248">
        <v>122.43553115483117</v>
      </c>
    </row>
    <row r="960" spans="2:3" x14ac:dyDescent="0.75">
      <c r="B960" s="249">
        <v>897</v>
      </c>
      <c r="C960" s="248">
        <v>71.237756911920755</v>
      </c>
    </row>
    <row r="961" spans="2:3" x14ac:dyDescent="0.75">
      <c r="B961" s="249">
        <v>898</v>
      </c>
      <c r="C961" s="248">
        <v>164.96661845714758</v>
      </c>
    </row>
    <row r="962" spans="2:3" x14ac:dyDescent="0.75">
      <c r="B962" s="249">
        <v>899</v>
      </c>
      <c r="C962" s="248">
        <v>99.193302685336661</v>
      </c>
    </row>
    <row r="963" spans="2:3" x14ac:dyDescent="0.75">
      <c r="B963" s="249">
        <v>900</v>
      </c>
      <c r="C963" s="248">
        <v>86.721939569410438</v>
      </c>
    </row>
    <row r="964" spans="2:3" x14ac:dyDescent="0.75">
      <c r="B964" s="249">
        <v>901</v>
      </c>
      <c r="C964" s="248">
        <v>122.32622199759572</v>
      </c>
    </row>
    <row r="965" spans="2:3" x14ac:dyDescent="0.75">
      <c r="B965" s="249">
        <v>902</v>
      </c>
      <c r="C965" s="248">
        <v>117.77885158278205</v>
      </c>
    </row>
    <row r="966" spans="2:3" x14ac:dyDescent="0.75">
      <c r="B966" s="249">
        <v>903</v>
      </c>
      <c r="C966" s="248">
        <v>157.22417494400935</v>
      </c>
    </row>
    <row r="967" spans="2:3" x14ac:dyDescent="0.75">
      <c r="B967" s="249">
        <v>904</v>
      </c>
      <c r="C967" s="248">
        <v>61.022396207319872</v>
      </c>
    </row>
    <row r="968" spans="2:3" x14ac:dyDescent="0.75">
      <c r="B968" s="249">
        <v>905</v>
      </c>
      <c r="C968" s="248">
        <v>126.56874237557682</v>
      </c>
    </row>
    <row r="969" spans="2:3" x14ac:dyDescent="0.75">
      <c r="B969" s="249">
        <v>906</v>
      </c>
      <c r="C969" s="248">
        <v>118.7330482467643</v>
      </c>
    </row>
    <row r="970" spans="2:3" x14ac:dyDescent="0.75">
      <c r="B970" s="249">
        <v>907</v>
      </c>
      <c r="C970" s="248">
        <v>173.42964678010406</v>
      </c>
    </row>
    <row r="971" spans="2:3" x14ac:dyDescent="0.75">
      <c r="B971" s="249">
        <v>908</v>
      </c>
      <c r="C971" s="248">
        <v>124.33165137889792</v>
      </c>
    </row>
    <row r="972" spans="2:3" x14ac:dyDescent="0.75">
      <c r="B972" s="249">
        <v>909</v>
      </c>
      <c r="C972" s="248">
        <v>87.480849437241446</v>
      </c>
    </row>
    <row r="973" spans="2:3" x14ac:dyDescent="0.75">
      <c r="B973" s="249">
        <v>910</v>
      </c>
      <c r="C973" s="248">
        <v>123.99020071910283</v>
      </c>
    </row>
    <row r="974" spans="2:3" x14ac:dyDescent="0.75">
      <c r="B974" s="249">
        <v>911</v>
      </c>
      <c r="C974" s="248">
        <v>153.09931204024326</v>
      </c>
    </row>
    <row r="975" spans="2:3" x14ac:dyDescent="0.75">
      <c r="B975" s="249">
        <v>912</v>
      </c>
      <c r="C975" s="248">
        <v>134.94138782368074</v>
      </c>
    </row>
    <row r="976" spans="2:3" x14ac:dyDescent="0.75">
      <c r="B976" s="249">
        <v>913</v>
      </c>
      <c r="C976" s="248">
        <v>158.64323007861793</v>
      </c>
    </row>
    <row r="977" spans="2:3" x14ac:dyDescent="0.75">
      <c r="B977" s="249">
        <v>914</v>
      </c>
      <c r="C977" s="248">
        <v>146.97918565994385</v>
      </c>
    </row>
    <row r="978" spans="2:3" x14ac:dyDescent="0.75">
      <c r="B978" s="249">
        <v>915</v>
      </c>
      <c r="C978" s="248">
        <v>133.99230595672194</v>
      </c>
    </row>
    <row r="979" spans="2:3" x14ac:dyDescent="0.75">
      <c r="B979" s="249">
        <v>916</v>
      </c>
      <c r="C979" s="248">
        <v>125.88026434562312</v>
      </c>
    </row>
    <row r="980" spans="2:3" x14ac:dyDescent="0.75">
      <c r="B980" s="249">
        <v>917</v>
      </c>
      <c r="C980" s="248">
        <v>119.72625220733204</v>
      </c>
    </row>
    <row r="981" spans="2:3" x14ac:dyDescent="0.75">
      <c r="B981" s="249">
        <v>918</v>
      </c>
      <c r="C981" s="248">
        <v>97.761040682675471</v>
      </c>
    </row>
    <row r="982" spans="2:3" x14ac:dyDescent="0.75">
      <c r="B982" s="249">
        <v>919</v>
      </c>
      <c r="C982" s="248">
        <v>126.45991449658106</v>
      </c>
    </row>
    <row r="983" spans="2:3" x14ac:dyDescent="0.75">
      <c r="B983" s="249">
        <v>920</v>
      </c>
      <c r="C983" s="248">
        <v>113.44198019816216</v>
      </c>
    </row>
    <row r="984" spans="2:3" x14ac:dyDescent="0.75">
      <c r="B984" s="249">
        <v>921</v>
      </c>
      <c r="C984" s="248">
        <v>127.21797233821637</v>
      </c>
    </row>
    <row r="985" spans="2:3" x14ac:dyDescent="0.75">
      <c r="B985" s="249">
        <v>922</v>
      </c>
      <c r="C985" s="248">
        <v>110.04302654829546</v>
      </c>
    </row>
    <row r="986" spans="2:3" x14ac:dyDescent="0.75">
      <c r="B986" s="249">
        <v>923</v>
      </c>
      <c r="C986" s="248">
        <v>89.907487435514852</v>
      </c>
    </row>
    <row r="987" spans="2:3" x14ac:dyDescent="0.75">
      <c r="B987" s="249">
        <v>924</v>
      </c>
      <c r="C987" s="248">
        <v>167.46601203236114</v>
      </c>
    </row>
    <row r="988" spans="2:3" x14ac:dyDescent="0.75">
      <c r="B988" s="249">
        <v>925</v>
      </c>
      <c r="C988" s="248">
        <v>72.703236804618413</v>
      </c>
    </row>
    <row r="989" spans="2:3" x14ac:dyDescent="0.75">
      <c r="B989" s="249">
        <v>926</v>
      </c>
      <c r="C989" s="248">
        <v>135.16239509897105</v>
      </c>
    </row>
    <row r="990" spans="2:3" x14ac:dyDescent="0.75">
      <c r="B990" s="249">
        <v>927</v>
      </c>
      <c r="C990" s="248">
        <v>117.36118179385538</v>
      </c>
    </row>
    <row r="991" spans="2:3" x14ac:dyDescent="0.75">
      <c r="B991" s="249">
        <v>928</v>
      </c>
      <c r="C991" s="248">
        <v>76.531024727655392</v>
      </c>
    </row>
    <row r="992" spans="2:3" x14ac:dyDescent="0.75">
      <c r="B992" s="249">
        <v>929</v>
      </c>
      <c r="C992" s="248">
        <v>108.31971508880578</v>
      </c>
    </row>
    <row r="993" spans="2:3" x14ac:dyDescent="0.75">
      <c r="B993" s="249">
        <v>930</v>
      </c>
      <c r="C993" s="248">
        <v>124.87680414482762</v>
      </c>
    </row>
    <row r="994" spans="2:3" x14ac:dyDescent="0.75">
      <c r="B994" s="249">
        <v>931</v>
      </c>
      <c r="C994" s="248">
        <v>112.95541152619322</v>
      </c>
    </row>
    <row r="995" spans="2:3" x14ac:dyDescent="0.75">
      <c r="B995" s="249">
        <v>932</v>
      </c>
      <c r="C995" s="248">
        <v>112.40249874628049</v>
      </c>
    </row>
    <row r="996" spans="2:3" x14ac:dyDescent="0.75">
      <c r="B996" s="249">
        <v>933</v>
      </c>
      <c r="C996" s="248">
        <v>130.78146997679693</v>
      </c>
    </row>
    <row r="997" spans="2:3" x14ac:dyDescent="0.75">
      <c r="B997" s="249">
        <v>934</v>
      </c>
      <c r="C997" s="248">
        <v>137.55080502032575</v>
      </c>
    </row>
    <row r="998" spans="2:3" x14ac:dyDescent="0.75">
      <c r="B998" s="249">
        <v>935</v>
      </c>
      <c r="C998" s="248">
        <v>131.31160560611374</v>
      </c>
    </row>
    <row r="999" spans="2:3" x14ac:dyDescent="0.75">
      <c r="B999" s="249">
        <v>936</v>
      </c>
      <c r="C999" s="248">
        <v>116.8560147926397</v>
      </c>
    </row>
    <row r="1000" spans="2:3" x14ac:dyDescent="0.75">
      <c r="B1000" s="249">
        <v>937</v>
      </c>
      <c r="C1000" s="248">
        <v>88.267745463738322</v>
      </c>
    </row>
    <row r="1001" spans="2:3" x14ac:dyDescent="0.75">
      <c r="B1001" s="249">
        <v>938</v>
      </c>
      <c r="C1001" s="248">
        <v>87.871008653220471</v>
      </c>
    </row>
    <row r="1002" spans="2:3" x14ac:dyDescent="0.75">
      <c r="B1002" s="249">
        <v>939</v>
      </c>
      <c r="C1002" s="248">
        <v>115.03644733792439</v>
      </c>
    </row>
    <row r="1003" spans="2:3" x14ac:dyDescent="0.75">
      <c r="B1003" s="249">
        <v>940</v>
      </c>
      <c r="C1003" s="248">
        <v>105.28178715348118</v>
      </c>
    </row>
    <row r="1004" spans="2:3" x14ac:dyDescent="0.75">
      <c r="B1004" s="249">
        <v>941</v>
      </c>
      <c r="C1004" s="248">
        <v>103.15887678136698</v>
      </c>
    </row>
    <row r="1005" spans="2:3" x14ac:dyDescent="0.75">
      <c r="B1005" s="249">
        <v>942</v>
      </c>
      <c r="C1005" s="248">
        <v>108.37976712620198</v>
      </c>
    </row>
    <row r="1006" spans="2:3" x14ac:dyDescent="0.75">
      <c r="B1006" s="249">
        <v>943</v>
      </c>
      <c r="C1006" s="248">
        <v>106.31487857553418</v>
      </c>
    </row>
    <row r="1007" spans="2:3" x14ac:dyDescent="0.75">
      <c r="B1007" s="249">
        <v>944</v>
      </c>
      <c r="C1007" s="248">
        <v>151.02838303659064</v>
      </c>
    </row>
    <row r="1008" spans="2:3" x14ac:dyDescent="0.75">
      <c r="B1008" s="249">
        <v>945</v>
      </c>
      <c r="C1008" s="248">
        <v>93.184277347493378</v>
      </c>
    </row>
    <row r="1009" spans="2:3" x14ac:dyDescent="0.75">
      <c r="B1009" s="249">
        <v>946</v>
      </c>
      <c r="C1009" s="248">
        <v>118.31893004358973</v>
      </c>
    </row>
    <row r="1010" spans="2:3" x14ac:dyDescent="0.75">
      <c r="B1010" s="249">
        <v>947</v>
      </c>
      <c r="C1010" s="248">
        <v>150.7498291501642</v>
      </c>
    </row>
    <row r="1011" spans="2:3" x14ac:dyDescent="0.75">
      <c r="B1011" s="249">
        <v>948</v>
      </c>
      <c r="C1011" s="248">
        <v>103.2893075008795</v>
      </c>
    </row>
    <row r="1012" spans="2:3" x14ac:dyDescent="0.75">
      <c r="B1012" s="249">
        <v>949</v>
      </c>
      <c r="C1012" s="248">
        <v>119.37392768815707</v>
      </c>
    </row>
    <row r="1013" spans="2:3" x14ac:dyDescent="0.75">
      <c r="B1013" s="249">
        <v>950</v>
      </c>
      <c r="C1013" s="248">
        <v>80.507632688103044</v>
      </c>
    </row>
    <row r="1014" spans="2:3" x14ac:dyDescent="0.75">
      <c r="B1014" s="249">
        <v>951</v>
      </c>
      <c r="C1014" s="248">
        <v>164.85423998985684</v>
      </c>
    </row>
    <row r="1015" spans="2:3" x14ac:dyDescent="0.75">
      <c r="B1015" s="249">
        <v>952</v>
      </c>
      <c r="C1015" s="248">
        <v>97.540502992585019</v>
      </c>
    </row>
    <row r="1016" spans="2:3" x14ac:dyDescent="0.75">
      <c r="B1016" s="249">
        <v>953</v>
      </c>
      <c r="C1016" s="248">
        <v>128.88599004899416</v>
      </c>
    </row>
    <row r="1017" spans="2:3" x14ac:dyDescent="0.75">
      <c r="B1017" s="249">
        <v>954</v>
      </c>
      <c r="C1017" s="248">
        <v>112.10687981803477</v>
      </c>
    </row>
    <row r="1018" spans="2:3" x14ac:dyDescent="0.75">
      <c r="B1018" s="249">
        <v>955</v>
      </c>
      <c r="C1018" s="248">
        <v>108.35463358732237</v>
      </c>
    </row>
    <row r="1019" spans="2:3" x14ac:dyDescent="0.75">
      <c r="B1019" s="249">
        <v>956</v>
      </c>
      <c r="C1019" s="248">
        <v>96.755027069810069</v>
      </c>
    </row>
    <row r="1020" spans="2:3" x14ac:dyDescent="0.75">
      <c r="B1020" s="249">
        <v>957</v>
      </c>
      <c r="C1020" s="248">
        <v>111.57172124340707</v>
      </c>
    </row>
    <row r="1021" spans="2:3" x14ac:dyDescent="0.75">
      <c r="B1021" s="249">
        <v>958</v>
      </c>
      <c r="C1021" s="248">
        <v>112.65989923795701</v>
      </c>
    </row>
    <row r="1022" spans="2:3" x14ac:dyDescent="0.75">
      <c r="B1022" s="249">
        <v>959</v>
      </c>
      <c r="C1022" s="248">
        <v>135.72510850567102</v>
      </c>
    </row>
    <row r="1023" spans="2:3" x14ac:dyDescent="0.75">
      <c r="B1023" s="249">
        <v>960</v>
      </c>
      <c r="C1023" s="248">
        <v>92.163540231596329</v>
      </c>
    </row>
    <row r="1024" spans="2:3" x14ac:dyDescent="0.75">
      <c r="B1024" s="249">
        <v>961</v>
      </c>
      <c r="C1024" s="248">
        <v>133.08452594613337</v>
      </c>
    </row>
    <row r="1025" spans="2:3" x14ac:dyDescent="0.75">
      <c r="B1025" s="249">
        <v>962</v>
      </c>
      <c r="C1025" s="248">
        <v>128.65891348981023</v>
      </c>
    </row>
    <row r="1026" spans="2:3" x14ac:dyDescent="0.75">
      <c r="B1026" s="249">
        <v>963</v>
      </c>
      <c r="C1026" s="248">
        <v>88.115702268025103</v>
      </c>
    </row>
    <row r="1027" spans="2:3" x14ac:dyDescent="0.75">
      <c r="B1027" s="249">
        <v>964</v>
      </c>
      <c r="C1027" s="248">
        <v>89.602420402774143</v>
      </c>
    </row>
    <row r="1028" spans="2:3" x14ac:dyDescent="0.75">
      <c r="B1028" s="249">
        <v>965</v>
      </c>
      <c r="C1028" s="248">
        <v>124.2635948637828</v>
      </c>
    </row>
    <row r="1029" spans="2:3" x14ac:dyDescent="0.75">
      <c r="B1029" s="249">
        <v>966</v>
      </c>
      <c r="C1029" s="248">
        <v>116.70981400035143</v>
      </c>
    </row>
    <row r="1030" spans="2:3" x14ac:dyDescent="0.75">
      <c r="B1030" s="249">
        <v>967</v>
      </c>
      <c r="C1030" s="248">
        <v>120.59014290960732</v>
      </c>
    </row>
    <row r="1031" spans="2:3" x14ac:dyDescent="0.75">
      <c r="B1031" s="249">
        <v>968</v>
      </c>
      <c r="C1031" s="248">
        <v>168.34097815717618</v>
      </c>
    </row>
    <row r="1032" spans="2:3" x14ac:dyDescent="0.75">
      <c r="B1032" s="249">
        <v>969</v>
      </c>
      <c r="C1032" s="248">
        <v>124.2504175873444</v>
      </c>
    </row>
    <row r="1033" spans="2:3" x14ac:dyDescent="0.75">
      <c r="B1033" s="249">
        <v>970</v>
      </c>
      <c r="C1033" s="248">
        <v>128.94983860315651</v>
      </c>
    </row>
    <row r="1034" spans="2:3" x14ac:dyDescent="0.75">
      <c r="B1034" s="249">
        <v>971</v>
      </c>
      <c r="C1034" s="248">
        <v>162.9787084148025</v>
      </c>
    </row>
    <row r="1035" spans="2:3" x14ac:dyDescent="0.75">
      <c r="B1035" s="249">
        <v>972</v>
      </c>
      <c r="C1035" s="248">
        <v>69.573802968357171</v>
      </c>
    </row>
    <row r="1036" spans="2:3" x14ac:dyDescent="0.75">
      <c r="B1036" s="249">
        <v>973</v>
      </c>
      <c r="C1036" s="248">
        <v>127.25681930127656</v>
      </c>
    </row>
    <row r="1037" spans="2:3" x14ac:dyDescent="0.75">
      <c r="B1037" s="249">
        <v>974</v>
      </c>
      <c r="C1037" s="248">
        <v>168.91652940233567</v>
      </c>
    </row>
    <row r="1038" spans="2:3" x14ac:dyDescent="0.75">
      <c r="B1038" s="249">
        <v>975</v>
      </c>
      <c r="C1038" s="248">
        <v>132.54022605863187</v>
      </c>
    </row>
    <row r="1039" spans="2:3" x14ac:dyDescent="0.75">
      <c r="B1039" s="249">
        <v>976</v>
      </c>
      <c r="C1039" s="248">
        <v>131.89150887188072</v>
      </c>
    </row>
    <row r="1040" spans="2:3" x14ac:dyDescent="0.75">
      <c r="B1040" s="249">
        <v>977</v>
      </c>
      <c r="C1040" s="248">
        <v>102.30782222627874</v>
      </c>
    </row>
    <row r="1041" spans="2:3" x14ac:dyDescent="0.75">
      <c r="B1041" s="249">
        <v>978</v>
      </c>
      <c r="C1041" s="248">
        <v>142.82772318123878</v>
      </c>
    </row>
    <row r="1042" spans="2:3" x14ac:dyDescent="0.75">
      <c r="B1042" s="249">
        <v>979</v>
      </c>
      <c r="C1042" s="248">
        <v>101.26377362857841</v>
      </c>
    </row>
    <row r="1043" spans="2:3" x14ac:dyDescent="0.75">
      <c r="B1043" s="249">
        <v>980</v>
      </c>
      <c r="C1043" s="248">
        <v>116.79771571776305</v>
      </c>
    </row>
    <row r="1044" spans="2:3" x14ac:dyDescent="0.75">
      <c r="B1044" s="249">
        <v>981</v>
      </c>
      <c r="C1044" s="248">
        <v>153.52216360816004</v>
      </c>
    </row>
    <row r="1045" spans="2:3" x14ac:dyDescent="0.75">
      <c r="B1045" s="249">
        <v>982</v>
      </c>
      <c r="C1045" s="248">
        <v>121.90217823948572</v>
      </c>
    </row>
    <row r="1046" spans="2:3" x14ac:dyDescent="0.75">
      <c r="B1046" s="249">
        <v>983</v>
      </c>
      <c r="C1046" s="248">
        <v>135.26674175288977</v>
      </c>
    </row>
    <row r="1047" spans="2:3" x14ac:dyDescent="0.75">
      <c r="B1047" s="249">
        <v>984</v>
      </c>
      <c r="C1047" s="248">
        <v>142.53410625885323</v>
      </c>
    </row>
    <row r="1048" spans="2:3" x14ac:dyDescent="0.75">
      <c r="B1048" s="249">
        <v>985</v>
      </c>
      <c r="C1048" s="248">
        <v>139.92173227669593</v>
      </c>
    </row>
    <row r="1049" spans="2:3" x14ac:dyDescent="0.75">
      <c r="B1049" s="249">
        <v>986</v>
      </c>
      <c r="C1049" s="248">
        <v>106.58981485125756</v>
      </c>
    </row>
    <row r="1050" spans="2:3" x14ac:dyDescent="0.75">
      <c r="B1050" s="249">
        <v>987</v>
      </c>
      <c r="C1050" s="248">
        <v>129.08774199438594</v>
      </c>
    </row>
    <row r="1051" spans="2:3" x14ac:dyDescent="0.75">
      <c r="B1051" s="249">
        <v>988</v>
      </c>
      <c r="C1051" s="248">
        <v>96.710027723737767</v>
      </c>
    </row>
    <row r="1052" spans="2:3" x14ac:dyDescent="0.75">
      <c r="B1052" s="249">
        <v>989</v>
      </c>
      <c r="C1052" s="248">
        <v>110.62044701478297</v>
      </c>
    </row>
    <row r="1053" spans="2:3" x14ac:dyDescent="0.75">
      <c r="B1053" s="249">
        <v>990</v>
      </c>
      <c r="C1053" s="248">
        <v>145.95158289926115</v>
      </c>
    </row>
    <row r="1054" spans="2:3" x14ac:dyDescent="0.75">
      <c r="B1054" s="249">
        <v>991</v>
      </c>
      <c r="C1054" s="248">
        <v>117.59119815242491</v>
      </c>
    </row>
    <row r="1055" spans="2:3" x14ac:dyDescent="0.75">
      <c r="B1055" s="249">
        <v>992</v>
      </c>
      <c r="C1055" s="248">
        <v>114.86951510935855</v>
      </c>
    </row>
    <row r="1056" spans="2:3" x14ac:dyDescent="0.75">
      <c r="B1056" s="249">
        <v>993</v>
      </c>
      <c r="C1056" s="248">
        <v>147.4975932109113</v>
      </c>
    </row>
    <row r="1057" spans="2:3" x14ac:dyDescent="0.75">
      <c r="B1057" s="249">
        <v>994</v>
      </c>
      <c r="C1057" s="248">
        <v>109.17959584407423</v>
      </c>
    </row>
    <row r="1058" spans="2:3" x14ac:dyDescent="0.75">
      <c r="B1058" s="249">
        <v>995</v>
      </c>
      <c r="C1058" s="248">
        <v>126.78559643774635</v>
      </c>
    </row>
    <row r="1059" spans="2:3" x14ac:dyDescent="0.75">
      <c r="B1059" s="249">
        <v>996</v>
      </c>
      <c r="C1059" s="248">
        <v>111.03529425104799</v>
      </c>
    </row>
    <row r="1060" spans="2:3" x14ac:dyDescent="0.75">
      <c r="B1060" s="249">
        <v>997</v>
      </c>
      <c r="C1060" s="248">
        <v>130.33608867040283</v>
      </c>
    </row>
    <row r="1061" spans="2:3" x14ac:dyDescent="0.75">
      <c r="B1061" s="249">
        <v>998</v>
      </c>
      <c r="C1061" s="248">
        <v>81.057676101849722</v>
      </c>
    </row>
    <row r="1062" spans="2:3" x14ac:dyDescent="0.75">
      <c r="B1062" s="249">
        <v>999</v>
      </c>
      <c r="C1062" s="248">
        <v>117.10708849647747</v>
      </c>
    </row>
    <row r="1063" spans="2:3" x14ac:dyDescent="0.75">
      <c r="B1063" s="249">
        <v>1000</v>
      </c>
      <c r="C1063" s="248">
        <v>123.66174263196271</v>
      </c>
    </row>
    <row r="1064" spans="2:3" x14ac:dyDescent="0.75">
      <c r="B1064" s="249">
        <v>1001</v>
      </c>
      <c r="C1064" s="248">
        <v>101.68239511347477</v>
      </c>
    </row>
    <row r="1065" spans="2:3" x14ac:dyDescent="0.75">
      <c r="B1065" s="249">
        <v>1002</v>
      </c>
      <c r="C1065" s="248">
        <v>89.237148639299477</v>
      </c>
    </row>
    <row r="1066" spans="2:3" x14ac:dyDescent="0.75">
      <c r="B1066" s="249">
        <v>1003</v>
      </c>
      <c r="C1066" s="248">
        <v>124.57729517389089</v>
      </c>
    </row>
    <row r="1067" spans="2:3" x14ac:dyDescent="0.75">
      <c r="B1067" s="249">
        <v>1004</v>
      </c>
      <c r="C1067" s="248">
        <v>128.8529587063401</v>
      </c>
    </row>
    <row r="1068" spans="2:3" x14ac:dyDescent="0.75">
      <c r="B1068" s="249">
        <v>1005</v>
      </c>
      <c r="C1068" s="248">
        <v>84.525241391862025</v>
      </c>
    </row>
    <row r="1069" spans="2:3" x14ac:dyDescent="0.75">
      <c r="B1069" s="249">
        <v>1006</v>
      </c>
      <c r="C1069" s="248">
        <v>89.928363541003293</v>
      </c>
    </row>
    <row r="1070" spans="2:3" x14ac:dyDescent="0.75">
      <c r="B1070" s="249">
        <v>1007</v>
      </c>
      <c r="C1070" s="248">
        <v>93.753973967336208</v>
      </c>
    </row>
    <row r="1071" spans="2:3" x14ac:dyDescent="0.75">
      <c r="B1071" s="249">
        <v>1008</v>
      </c>
      <c r="C1071" s="248">
        <v>137.33430401801866</v>
      </c>
    </row>
    <row r="1072" spans="2:3" x14ac:dyDescent="0.75">
      <c r="B1072" s="249">
        <v>1009</v>
      </c>
      <c r="C1072" s="248">
        <v>152.05317699427587</v>
      </c>
    </row>
    <row r="1073" spans="2:3" x14ac:dyDescent="0.75">
      <c r="B1073" s="249">
        <v>1010</v>
      </c>
      <c r="C1073" s="248">
        <v>165.03280588288027</v>
      </c>
    </row>
    <row r="1074" spans="2:3" x14ac:dyDescent="0.75">
      <c r="B1074" s="249">
        <v>1011</v>
      </c>
      <c r="C1074" s="248">
        <v>112.16582926345421</v>
      </c>
    </row>
    <row r="1075" spans="2:3" x14ac:dyDescent="0.75">
      <c r="B1075" s="249">
        <v>1012</v>
      </c>
      <c r="C1075" s="248">
        <v>151.70549760814131</v>
      </c>
    </row>
    <row r="1076" spans="2:3" x14ac:dyDescent="0.75">
      <c r="B1076" s="249">
        <v>1013</v>
      </c>
      <c r="C1076" s="248">
        <v>79.079255072753512</v>
      </c>
    </row>
    <row r="1077" spans="2:3" x14ac:dyDescent="0.75">
      <c r="B1077" s="249">
        <v>1014</v>
      </c>
      <c r="C1077" s="248">
        <v>130.72097176143163</v>
      </c>
    </row>
    <row r="1078" spans="2:3" x14ac:dyDescent="0.75">
      <c r="B1078" s="249">
        <v>1015</v>
      </c>
      <c r="C1078" s="248">
        <v>129.09356450377462</v>
      </c>
    </row>
    <row r="1079" spans="2:3" x14ac:dyDescent="0.75">
      <c r="B1079" s="249">
        <v>1016</v>
      </c>
      <c r="C1079" s="248">
        <v>91.3502818489943</v>
      </c>
    </row>
    <row r="1080" spans="2:3" x14ac:dyDescent="0.75">
      <c r="B1080" s="249">
        <v>1017</v>
      </c>
      <c r="C1080" s="248">
        <v>117.78139069132652</v>
      </c>
    </row>
    <row r="1081" spans="2:3" x14ac:dyDescent="0.75">
      <c r="B1081" s="249">
        <v>1018</v>
      </c>
      <c r="C1081" s="248">
        <v>122.64517915798235</v>
      </c>
    </row>
    <row r="1082" spans="2:3" x14ac:dyDescent="0.75">
      <c r="B1082" s="249">
        <v>1019</v>
      </c>
      <c r="C1082" s="248">
        <v>117.6014605752282</v>
      </c>
    </row>
    <row r="1083" spans="2:3" x14ac:dyDescent="0.75">
      <c r="B1083" s="249">
        <v>1020</v>
      </c>
      <c r="C1083" s="248">
        <v>150.61288904026569</v>
      </c>
    </row>
    <row r="1084" spans="2:3" x14ac:dyDescent="0.75">
      <c r="B1084" s="249">
        <v>1021</v>
      </c>
      <c r="C1084" s="248">
        <v>124.47296567700147</v>
      </c>
    </row>
    <row r="1085" spans="2:3" x14ac:dyDescent="0.75">
      <c r="B1085" s="249">
        <v>1022</v>
      </c>
      <c r="C1085" s="248">
        <v>126.41332793625341</v>
      </c>
    </row>
    <row r="1086" spans="2:3" x14ac:dyDescent="0.75">
      <c r="B1086" s="249">
        <v>1023</v>
      </c>
      <c r="C1086" s="248">
        <v>145.22672451833441</v>
      </c>
    </row>
    <row r="1087" spans="2:3" x14ac:dyDescent="0.75">
      <c r="B1087" s="249">
        <v>1024</v>
      </c>
      <c r="C1087" s="248">
        <v>128.2295098366325</v>
      </c>
    </row>
    <row r="1088" spans="2:3" x14ac:dyDescent="0.75">
      <c r="B1088" s="249">
        <v>1025</v>
      </c>
      <c r="C1088" s="248">
        <v>112.1239881030055</v>
      </c>
    </row>
    <row r="1089" spans="2:3" x14ac:dyDescent="0.75">
      <c r="B1089" s="249">
        <v>1026</v>
      </c>
      <c r="C1089" s="248">
        <v>107.67247720076415</v>
      </c>
    </row>
    <row r="1090" spans="2:3" x14ac:dyDescent="0.75">
      <c r="B1090" s="249">
        <v>1027</v>
      </c>
      <c r="C1090" s="248">
        <v>169.70266169685112</v>
      </c>
    </row>
    <row r="1091" spans="2:3" x14ac:dyDescent="0.75">
      <c r="B1091" s="249">
        <v>1028</v>
      </c>
      <c r="C1091" s="248">
        <v>125.41601753182273</v>
      </c>
    </row>
    <row r="1092" spans="2:3" x14ac:dyDescent="0.75">
      <c r="B1092" s="249">
        <v>1029</v>
      </c>
      <c r="C1092" s="248">
        <v>126.21012999725488</v>
      </c>
    </row>
    <row r="1093" spans="2:3" x14ac:dyDescent="0.75">
      <c r="B1093" s="249">
        <v>1030</v>
      </c>
      <c r="C1093" s="248">
        <v>149.83425655589693</v>
      </c>
    </row>
    <row r="1094" spans="2:3" x14ac:dyDescent="0.75">
      <c r="B1094" s="249">
        <v>1031</v>
      </c>
      <c r="C1094" s="248">
        <v>125.53222263845606</v>
      </c>
    </row>
    <row r="1095" spans="2:3" x14ac:dyDescent="0.75">
      <c r="B1095" s="249">
        <v>1032</v>
      </c>
      <c r="C1095" s="248">
        <v>97.344467602243725</v>
      </c>
    </row>
    <row r="1096" spans="2:3" x14ac:dyDescent="0.75">
      <c r="B1096" s="249">
        <v>1033</v>
      </c>
      <c r="C1096" s="248">
        <v>121.9962860725785</v>
      </c>
    </row>
    <row r="1097" spans="2:3" x14ac:dyDescent="0.75">
      <c r="B1097" s="249">
        <v>1034</v>
      </c>
      <c r="C1097" s="248">
        <v>154.29995490222751</v>
      </c>
    </row>
    <row r="1098" spans="2:3" x14ac:dyDescent="0.75">
      <c r="B1098" s="249">
        <v>1035</v>
      </c>
      <c r="C1098" s="248">
        <v>123.09446182667727</v>
      </c>
    </row>
    <row r="1099" spans="2:3" x14ac:dyDescent="0.75">
      <c r="B1099" s="249">
        <v>1036</v>
      </c>
      <c r="C1099" s="248">
        <v>148.75635196259236</v>
      </c>
    </row>
    <row r="1100" spans="2:3" x14ac:dyDescent="0.75">
      <c r="B1100" s="249">
        <v>1037</v>
      </c>
      <c r="C1100" s="248">
        <v>113.04195345271087</v>
      </c>
    </row>
    <row r="1101" spans="2:3" x14ac:dyDescent="0.75">
      <c r="B1101" s="249">
        <v>1038</v>
      </c>
      <c r="C1101" s="248">
        <v>125.89044476792006</v>
      </c>
    </row>
    <row r="1102" spans="2:3" x14ac:dyDescent="0.75">
      <c r="B1102" s="249">
        <v>1039</v>
      </c>
      <c r="C1102" s="248">
        <v>96.15636588141588</v>
      </c>
    </row>
    <row r="1103" spans="2:3" x14ac:dyDescent="0.75">
      <c r="B1103" s="249">
        <v>1040</v>
      </c>
      <c r="C1103" s="248">
        <v>133.54409685292893</v>
      </c>
    </row>
    <row r="1104" spans="2:3" x14ac:dyDescent="0.75">
      <c r="B1104" s="249">
        <v>1041</v>
      </c>
      <c r="C1104" s="248">
        <v>113.37816192873605</v>
      </c>
    </row>
    <row r="1105" spans="2:3" x14ac:dyDescent="0.75">
      <c r="B1105" s="249">
        <v>1042</v>
      </c>
      <c r="C1105" s="248">
        <v>138.39968190061509</v>
      </c>
    </row>
    <row r="1106" spans="2:3" x14ac:dyDescent="0.75">
      <c r="B1106" s="249">
        <v>1043</v>
      </c>
      <c r="C1106" s="248">
        <v>124.42762828335418</v>
      </c>
    </row>
    <row r="1107" spans="2:3" x14ac:dyDescent="0.75">
      <c r="B1107" s="249">
        <v>1044</v>
      </c>
      <c r="C1107" s="248">
        <v>82.273628246064106</v>
      </c>
    </row>
    <row r="1108" spans="2:3" x14ac:dyDescent="0.75">
      <c r="B1108" s="249">
        <v>1045</v>
      </c>
      <c r="C1108" s="248">
        <v>105.60269700553046</v>
      </c>
    </row>
    <row r="1109" spans="2:3" x14ac:dyDescent="0.75">
      <c r="B1109" s="249">
        <v>1046</v>
      </c>
      <c r="C1109" s="248">
        <v>136.27670383416216</v>
      </c>
    </row>
    <row r="1110" spans="2:3" x14ac:dyDescent="0.75">
      <c r="B1110" s="249">
        <v>1047</v>
      </c>
      <c r="C1110" s="248">
        <v>83.93483527655971</v>
      </c>
    </row>
    <row r="1111" spans="2:3" x14ac:dyDescent="0.75">
      <c r="B1111" s="249">
        <v>1048</v>
      </c>
      <c r="C1111" s="248">
        <v>134.21028175885289</v>
      </c>
    </row>
    <row r="1112" spans="2:3" x14ac:dyDescent="0.75">
      <c r="B1112" s="249">
        <v>1049</v>
      </c>
      <c r="C1112" s="248">
        <v>110.74038948169667</v>
      </c>
    </row>
    <row r="1113" spans="2:3" x14ac:dyDescent="0.75">
      <c r="B1113" s="249">
        <v>1050</v>
      </c>
      <c r="C1113" s="248">
        <v>108.27993638794857</v>
      </c>
    </row>
    <row r="1114" spans="2:3" x14ac:dyDescent="0.75">
      <c r="B1114" s="249">
        <v>1051</v>
      </c>
      <c r="C1114" s="248">
        <v>170.32572369554964</v>
      </c>
    </row>
    <row r="1115" spans="2:3" x14ac:dyDescent="0.75">
      <c r="B1115" s="249">
        <v>1052</v>
      </c>
      <c r="C1115" s="248">
        <v>96.159372204690669</v>
      </c>
    </row>
    <row r="1116" spans="2:3" x14ac:dyDescent="0.75">
      <c r="B1116" s="249">
        <v>1053</v>
      </c>
      <c r="C1116" s="248">
        <v>116.0488419184958</v>
      </c>
    </row>
    <row r="1117" spans="2:3" x14ac:dyDescent="0.75">
      <c r="B1117" s="249">
        <v>1054</v>
      </c>
      <c r="C1117" s="248">
        <v>111.35448293731515</v>
      </c>
    </row>
    <row r="1118" spans="2:3" x14ac:dyDescent="0.75">
      <c r="B1118" s="249">
        <v>1055</v>
      </c>
      <c r="C1118" s="248">
        <v>111.05569538416985</v>
      </c>
    </row>
    <row r="1119" spans="2:3" x14ac:dyDescent="0.75">
      <c r="B1119" s="249">
        <v>1056</v>
      </c>
      <c r="C1119" s="248">
        <v>143.97783007939731</v>
      </c>
    </row>
    <row r="1120" spans="2:3" x14ac:dyDescent="0.75">
      <c r="B1120" s="249">
        <v>1057</v>
      </c>
      <c r="C1120" s="248">
        <v>132.53818382861411</v>
      </c>
    </row>
    <row r="1121" spans="2:3" x14ac:dyDescent="0.75">
      <c r="B1121" s="249">
        <v>1058</v>
      </c>
      <c r="C1121" s="248">
        <v>98.007367533199783</v>
      </c>
    </row>
    <row r="1122" spans="2:3" x14ac:dyDescent="0.75">
      <c r="B1122" s="249">
        <v>1059</v>
      </c>
      <c r="C1122" s="248">
        <v>160.80780554300102</v>
      </c>
    </row>
    <row r="1123" spans="2:3" x14ac:dyDescent="0.75">
      <c r="B1123" s="249">
        <v>1060</v>
      </c>
      <c r="C1123" s="248">
        <v>110.7196117181536</v>
      </c>
    </row>
    <row r="1124" spans="2:3" x14ac:dyDescent="0.75">
      <c r="B1124" s="249">
        <v>1061</v>
      </c>
      <c r="C1124" s="248">
        <v>112.07633321145877</v>
      </c>
    </row>
    <row r="1125" spans="2:3" x14ac:dyDescent="0.75">
      <c r="B1125" s="249">
        <v>1062</v>
      </c>
      <c r="C1125" s="248">
        <v>131.00714722431013</v>
      </c>
    </row>
    <row r="1126" spans="2:3" x14ac:dyDescent="0.75">
      <c r="B1126" s="249">
        <v>1063</v>
      </c>
      <c r="C1126" s="248">
        <v>111.50648493047422</v>
      </c>
    </row>
    <row r="1127" spans="2:3" x14ac:dyDescent="0.75">
      <c r="B1127" s="249">
        <v>1064</v>
      </c>
      <c r="C1127" s="248">
        <v>158.99906201010418</v>
      </c>
    </row>
    <row r="1128" spans="2:3" x14ac:dyDescent="0.75">
      <c r="B1128" s="249">
        <v>1065</v>
      </c>
      <c r="C1128" s="248">
        <v>117.15955908337837</v>
      </c>
    </row>
    <row r="1129" spans="2:3" x14ac:dyDescent="0.75">
      <c r="B1129" s="249">
        <v>1066</v>
      </c>
      <c r="C1129" s="248">
        <v>104.3080984112049</v>
      </c>
    </row>
    <row r="1130" spans="2:3" x14ac:dyDescent="0.75">
      <c r="B1130" s="249">
        <v>1067</v>
      </c>
      <c r="C1130" s="248">
        <v>128.6543591131269</v>
      </c>
    </row>
    <row r="1131" spans="2:3" x14ac:dyDescent="0.75">
      <c r="B1131" s="249">
        <v>1068</v>
      </c>
      <c r="C1131" s="248">
        <v>126.17891315367947</v>
      </c>
    </row>
    <row r="1132" spans="2:3" x14ac:dyDescent="0.75">
      <c r="B1132" s="249">
        <v>1069</v>
      </c>
      <c r="C1132" s="248">
        <v>143.3197317615396</v>
      </c>
    </row>
    <row r="1133" spans="2:3" x14ac:dyDescent="0.75">
      <c r="B1133" s="249">
        <v>1070</v>
      </c>
      <c r="C1133" s="248">
        <v>101.3241743312893</v>
      </c>
    </row>
    <row r="1134" spans="2:3" x14ac:dyDescent="0.75">
      <c r="B1134" s="249">
        <v>1071</v>
      </c>
      <c r="C1134" s="248">
        <v>124.48253802464674</v>
      </c>
    </row>
    <row r="1135" spans="2:3" x14ac:dyDescent="0.75">
      <c r="B1135" s="249">
        <v>1072</v>
      </c>
      <c r="C1135" s="248">
        <v>124.11357514604697</v>
      </c>
    </row>
    <row r="1136" spans="2:3" x14ac:dyDescent="0.75">
      <c r="B1136" s="249">
        <v>1073</v>
      </c>
      <c r="C1136" s="248">
        <v>137.20990687682166</v>
      </c>
    </row>
    <row r="1137" spans="2:3" x14ac:dyDescent="0.75">
      <c r="B1137" s="249">
        <v>1074</v>
      </c>
      <c r="C1137" s="248">
        <v>97.360472224584811</v>
      </c>
    </row>
    <row r="1138" spans="2:3" x14ac:dyDescent="0.75">
      <c r="B1138" s="249">
        <v>1075</v>
      </c>
      <c r="C1138" s="248">
        <v>95.52987625125418</v>
      </c>
    </row>
    <row r="1139" spans="2:3" x14ac:dyDescent="0.75">
      <c r="B1139" s="249">
        <v>1076</v>
      </c>
      <c r="C1139" s="248">
        <v>107.60015035170609</v>
      </c>
    </row>
    <row r="1140" spans="2:3" x14ac:dyDescent="0.75">
      <c r="B1140" s="249">
        <v>1077</v>
      </c>
      <c r="C1140" s="248">
        <v>81.439252219983047</v>
      </c>
    </row>
    <row r="1141" spans="2:3" x14ac:dyDescent="0.75">
      <c r="B1141" s="249">
        <v>1078</v>
      </c>
      <c r="C1141" s="248">
        <v>165.7036772453084</v>
      </c>
    </row>
    <row r="1142" spans="2:3" x14ac:dyDescent="0.75">
      <c r="B1142" s="249">
        <v>1079</v>
      </c>
      <c r="C1142" s="248">
        <v>115.17737016082808</v>
      </c>
    </row>
    <row r="1143" spans="2:3" x14ac:dyDescent="0.75">
      <c r="B1143" s="249">
        <v>1080</v>
      </c>
      <c r="C1143" s="248">
        <v>115.5153346917443</v>
      </c>
    </row>
    <row r="1144" spans="2:3" x14ac:dyDescent="0.75">
      <c r="B1144" s="249">
        <v>1081</v>
      </c>
      <c r="C1144" s="248">
        <v>99.72939835533586</v>
      </c>
    </row>
    <row r="1145" spans="2:3" x14ac:dyDescent="0.75">
      <c r="B1145" s="249">
        <v>1082</v>
      </c>
      <c r="C1145" s="248">
        <v>119.55912640320659</v>
      </c>
    </row>
    <row r="1146" spans="2:3" x14ac:dyDescent="0.75">
      <c r="B1146" s="249">
        <v>1083</v>
      </c>
      <c r="C1146" s="248">
        <v>94.175745932218788</v>
      </c>
    </row>
    <row r="1147" spans="2:3" x14ac:dyDescent="0.75">
      <c r="B1147" s="249">
        <v>1084</v>
      </c>
      <c r="C1147" s="248">
        <v>146.29851411344893</v>
      </c>
    </row>
    <row r="1148" spans="2:3" x14ac:dyDescent="0.75">
      <c r="B1148" s="249">
        <v>1085</v>
      </c>
      <c r="C1148" s="248">
        <v>119.91882503276182</v>
      </c>
    </row>
    <row r="1149" spans="2:3" x14ac:dyDescent="0.75">
      <c r="B1149" s="249">
        <v>1086</v>
      </c>
      <c r="C1149" s="248">
        <v>95.64448477584871</v>
      </c>
    </row>
    <row r="1150" spans="2:3" x14ac:dyDescent="0.75">
      <c r="B1150" s="249">
        <v>1087</v>
      </c>
      <c r="C1150" s="248">
        <v>120.29370693719831</v>
      </c>
    </row>
    <row r="1151" spans="2:3" x14ac:dyDescent="0.75">
      <c r="B1151" s="249">
        <v>1088</v>
      </c>
      <c r="C1151" s="248">
        <v>121.58817456040066</v>
      </c>
    </row>
    <row r="1152" spans="2:3" x14ac:dyDescent="0.75">
      <c r="B1152" s="249">
        <v>1089</v>
      </c>
      <c r="C1152" s="248">
        <v>105.12641730745004</v>
      </c>
    </row>
    <row r="1153" spans="2:3" x14ac:dyDescent="0.75">
      <c r="B1153" s="249">
        <v>1090</v>
      </c>
      <c r="C1153" s="248">
        <v>80.389002306801942</v>
      </c>
    </row>
    <row r="1154" spans="2:3" x14ac:dyDescent="0.75">
      <c r="B1154" s="249">
        <v>1091</v>
      </c>
      <c r="C1154" s="248">
        <v>138.70529971630936</v>
      </c>
    </row>
    <row r="1155" spans="2:3" x14ac:dyDescent="0.75">
      <c r="B1155" s="249">
        <v>1092</v>
      </c>
      <c r="C1155" s="248">
        <v>111.55627243993294</v>
      </c>
    </row>
    <row r="1156" spans="2:3" x14ac:dyDescent="0.75">
      <c r="B1156" s="249">
        <v>1093</v>
      </c>
      <c r="C1156" s="248">
        <v>101.38178714021093</v>
      </c>
    </row>
    <row r="1157" spans="2:3" x14ac:dyDescent="0.75">
      <c r="B1157" s="249">
        <v>1094</v>
      </c>
      <c r="C1157" s="248">
        <v>100.17578445803824</v>
      </c>
    </row>
    <row r="1158" spans="2:3" x14ac:dyDescent="0.75">
      <c r="B1158" s="249">
        <v>1095</v>
      </c>
      <c r="C1158" s="248">
        <v>71.725068847290899</v>
      </c>
    </row>
    <row r="1159" spans="2:3" x14ac:dyDescent="0.75">
      <c r="B1159" s="249">
        <v>1096</v>
      </c>
      <c r="C1159" s="248">
        <v>89.897182961062214</v>
      </c>
    </row>
    <row r="1160" spans="2:3" x14ac:dyDescent="0.75">
      <c r="B1160" s="249">
        <v>1097</v>
      </c>
      <c r="C1160" s="248">
        <v>101.7322009658311</v>
      </c>
    </row>
    <row r="1161" spans="2:3" x14ac:dyDescent="0.75">
      <c r="B1161" s="249">
        <v>1098</v>
      </c>
      <c r="C1161" s="248">
        <v>109.17021894081891</v>
      </c>
    </row>
    <row r="1162" spans="2:3" x14ac:dyDescent="0.75">
      <c r="B1162" s="249">
        <v>1099</v>
      </c>
      <c r="C1162" s="248">
        <v>119.03139024245765</v>
      </c>
    </row>
    <row r="1163" spans="2:3" x14ac:dyDescent="0.75">
      <c r="B1163" s="249">
        <v>1100</v>
      </c>
      <c r="C1163" s="248">
        <v>118.63140269687021</v>
      </c>
    </row>
    <row r="1164" spans="2:3" x14ac:dyDescent="0.75">
      <c r="B1164" s="249">
        <v>1101</v>
      </c>
      <c r="C1164" s="248">
        <v>128.64277949232675</v>
      </c>
    </row>
    <row r="1165" spans="2:3" x14ac:dyDescent="0.75">
      <c r="B1165" s="249">
        <v>1102</v>
      </c>
      <c r="C1165" s="248">
        <v>141.4706158575033</v>
      </c>
    </row>
    <row r="1166" spans="2:3" x14ac:dyDescent="0.75">
      <c r="B1166" s="249">
        <v>1103</v>
      </c>
      <c r="C1166" s="248">
        <v>108.90606424462746</v>
      </c>
    </row>
    <row r="1167" spans="2:3" x14ac:dyDescent="0.75">
      <c r="B1167" s="249">
        <v>1104</v>
      </c>
      <c r="C1167" s="248">
        <v>113.34417625749464</v>
      </c>
    </row>
    <row r="1168" spans="2:3" x14ac:dyDescent="0.75">
      <c r="B1168" s="249">
        <v>1105</v>
      </c>
      <c r="C1168" s="248">
        <v>92.365923789346169</v>
      </c>
    </row>
    <row r="1169" spans="2:3" x14ac:dyDescent="0.75">
      <c r="B1169" s="249">
        <v>1106</v>
      </c>
      <c r="C1169" s="248">
        <v>105.44140754784736</v>
      </c>
    </row>
    <row r="1170" spans="2:3" x14ac:dyDescent="0.75">
      <c r="B1170" s="249">
        <v>1107</v>
      </c>
      <c r="C1170" s="248">
        <v>115.29167712660218</v>
      </c>
    </row>
    <row r="1171" spans="2:3" x14ac:dyDescent="0.75">
      <c r="B1171" s="249">
        <v>1108</v>
      </c>
      <c r="C1171" s="248">
        <v>74.93674751217138</v>
      </c>
    </row>
    <row r="1172" spans="2:3" x14ac:dyDescent="0.75">
      <c r="B1172" s="249">
        <v>1109</v>
      </c>
      <c r="C1172" s="248">
        <v>133.90740344834123</v>
      </c>
    </row>
    <row r="1173" spans="2:3" x14ac:dyDescent="0.75">
      <c r="B1173" s="249">
        <v>1110</v>
      </c>
      <c r="C1173" s="248">
        <v>134.06620046613375</v>
      </c>
    </row>
    <row r="1174" spans="2:3" x14ac:dyDescent="0.75">
      <c r="B1174" s="249">
        <v>1111</v>
      </c>
      <c r="C1174" s="248">
        <v>101.04216625789219</v>
      </c>
    </row>
    <row r="1175" spans="2:3" x14ac:dyDescent="0.75">
      <c r="B1175" s="249">
        <v>1112</v>
      </c>
      <c r="C1175" s="248">
        <v>92.609642508298577</v>
      </c>
    </row>
    <row r="1176" spans="2:3" x14ac:dyDescent="0.75">
      <c r="B1176" s="249">
        <v>1113</v>
      </c>
      <c r="C1176" s="248">
        <v>113.69853276313546</v>
      </c>
    </row>
    <row r="1177" spans="2:3" x14ac:dyDescent="0.75">
      <c r="B1177" s="249">
        <v>1114</v>
      </c>
      <c r="C1177" s="248">
        <v>126.62206339022616</v>
      </c>
    </row>
    <row r="1178" spans="2:3" x14ac:dyDescent="0.75">
      <c r="B1178" s="249">
        <v>1115</v>
      </c>
      <c r="C1178" s="248">
        <v>116.32963873080313</v>
      </c>
    </row>
    <row r="1179" spans="2:3" x14ac:dyDescent="0.75">
      <c r="B1179" s="249">
        <v>1116</v>
      </c>
      <c r="C1179" s="248">
        <v>83.66492465014295</v>
      </c>
    </row>
    <row r="1180" spans="2:3" x14ac:dyDescent="0.75">
      <c r="B1180" s="249">
        <v>1117</v>
      </c>
      <c r="C1180" s="248">
        <v>157.55283369401042</v>
      </c>
    </row>
    <row r="1181" spans="2:3" x14ac:dyDescent="0.75">
      <c r="B1181" s="249">
        <v>1118</v>
      </c>
      <c r="C1181" s="248">
        <v>114.260002503121</v>
      </c>
    </row>
    <row r="1182" spans="2:3" x14ac:dyDescent="0.75">
      <c r="B1182" s="249">
        <v>1119</v>
      </c>
      <c r="C1182" s="248">
        <v>133.8482344131603</v>
      </c>
    </row>
    <row r="1183" spans="2:3" x14ac:dyDescent="0.75">
      <c r="B1183" s="249">
        <v>1120</v>
      </c>
      <c r="C1183" s="248">
        <v>144.03883077251299</v>
      </c>
    </row>
    <row r="1184" spans="2:3" x14ac:dyDescent="0.75">
      <c r="B1184" s="249">
        <v>1121</v>
      </c>
      <c r="C1184" s="248">
        <v>83.185147426872845</v>
      </c>
    </row>
    <row r="1185" spans="2:3" x14ac:dyDescent="0.75">
      <c r="B1185" s="249">
        <v>1122</v>
      </c>
      <c r="C1185" s="248">
        <v>103.4432269543268</v>
      </c>
    </row>
    <row r="1186" spans="2:3" x14ac:dyDescent="0.75">
      <c r="B1186" s="249">
        <v>1123</v>
      </c>
      <c r="C1186" s="248">
        <v>173.91089083091754</v>
      </c>
    </row>
    <row r="1187" spans="2:3" x14ac:dyDescent="0.75">
      <c r="B1187" s="249">
        <v>1124</v>
      </c>
      <c r="C1187" s="248">
        <v>102.06122798234222</v>
      </c>
    </row>
    <row r="1188" spans="2:3" x14ac:dyDescent="0.75">
      <c r="B1188" s="249">
        <v>1125</v>
      </c>
      <c r="C1188" s="248">
        <v>121.66103574178727</v>
      </c>
    </row>
    <row r="1189" spans="2:3" x14ac:dyDescent="0.75">
      <c r="B1189" s="249">
        <v>1126</v>
      </c>
      <c r="C1189" s="248">
        <v>87.959839588635305</v>
      </c>
    </row>
    <row r="1190" spans="2:3" x14ac:dyDescent="0.75">
      <c r="B1190" s="249">
        <v>1127</v>
      </c>
      <c r="C1190" s="248">
        <v>104.24465576714192</v>
      </c>
    </row>
    <row r="1191" spans="2:3" x14ac:dyDescent="0.75">
      <c r="B1191" s="249">
        <v>1128</v>
      </c>
      <c r="C1191" s="248">
        <v>111.62838096909141</v>
      </c>
    </row>
    <row r="1192" spans="2:3" x14ac:dyDescent="0.75">
      <c r="B1192" s="249">
        <v>1129</v>
      </c>
      <c r="C1192" s="248">
        <v>88.333935702203433</v>
      </c>
    </row>
    <row r="1193" spans="2:3" x14ac:dyDescent="0.75">
      <c r="B1193" s="249">
        <v>1130</v>
      </c>
      <c r="C1193" s="248">
        <v>151.76374354842682</v>
      </c>
    </row>
    <row r="1194" spans="2:3" x14ac:dyDescent="0.75">
      <c r="B1194" s="249">
        <v>1131</v>
      </c>
      <c r="C1194" s="248">
        <v>133.58855006386722</v>
      </c>
    </row>
    <row r="1195" spans="2:3" x14ac:dyDescent="0.75">
      <c r="B1195" s="249">
        <v>1132</v>
      </c>
      <c r="C1195" s="248">
        <v>174.49863815419886</v>
      </c>
    </row>
    <row r="1196" spans="2:3" x14ac:dyDescent="0.75">
      <c r="B1196" s="249">
        <v>1133</v>
      </c>
      <c r="C1196" s="248">
        <v>118.89294842251294</v>
      </c>
    </row>
    <row r="1197" spans="2:3" x14ac:dyDescent="0.75">
      <c r="B1197" s="249">
        <v>1134</v>
      </c>
      <c r="C1197" s="248">
        <v>143.07972040261137</v>
      </c>
    </row>
    <row r="1198" spans="2:3" x14ac:dyDescent="0.75">
      <c r="B1198" s="249">
        <v>1135</v>
      </c>
      <c r="C1198" s="248">
        <v>124.53704553304644</v>
      </c>
    </row>
    <row r="1199" spans="2:3" x14ac:dyDescent="0.75">
      <c r="B1199" s="249">
        <v>1136</v>
      </c>
      <c r="C1199" s="248">
        <v>128.43058600457408</v>
      </c>
    </row>
    <row r="1200" spans="2:3" x14ac:dyDescent="0.75">
      <c r="B1200" s="249">
        <v>1137</v>
      </c>
      <c r="C1200" s="248">
        <v>85.451943494093484</v>
      </c>
    </row>
    <row r="1201" spans="2:3" x14ac:dyDescent="0.75">
      <c r="B1201" s="249">
        <v>1138</v>
      </c>
      <c r="C1201" s="248">
        <v>81.07819498600206</v>
      </c>
    </row>
    <row r="1202" spans="2:3" x14ac:dyDescent="0.75">
      <c r="B1202" s="249">
        <v>1139</v>
      </c>
      <c r="C1202" s="248">
        <v>130.43097183774671</v>
      </c>
    </row>
    <row r="1203" spans="2:3" x14ac:dyDescent="0.75">
      <c r="B1203" s="249">
        <v>1140</v>
      </c>
      <c r="C1203" s="248">
        <v>121.6919176797459</v>
      </c>
    </row>
    <row r="1204" spans="2:3" x14ac:dyDescent="0.75">
      <c r="B1204" s="249">
        <v>1141</v>
      </c>
      <c r="C1204" s="248">
        <v>150.62232128581059</v>
      </c>
    </row>
    <row r="1205" spans="2:3" x14ac:dyDescent="0.75">
      <c r="B1205" s="249">
        <v>1142</v>
      </c>
      <c r="C1205" s="248">
        <v>159.0428288306523</v>
      </c>
    </row>
    <row r="1206" spans="2:3" x14ac:dyDescent="0.75">
      <c r="B1206" s="249">
        <v>1143</v>
      </c>
      <c r="C1206" s="248">
        <v>104.79792011302831</v>
      </c>
    </row>
    <row r="1207" spans="2:3" x14ac:dyDescent="0.75">
      <c r="B1207" s="249">
        <v>1144</v>
      </c>
      <c r="C1207" s="248">
        <v>115.86988549982185</v>
      </c>
    </row>
    <row r="1208" spans="2:3" x14ac:dyDescent="0.75">
      <c r="B1208" s="249">
        <v>1145</v>
      </c>
      <c r="C1208" s="248">
        <v>162.31179741390588</v>
      </c>
    </row>
    <row r="1209" spans="2:3" x14ac:dyDescent="0.75">
      <c r="B1209" s="249">
        <v>1146</v>
      </c>
      <c r="C1209" s="248">
        <v>122.13973653144957</v>
      </c>
    </row>
    <row r="1210" spans="2:3" x14ac:dyDescent="0.75">
      <c r="B1210" s="249">
        <v>1147</v>
      </c>
      <c r="C1210" s="248">
        <v>138.27041685122924</v>
      </c>
    </row>
    <row r="1211" spans="2:3" x14ac:dyDescent="0.75">
      <c r="B1211" s="249">
        <v>1148</v>
      </c>
      <c r="C1211" s="248">
        <v>139.2157238857456</v>
      </c>
    </row>
    <row r="1212" spans="2:3" x14ac:dyDescent="0.75">
      <c r="B1212" s="249">
        <v>1149</v>
      </c>
      <c r="C1212" s="248">
        <v>87.868641370741145</v>
      </c>
    </row>
    <row r="1213" spans="2:3" x14ac:dyDescent="0.75">
      <c r="B1213" s="249">
        <v>1150</v>
      </c>
      <c r="C1213" s="248">
        <v>121.58832024256712</v>
      </c>
    </row>
    <row r="1214" spans="2:3" x14ac:dyDescent="0.75">
      <c r="B1214" s="249">
        <v>1151</v>
      </c>
      <c r="C1214" s="248">
        <v>144.6532914283934</v>
      </c>
    </row>
    <row r="1215" spans="2:3" x14ac:dyDescent="0.75">
      <c r="B1215" s="249">
        <v>1152</v>
      </c>
      <c r="C1215" s="248">
        <v>93.363185310396716</v>
      </c>
    </row>
    <row r="1216" spans="2:3" x14ac:dyDescent="0.75">
      <c r="B1216" s="249">
        <v>1153</v>
      </c>
      <c r="C1216" s="248">
        <v>123.82550590726828</v>
      </c>
    </row>
    <row r="1217" spans="2:3" x14ac:dyDescent="0.75">
      <c r="B1217" s="249">
        <v>1154</v>
      </c>
      <c r="C1217" s="248">
        <v>99.568920110875496</v>
      </c>
    </row>
    <row r="1218" spans="2:3" x14ac:dyDescent="0.75">
      <c r="B1218" s="249">
        <v>1155</v>
      </c>
      <c r="C1218" s="248">
        <v>103.75867543771029</v>
      </c>
    </row>
    <row r="1219" spans="2:3" x14ac:dyDescent="0.75">
      <c r="B1219" s="249">
        <v>1156</v>
      </c>
      <c r="C1219" s="248">
        <v>105.78976619378517</v>
      </c>
    </row>
    <row r="1220" spans="2:3" x14ac:dyDescent="0.75">
      <c r="B1220" s="249">
        <v>1157</v>
      </c>
      <c r="C1220" s="248">
        <v>127.56421462802177</v>
      </c>
    </row>
    <row r="1221" spans="2:3" x14ac:dyDescent="0.75">
      <c r="B1221" s="249">
        <v>1158</v>
      </c>
      <c r="C1221" s="248">
        <v>38.866026953362095</v>
      </c>
    </row>
    <row r="1222" spans="2:3" x14ac:dyDescent="0.75">
      <c r="B1222" s="249">
        <v>1159</v>
      </c>
      <c r="C1222" s="248">
        <v>107.28414094347086</v>
      </c>
    </row>
    <row r="1223" spans="2:3" x14ac:dyDescent="0.75">
      <c r="B1223" s="249">
        <v>1160</v>
      </c>
      <c r="C1223" s="248">
        <v>177.76941636161257</v>
      </c>
    </row>
    <row r="1224" spans="2:3" x14ac:dyDescent="0.75">
      <c r="B1224" s="249">
        <v>1161</v>
      </c>
      <c r="C1224" s="248">
        <v>87.038504555177639</v>
      </c>
    </row>
    <row r="1225" spans="2:3" x14ac:dyDescent="0.75">
      <c r="B1225" s="249">
        <v>1162</v>
      </c>
      <c r="C1225" s="248">
        <v>86.589986091099675</v>
      </c>
    </row>
    <row r="1226" spans="2:3" x14ac:dyDescent="0.75">
      <c r="B1226" s="249">
        <v>1163</v>
      </c>
      <c r="C1226" s="248">
        <v>131.20720024008463</v>
      </c>
    </row>
    <row r="1227" spans="2:3" x14ac:dyDescent="0.75">
      <c r="B1227" s="249">
        <v>1164</v>
      </c>
      <c r="C1227" s="248">
        <v>139.82995659353469</v>
      </c>
    </row>
    <row r="1228" spans="2:3" x14ac:dyDescent="0.75">
      <c r="B1228" s="249">
        <v>1165</v>
      </c>
      <c r="C1228" s="248">
        <v>93.77936824321057</v>
      </c>
    </row>
    <row r="1229" spans="2:3" x14ac:dyDescent="0.75">
      <c r="B1229" s="249">
        <v>1166</v>
      </c>
      <c r="C1229" s="248">
        <v>103.67649988729318</v>
      </c>
    </row>
    <row r="1230" spans="2:3" x14ac:dyDescent="0.75">
      <c r="B1230" s="249">
        <v>1167</v>
      </c>
      <c r="C1230" s="248">
        <v>107.04676081925986</v>
      </c>
    </row>
    <row r="1231" spans="2:3" x14ac:dyDescent="0.75">
      <c r="B1231" s="249">
        <v>1168</v>
      </c>
      <c r="C1231" s="248">
        <v>143.5779510571316</v>
      </c>
    </row>
    <row r="1232" spans="2:3" x14ac:dyDescent="0.75">
      <c r="B1232" s="249">
        <v>1169</v>
      </c>
      <c r="C1232" s="248">
        <v>124.59444598180092</v>
      </c>
    </row>
    <row r="1233" spans="2:3" x14ac:dyDescent="0.75">
      <c r="B1233" s="249">
        <v>1170</v>
      </c>
      <c r="C1233" s="248">
        <v>158.32893680781456</v>
      </c>
    </row>
    <row r="1234" spans="2:3" x14ac:dyDescent="0.75">
      <c r="B1234" s="249">
        <v>1171</v>
      </c>
      <c r="C1234" s="248">
        <v>155.73341504865687</v>
      </c>
    </row>
    <row r="1235" spans="2:3" x14ac:dyDescent="0.75">
      <c r="B1235" s="249">
        <v>1172</v>
      </c>
      <c r="C1235" s="248">
        <v>123.81931124363898</v>
      </c>
    </row>
    <row r="1236" spans="2:3" x14ac:dyDescent="0.75">
      <c r="B1236" s="249">
        <v>1173</v>
      </c>
      <c r="C1236" s="248">
        <v>88.312523334879216</v>
      </c>
    </row>
    <row r="1237" spans="2:3" x14ac:dyDescent="0.75">
      <c r="B1237" s="249">
        <v>1174</v>
      </c>
      <c r="C1237" s="248">
        <v>131.89382401472039</v>
      </c>
    </row>
    <row r="1238" spans="2:3" x14ac:dyDescent="0.75">
      <c r="B1238" s="249">
        <v>1175</v>
      </c>
      <c r="C1238" s="248">
        <v>127.57747899289134</v>
      </c>
    </row>
    <row r="1239" spans="2:3" x14ac:dyDescent="0.75">
      <c r="B1239" s="249">
        <v>1176</v>
      </c>
      <c r="C1239" s="248">
        <v>105.91607704607604</v>
      </c>
    </row>
    <row r="1240" spans="2:3" x14ac:dyDescent="0.75">
      <c r="B1240" s="249">
        <v>1177</v>
      </c>
      <c r="C1240" s="248">
        <v>148.74204371241115</v>
      </c>
    </row>
    <row r="1241" spans="2:3" x14ac:dyDescent="0.75">
      <c r="B1241" s="249">
        <v>1178</v>
      </c>
      <c r="C1241" s="248">
        <v>143.22257256954094</v>
      </c>
    </row>
    <row r="1242" spans="2:3" x14ac:dyDescent="0.75">
      <c r="B1242" s="249">
        <v>1179</v>
      </c>
      <c r="C1242" s="248">
        <v>162.21590133300847</v>
      </c>
    </row>
    <row r="1243" spans="2:3" x14ac:dyDescent="0.75">
      <c r="B1243" s="249">
        <v>1180</v>
      </c>
      <c r="C1243" s="248">
        <v>148.01881184572659</v>
      </c>
    </row>
    <row r="1244" spans="2:3" x14ac:dyDescent="0.75">
      <c r="B1244" s="249">
        <v>1181</v>
      </c>
      <c r="C1244" s="248">
        <v>136.21647893612376</v>
      </c>
    </row>
    <row r="1245" spans="2:3" x14ac:dyDescent="0.75">
      <c r="B1245" s="249">
        <v>1182</v>
      </c>
      <c r="C1245" s="248">
        <v>134.04959879610061</v>
      </c>
    </row>
    <row r="1246" spans="2:3" x14ac:dyDescent="0.75">
      <c r="B1246" s="249">
        <v>1183</v>
      </c>
      <c r="C1246" s="248">
        <v>104.3595598858583</v>
      </c>
    </row>
    <row r="1247" spans="2:3" x14ac:dyDescent="0.75">
      <c r="B1247" s="249">
        <v>1184</v>
      </c>
      <c r="C1247" s="248">
        <v>138.50308416634667</v>
      </c>
    </row>
    <row r="1248" spans="2:3" x14ac:dyDescent="0.75">
      <c r="B1248" s="249">
        <v>1185</v>
      </c>
      <c r="C1248" s="248">
        <v>138.16816083055056</v>
      </c>
    </row>
    <row r="1249" spans="2:3" x14ac:dyDescent="0.75">
      <c r="B1249" s="249">
        <v>1186</v>
      </c>
      <c r="C1249" s="248">
        <v>136.23667629043422</v>
      </c>
    </row>
    <row r="1250" spans="2:3" x14ac:dyDescent="0.75">
      <c r="B1250" s="249">
        <v>1187</v>
      </c>
      <c r="C1250" s="248">
        <v>112.2840614317482</v>
      </c>
    </row>
    <row r="1251" spans="2:3" x14ac:dyDescent="0.75">
      <c r="B1251" s="249">
        <v>1188</v>
      </c>
      <c r="C1251" s="248">
        <v>110.47625246250877</v>
      </c>
    </row>
    <row r="1252" spans="2:3" x14ac:dyDescent="0.75">
      <c r="B1252" s="249">
        <v>1189</v>
      </c>
      <c r="C1252" s="248">
        <v>149.28093618183232</v>
      </c>
    </row>
    <row r="1253" spans="2:3" x14ac:dyDescent="0.75">
      <c r="B1253" s="249">
        <v>1190</v>
      </c>
      <c r="C1253" s="248">
        <v>119.92455876268941</v>
      </c>
    </row>
    <row r="1254" spans="2:3" x14ac:dyDescent="0.75">
      <c r="B1254" s="249">
        <v>1191</v>
      </c>
      <c r="C1254" s="248">
        <v>151.2775131205326</v>
      </c>
    </row>
    <row r="1255" spans="2:3" x14ac:dyDescent="0.75">
      <c r="B1255" s="249">
        <v>1192</v>
      </c>
      <c r="C1255" s="248">
        <v>161.31917898577603</v>
      </c>
    </row>
    <row r="1256" spans="2:3" x14ac:dyDescent="0.75">
      <c r="B1256" s="249">
        <v>1193</v>
      </c>
      <c r="C1256" s="248">
        <v>44.944256919078313</v>
      </c>
    </row>
    <row r="1257" spans="2:3" x14ac:dyDescent="0.75">
      <c r="B1257" s="249">
        <v>1194</v>
      </c>
      <c r="C1257" s="248">
        <v>110.6175367667534</v>
      </c>
    </row>
    <row r="1258" spans="2:3" x14ac:dyDescent="0.75">
      <c r="B1258" s="249">
        <v>1195</v>
      </c>
      <c r="C1258" s="248">
        <v>111.13690050667913</v>
      </c>
    </row>
    <row r="1259" spans="2:3" x14ac:dyDescent="0.75">
      <c r="B1259" s="249">
        <v>1196</v>
      </c>
      <c r="C1259" s="248">
        <v>60.594953104840599</v>
      </c>
    </row>
    <row r="1260" spans="2:3" x14ac:dyDescent="0.75">
      <c r="B1260" s="249">
        <v>1197</v>
      </c>
      <c r="C1260" s="248">
        <v>118.085937691334</v>
      </c>
    </row>
    <row r="1261" spans="2:3" x14ac:dyDescent="0.75">
      <c r="B1261" s="249">
        <v>1198</v>
      </c>
      <c r="C1261" s="248">
        <v>134.08999687314534</v>
      </c>
    </row>
    <row r="1262" spans="2:3" x14ac:dyDescent="0.75">
      <c r="B1262" s="249">
        <v>1199</v>
      </c>
      <c r="C1262" s="248">
        <v>172.3703711942307</v>
      </c>
    </row>
    <row r="1263" spans="2:3" x14ac:dyDescent="0.75">
      <c r="B1263" s="249">
        <v>1200</v>
      </c>
      <c r="C1263" s="248">
        <v>115.70295172449836</v>
      </c>
    </row>
    <row r="1264" spans="2:3" x14ac:dyDescent="0.75">
      <c r="B1264" s="249">
        <v>1201</v>
      </c>
      <c r="C1264" s="248">
        <v>110.28704208168132</v>
      </c>
    </row>
    <row r="1265" spans="2:3" x14ac:dyDescent="0.75">
      <c r="B1265" s="249">
        <v>1202</v>
      </c>
      <c r="C1265" s="248">
        <v>89.207713370567689</v>
      </c>
    </row>
    <row r="1266" spans="2:3" x14ac:dyDescent="0.75">
      <c r="B1266" s="249">
        <v>1203</v>
      </c>
      <c r="C1266" s="248">
        <v>121.4576251314403</v>
      </c>
    </row>
    <row r="1267" spans="2:3" x14ac:dyDescent="0.75">
      <c r="B1267" s="249">
        <v>1204</v>
      </c>
      <c r="C1267" s="248">
        <v>145.69970932559079</v>
      </c>
    </row>
    <row r="1268" spans="2:3" x14ac:dyDescent="0.75">
      <c r="B1268" s="249">
        <v>1205</v>
      </c>
      <c r="C1268" s="248">
        <v>114.13626063852398</v>
      </c>
    </row>
    <row r="1269" spans="2:3" x14ac:dyDescent="0.75">
      <c r="B1269" s="249">
        <v>1206</v>
      </c>
      <c r="C1269" s="248">
        <v>148.7577490638925</v>
      </c>
    </row>
    <row r="1270" spans="2:3" x14ac:dyDescent="0.75">
      <c r="B1270" s="249">
        <v>1207</v>
      </c>
      <c r="C1270" s="248">
        <v>139.12458436628896</v>
      </c>
    </row>
    <row r="1271" spans="2:3" x14ac:dyDescent="0.75">
      <c r="B1271" s="249">
        <v>1208</v>
      </c>
      <c r="C1271" s="248">
        <v>136.73293482350584</v>
      </c>
    </row>
    <row r="1272" spans="2:3" x14ac:dyDescent="0.75">
      <c r="B1272" s="249">
        <v>1209</v>
      </c>
      <c r="C1272" s="248">
        <v>119.87013991820785</v>
      </c>
    </row>
    <row r="1273" spans="2:3" x14ac:dyDescent="0.75">
      <c r="B1273" s="249">
        <v>1210</v>
      </c>
      <c r="C1273" s="248">
        <v>143.97481771970914</v>
      </c>
    </row>
    <row r="1274" spans="2:3" x14ac:dyDescent="0.75">
      <c r="B1274" s="249">
        <v>1211</v>
      </c>
      <c r="C1274" s="248">
        <v>93.852606412221675</v>
      </c>
    </row>
    <row r="1275" spans="2:3" x14ac:dyDescent="0.75">
      <c r="B1275" s="249">
        <v>1212</v>
      </c>
      <c r="C1275" s="248">
        <v>96.143644646867585</v>
      </c>
    </row>
    <row r="1276" spans="2:3" x14ac:dyDescent="0.75">
      <c r="B1276" s="249">
        <v>1213</v>
      </c>
      <c r="C1276" s="248">
        <v>82.050644836697884</v>
      </c>
    </row>
    <row r="1277" spans="2:3" x14ac:dyDescent="0.75">
      <c r="B1277" s="249">
        <v>1214</v>
      </c>
      <c r="C1277" s="248">
        <v>125.8439770349727</v>
      </c>
    </row>
    <row r="1278" spans="2:3" x14ac:dyDescent="0.75">
      <c r="B1278" s="249">
        <v>1215</v>
      </c>
      <c r="C1278" s="248">
        <v>122.72304662400026</v>
      </c>
    </row>
    <row r="1279" spans="2:3" x14ac:dyDescent="0.75">
      <c r="B1279" s="249">
        <v>1216</v>
      </c>
      <c r="C1279" s="248">
        <v>114.57994322806456</v>
      </c>
    </row>
    <row r="1280" spans="2:3" x14ac:dyDescent="0.75">
      <c r="B1280" s="249">
        <v>1217</v>
      </c>
      <c r="C1280" s="248">
        <v>114.38901116105889</v>
      </c>
    </row>
    <row r="1281" spans="2:3" x14ac:dyDescent="0.75">
      <c r="B1281" s="249">
        <v>1218</v>
      </c>
      <c r="C1281" s="248">
        <v>89.49725908994661</v>
      </c>
    </row>
    <row r="1282" spans="2:3" x14ac:dyDescent="0.75">
      <c r="B1282" s="249">
        <v>1219</v>
      </c>
      <c r="C1282" s="248">
        <v>182.92353778765519</v>
      </c>
    </row>
    <row r="1283" spans="2:3" x14ac:dyDescent="0.75">
      <c r="B1283" s="249">
        <v>1220</v>
      </c>
      <c r="C1283" s="248">
        <v>141.49253641445492</v>
      </c>
    </row>
    <row r="1284" spans="2:3" x14ac:dyDescent="0.75">
      <c r="B1284" s="249">
        <v>1221</v>
      </c>
      <c r="C1284" s="248">
        <v>69.715150861128308</v>
      </c>
    </row>
    <row r="1285" spans="2:3" x14ac:dyDescent="0.75">
      <c r="B1285" s="249">
        <v>1222</v>
      </c>
      <c r="C1285" s="248">
        <v>137.00704884974988</v>
      </c>
    </row>
    <row r="1286" spans="2:3" x14ac:dyDescent="0.75">
      <c r="B1286" s="249">
        <v>1223</v>
      </c>
      <c r="C1286" s="248">
        <v>87.993630686623078</v>
      </c>
    </row>
    <row r="1287" spans="2:3" x14ac:dyDescent="0.75">
      <c r="B1287" s="249">
        <v>1224</v>
      </c>
      <c r="C1287" s="248">
        <v>130.8019608995096</v>
      </c>
    </row>
    <row r="1288" spans="2:3" x14ac:dyDescent="0.75">
      <c r="B1288" s="249">
        <v>1225</v>
      </c>
      <c r="C1288" s="248">
        <v>63.632941562720575</v>
      </c>
    </row>
    <row r="1289" spans="2:3" x14ac:dyDescent="0.75">
      <c r="B1289" s="249">
        <v>1226</v>
      </c>
      <c r="C1289" s="248">
        <v>139.62117288579148</v>
      </c>
    </row>
    <row r="1290" spans="2:3" x14ac:dyDescent="0.75">
      <c r="B1290" s="249">
        <v>1227</v>
      </c>
      <c r="C1290" s="248">
        <v>139.08636685078633</v>
      </c>
    </row>
    <row r="1291" spans="2:3" x14ac:dyDescent="0.75">
      <c r="B1291" s="249">
        <v>1228</v>
      </c>
      <c r="C1291" s="248">
        <v>170.77670435217772</v>
      </c>
    </row>
    <row r="1292" spans="2:3" x14ac:dyDescent="0.75">
      <c r="B1292" s="249">
        <v>1229</v>
      </c>
      <c r="C1292" s="248">
        <v>127.87699929787755</v>
      </c>
    </row>
    <row r="1293" spans="2:3" x14ac:dyDescent="0.75">
      <c r="B1293" s="249">
        <v>1230</v>
      </c>
      <c r="C1293" s="248">
        <v>109.8303589924171</v>
      </c>
    </row>
    <row r="1294" spans="2:3" x14ac:dyDescent="0.75">
      <c r="B1294" s="249">
        <v>1231</v>
      </c>
      <c r="C1294" s="248">
        <v>99.025046152360744</v>
      </c>
    </row>
    <row r="1295" spans="2:3" x14ac:dyDescent="0.75">
      <c r="B1295" s="249">
        <v>1232</v>
      </c>
      <c r="C1295" s="248">
        <v>107.74772493206613</v>
      </c>
    </row>
    <row r="1296" spans="2:3" x14ac:dyDescent="0.75">
      <c r="B1296" s="249">
        <v>1233</v>
      </c>
      <c r="C1296" s="248">
        <v>105.86890555218794</v>
      </c>
    </row>
    <row r="1297" spans="2:3" x14ac:dyDescent="0.75">
      <c r="B1297" s="249">
        <v>1234</v>
      </c>
      <c r="C1297" s="248">
        <v>111.82662002533434</v>
      </c>
    </row>
    <row r="1298" spans="2:3" x14ac:dyDescent="0.75">
      <c r="B1298" s="249">
        <v>1235</v>
      </c>
      <c r="C1298" s="248">
        <v>163.46021547982832</v>
      </c>
    </row>
    <row r="1299" spans="2:3" x14ac:dyDescent="0.75">
      <c r="B1299" s="249">
        <v>1236</v>
      </c>
      <c r="C1299" s="248">
        <v>99.964222813424044</v>
      </c>
    </row>
    <row r="1300" spans="2:3" x14ac:dyDescent="0.75">
      <c r="B1300" s="249">
        <v>1237</v>
      </c>
      <c r="C1300" s="248">
        <v>89.496130101702107</v>
      </c>
    </row>
    <row r="1301" spans="2:3" x14ac:dyDescent="0.75">
      <c r="B1301" s="249">
        <v>1238</v>
      </c>
      <c r="C1301" s="248">
        <v>115.88639959418683</v>
      </c>
    </row>
    <row r="1302" spans="2:3" x14ac:dyDescent="0.75">
      <c r="B1302" s="249">
        <v>1239</v>
      </c>
      <c r="C1302" s="248">
        <v>147.95746399943198</v>
      </c>
    </row>
    <row r="1303" spans="2:3" x14ac:dyDescent="0.75">
      <c r="B1303" s="249">
        <v>1240</v>
      </c>
      <c r="C1303" s="248">
        <v>114.30854243654991</v>
      </c>
    </row>
    <row r="1304" spans="2:3" x14ac:dyDescent="0.75">
      <c r="B1304" s="249">
        <v>1241</v>
      </c>
      <c r="C1304" s="248">
        <v>123.3195767949005</v>
      </c>
    </row>
    <row r="1305" spans="2:3" x14ac:dyDescent="0.75">
      <c r="B1305" s="249">
        <v>1242</v>
      </c>
      <c r="C1305" s="248">
        <v>112.77769726128169</v>
      </c>
    </row>
    <row r="1306" spans="2:3" x14ac:dyDescent="0.75">
      <c r="B1306" s="249">
        <v>1243</v>
      </c>
      <c r="C1306" s="248">
        <v>119.81042280664333</v>
      </c>
    </row>
    <row r="1307" spans="2:3" x14ac:dyDescent="0.75">
      <c r="B1307" s="249">
        <v>1244</v>
      </c>
      <c r="C1307" s="248">
        <v>103.75422147413052</v>
      </c>
    </row>
    <row r="1308" spans="2:3" x14ac:dyDescent="0.75">
      <c r="B1308" s="249">
        <v>1245</v>
      </c>
      <c r="C1308" s="248">
        <v>145.94147074976632</v>
      </c>
    </row>
    <row r="1309" spans="2:3" x14ac:dyDescent="0.75">
      <c r="B1309" s="249">
        <v>1246</v>
      </c>
      <c r="C1309" s="248">
        <v>152.15018042735394</v>
      </c>
    </row>
    <row r="1310" spans="2:3" x14ac:dyDescent="0.75">
      <c r="B1310" s="249">
        <v>1247</v>
      </c>
      <c r="C1310" s="248">
        <v>123.41862974804478</v>
      </c>
    </row>
    <row r="1311" spans="2:3" x14ac:dyDescent="0.75">
      <c r="B1311" s="249">
        <v>1248</v>
      </c>
      <c r="C1311" s="248">
        <v>143.2373034218889</v>
      </c>
    </row>
    <row r="1312" spans="2:3" x14ac:dyDescent="0.75">
      <c r="B1312" s="249">
        <v>1249</v>
      </c>
      <c r="C1312" s="248">
        <v>77.86798775271626</v>
      </c>
    </row>
    <row r="1313" spans="2:3" x14ac:dyDescent="0.75">
      <c r="B1313" s="249">
        <v>1250</v>
      </c>
      <c r="C1313" s="248">
        <v>127.85360421779757</v>
      </c>
    </row>
    <row r="1314" spans="2:3" x14ac:dyDescent="0.75">
      <c r="B1314" s="249">
        <v>1251</v>
      </c>
      <c r="C1314" s="248">
        <v>155.63339581867527</v>
      </c>
    </row>
    <row r="1315" spans="2:3" x14ac:dyDescent="0.75">
      <c r="B1315" s="249">
        <v>1252</v>
      </c>
      <c r="C1315" s="248">
        <v>94.013018632438161</v>
      </c>
    </row>
    <row r="1316" spans="2:3" x14ac:dyDescent="0.75">
      <c r="B1316" s="249">
        <v>1253</v>
      </c>
      <c r="C1316" s="248">
        <v>122.32821347833631</v>
      </c>
    </row>
    <row r="1317" spans="2:3" x14ac:dyDescent="0.75">
      <c r="B1317" s="249">
        <v>1254</v>
      </c>
      <c r="C1317" s="248">
        <v>112.094817399692</v>
      </c>
    </row>
    <row r="1318" spans="2:3" x14ac:dyDescent="0.75">
      <c r="B1318" s="249">
        <v>1255</v>
      </c>
      <c r="C1318" s="248">
        <v>111.79616699898055</v>
      </c>
    </row>
    <row r="1319" spans="2:3" x14ac:dyDescent="0.75">
      <c r="B1319" s="249">
        <v>1256</v>
      </c>
      <c r="C1319" s="248">
        <v>149.37550385281776</v>
      </c>
    </row>
    <row r="1320" spans="2:3" x14ac:dyDescent="0.75">
      <c r="B1320" s="249">
        <v>1257</v>
      </c>
      <c r="C1320" s="248">
        <v>162.51860292924783</v>
      </c>
    </row>
    <row r="1321" spans="2:3" x14ac:dyDescent="0.75">
      <c r="B1321" s="249">
        <v>1258</v>
      </c>
      <c r="C1321" s="248">
        <v>134.3909748968718</v>
      </c>
    </row>
    <row r="1322" spans="2:3" x14ac:dyDescent="0.75">
      <c r="B1322" s="249">
        <v>1259</v>
      </c>
      <c r="C1322" s="248">
        <v>136.39349649091554</v>
      </c>
    </row>
    <row r="1323" spans="2:3" x14ac:dyDescent="0.75">
      <c r="B1323" s="249">
        <v>1260</v>
      </c>
      <c r="C1323" s="248">
        <v>98.251080152828791</v>
      </c>
    </row>
    <row r="1324" spans="2:3" x14ac:dyDescent="0.75">
      <c r="B1324" s="249">
        <v>1261</v>
      </c>
      <c r="C1324" s="248">
        <v>163.21360115691505</v>
      </c>
    </row>
    <row r="1325" spans="2:3" x14ac:dyDescent="0.75">
      <c r="B1325" s="249">
        <v>1262</v>
      </c>
      <c r="C1325" s="248">
        <v>164.64332592882889</v>
      </c>
    </row>
    <row r="1326" spans="2:3" x14ac:dyDescent="0.75">
      <c r="B1326" s="249">
        <v>1263</v>
      </c>
      <c r="C1326" s="248">
        <v>72.103646551813767</v>
      </c>
    </row>
    <row r="1327" spans="2:3" x14ac:dyDescent="0.75">
      <c r="B1327" s="249">
        <v>1264</v>
      </c>
      <c r="C1327" s="248">
        <v>145.36633846387264</v>
      </c>
    </row>
    <row r="1328" spans="2:3" x14ac:dyDescent="0.75">
      <c r="B1328" s="249">
        <v>1265</v>
      </c>
      <c r="C1328" s="248">
        <v>178.78212117365831</v>
      </c>
    </row>
    <row r="1329" spans="2:3" x14ac:dyDescent="0.75">
      <c r="B1329" s="249">
        <v>1266</v>
      </c>
      <c r="C1329" s="248">
        <v>112.91734216470267</v>
      </c>
    </row>
    <row r="1330" spans="2:3" x14ac:dyDescent="0.75">
      <c r="B1330" s="249">
        <v>1267</v>
      </c>
      <c r="C1330" s="248">
        <v>127.3041684843962</v>
      </c>
    </row>
    <row r="1331" spans="2:3" x14ac:dyDescent="0.75">
      <c r="B1331" s="249">
        <v>1268</v>
      </c>
      <c r="C1331" s="248">
        <v>112.90047791523546</v>
      </c>
    </row>
    <row r="1332" spans="2:3" x14ac:dyDescent="0.75">
      <c r="B1332" s="249">
        <v>1269</v>
      </c>
      <c r="C1332" s="248">
        <v>87.926208447014574</v>
      </c>
    </row>
    <row r="1333" spans="2:3" x14ac:dyDescent="0.75">
      <c r="B1333" s="249">
        <v>1270</v>
      </c>
      <c r="C1333" s="248">
        <v>85.637407280432967</v>
      </c>
    </row>
    <row r="1334" spans="2:3" x14ac:dyDescent="0.75">
      <c r="B1334" s="249">
        <v>1271</v>
      </c>
      <c r="C1334" s="248">
        <v>146.80303381159345</v>
      </c>
    </row>
    <row r="1335" spans="2:3" x14ac:dyDescent="0.75">
      <c r="B1335" s="249">
        <v>1272</v>
      </c>
      <c r="C1335" s="248">
        <v>138.34079307578551</v>
      </c>
    </row>
    <row r="1336" spans="2:3" x14ac:dyDescent="0.75">
      <c r="B1336" s="249">
        <v>1273</v>
      </c>
      <c r="C1336" s="248">
        <v>119.90606062980038</v>
      </c>
    </row>
    <row r="1337" spans="2:3" x14ac:dyDescent="0.75">
      <c r="B1337" s="249">
        <v>1274</v>
      </c>
      <c r="C1337" s="248">
        <v>110.19255934928172</v>
      </c>
    </row>
    <row r="1338" spans="2:3" x14ac:dyDescent="0.75">
      <c r="B1338" s="249">
        <v>1275</v>
      </c>
      <c r="C1338" s="248">
        <v>173.90818314495056</v>
      </c>
    </row>
    <row r="1339" spans="2:3" x14ac:dyDescent="0.75">
      <c r="B1339" s="249">
        <v>1276</v>
      </c>
      <c r="C1339" s="248">
        <v>72.526823722371375</v>
      </c>
    </row>
    <row r="1340" spans="2:3" x14ac:dyDescent="0.75">
      <c r="B1340" s="249">
        <v>1277</v>
      </c>
      <c r="C1340" s="248">
        <v>65.654022219107702</v>
      </c>
    </row>
    <row r="1341" spans="2:3" x14ac:dyDescent="0.75">
      <c r="B1341" s="249">
        <v>1278</v>
      </c>
      <c r="C1341" s="248">
        <v>114.07497645298534</v>
      </c>
    </row>
    <row r="1342" spans="2:3" x14ac:dyDescent="0.75">
      <c r="B1342" s="249">
        <v>1279</v>
      </c>
      <c r="C1342" s="248">
        <v>138.62573560318245</v>
      </c>
    </row>
    <row r="1343" spans="2:3" x14ac:dyDescent="0.75">
      <c r="B1343" s="249">
        <v>1280</v>
      </c>
      <c r="C1343" s="248">
        <v>116.86086602970911</v>
      </c>
    </row>
    <row r="1344" spans="2:3" x14ac:dyDescent="0.75">
      <c r="B1344" s="249">
        <v>1281</v>
      </c>
      <c r="C1344" s="248">
        <v>120.25201279529428</v>
      </c>
    </row>
    <row r="1345" spans="2:3" x14ac:dyDescent="0.75">
      <c r="B1345" s="249">
        <v>1282</v>
      </c>
      <c r="C1345" s="248">
        <v>121.40848839017117</v>
      </c>
    </row>
    <row r="1346" spans="2:3" x14ac:dyDescent="0.75">
      <c r="B1346" s="249">
        <v>1283</v>
      </c>
      <c r="C1346" s="248">
        <v>93.205494366200341</v>
      </c>
    </row>
    <row r="1347" spans="2:3" x14ac:dyDescent="0.75">
      <c r="B1347" s="249">
        <v>1284</v>
      </c>
      <c r="C1347" s="248">
        <v>120.32946147355555</v>
      </c>
    </row>
    <row r="1348" spans="2:3" x14ac:dyDescent="0.75">
      <c r="B1348" s="249">
        <v>1285</v>
      </c>
      <c r="C1348" s="248">
        <v>148.32751492387072</v>
      </c>
    </row>
    <row r="1349" spans="2:3" x14ac:dyDescent="0.75">
      <c r="B1349" s="249">
        <v>1286</v>
      </c>
      <c r="C1349" s="248">
        <v>103.77661137312779</v>
      </c>
    </row>
    <row r="1350" spans="2:3" x14ac:dyDescent="0.75">
      <c r="B1350" s="249">
        <v>1287</v>
      </c>
      <c r="C1350" s="248">
        <v>98.253515429025285</v>
      </c>
    </row>
    <row r="1351" spans="2:3" x14ac:dyDescent="0.75">
      <c r="B1351" s="249">
        <v>1288</v>
      </c>
      <c r="C1351" s="248">
        <v>110.12194775699854</v>
      </c>
    </row>
    <row r="1352" spans="2:3" x14ac:dyDescent="0.75">
      <c r="B1352" s="249">
        <v>1289</v>
      </c>
      <c r="C1352" s="248">
        <v>143.77353734738927</v>
      </c>
    </row>
    <row r="1353" spans="2:3" x14ac:dyDescent="0.75">
      <c r="B1353" s="249">
        <v>1290</v>
      </c>
      <c r="C1353" s="248">
        <v>94.276019906521753</v>
      </c>
    </row>
    <row r="1354" spans="2:3" x14ac:dyDescent="0.75">
      <c r="B1354" s="249">
        <v>1291</v>
      </c>
      <c r="C1354" s="248">
        <v>126.91388614658989</v>
      </c>
    </row>
    <row r="1355" spans="2:3" x14ac:dyDescent="0.75">
      <c r="B1355" s="249">
        <v>1292</v>
      </c>
      <c r="C1355" s="248">
        <v>81.761679302891224</v>
      </c>
    </row>
    <row r="1356" spans="2:3" x14ac:dyDescent="0.75">
      <c r="B1356" s="249">
        <v>1293</v>
      </c>
      <c r="C1356" s="248">
        <v>150.47615217034189</v>
      </c>
    </row>
    <row r="1357" spans="2:3" x14ac:dyDescent="0.75">
      <c r="B1357" s="249">
        <v>1294</v>
      </c>
      <c r="C1357" s="248">
        <v>111.21333148567419</v>
      </c>
    </row>
    <row r="1358" spans="2:3" x14ac:dyDescent="0.75">
      <c r="B1358" s="249">
        <v>1295</v>
      </c>
      <c r="C1358" s="248">
        <v>132.52034946205887</v>
      </c>
    </row>
    <row r="1359" spans="2:3" x14ac:dyDescent="0.75">
      <c r="B1359" s="249">
        <v>1296</v>
      </c>
      <c r="C1359" s="248">
        <v>110.52791403695409</v>
      </c>
    </row>
    <row r="1360" spans="2:3" x14ac:dyDescent="0.75">
      <c r="B1360" s="249">
        <v>1297</v>
      </c>
      <c r="C1360" s="248">
        <v>125.48579807155384</v>
      </c>
    </row>
    <row r="1361" spans="2:3" x14ac:dyDescent="0.75">
      <c r="B1361" s="249">
        <v>1298</v>
      </c>
      <c r="C1361" s="248">
        <v>101.20807947600377</v>
      </c>
    </row>
    <row r="1362" spans="2:3" x14ac:dyDescent="0.75">
      <c r="B1362" s="249">
        <v>1299</v>
      </c>
      <c r="C1362" s="248">
        <v>128.69385161232358</v>
      </c>
    </row>
    <row r="1363" spans="2:3" x14ac:dyDescent="0.75">
      <c r="B1363" s="249">
        <v>1300</v>
      </c>
      <c r="C1363" s="248">
        <v>112.23228109898827</v>
      </c>
    </row>
    <row r="1364" spans="2:3" x14ac:dyDescent="0.75">
      <c r="B1364" s="249">
        <v>1301</v>
      </c>
      <c r="C1364" s="248">
        <v>140.62592654926533</v>
      </c>
    </row>
    <row r="1365" spans="2:3" x14ac:dyDescent="0.75">
      <c r="B1365" s="249">
        <v>1302</v>
      </c>
      <c r="C1365" s="248">
        <v>129.74698110021916</v>
      </c>
    </row>
    <row r="1366" spans="2:3" x14ac:dyDescent="0.75">
      <c r="B1366" s="249">
        <v>1303</v>
      </c>
      <c r="C1366" s="248">
        <v>100.6634652741087</v>
      </c>
    </row>
    <row r="1367" spans="2:3" x14ac:dyDescent="0.75">
      <c r="B1367" s="249">
        <v>1304</v>
      </c>
      <c r="C1367" s="248">
        <v>106.61538333615179</v>
      </c>
    </row>
    <row r="1368" spans="2:3" x14ac:dyDescent="0.75">
      <c r="B1368" s="249">
        <v>1305</v>
      </c>
      <c r="C1368" s="248">
        <v>86.27502886161929</v>
      </c>
    </row>
    <row r="1369" spans="2:3" x14ac:dyDescent="0.75">
      <c r="B1369" s="249">
        <v>1306</v>
      </c>
      <c r="C1369" s="248">
        <v>113.18313586870519</v>
      </c>
    </row>
    <row r="1370" spans="2:3" x14ac:dyDescent="0.75">
      <c r="B1370" s="249">
        <v>1307</v>
      </c>
      <c r="C1370" s="248">
        <v>111.6378263959202</v>
      </c>
    </row>
    <row r="1371" spans="2:3" x14ac:dyDescent="0.75">
      <c r="B1371" s="249">
        <v>1308</v>
      </c>
      <c r="C1371" s="248">
        <v>149.16969847268081</v>
      </c>
    </row>
    <row r="1372" spans="2:3" x14ac:dyDescent="0.75">
      <c r="B1372" s="249">
        <v>1309</v>
      </c>
      <c r="C1372" s="248">
        <v>120.05416594148573</v>
      </c>
    </row>
    <row r="1373" spans="2:3" x14ac:dyDescent="0.75">
      <c r="B1373" s="249">
        <v>1310</v>
      </c>
      <c r="C1373" s="248">
        <v>102.64270458247672</v>
      </c>
    </row>
    <row r="1374" spans="2:3" x14ac:dyDescent="0.75">
      <c r="B1374" s="249">
        <v>1311</v>
      </c>
      <c r="C1374" s="248">
        <v>124.9714863773648</v>
      </c>
    </row>
    <row r="1375" spans="2:3" x14ac:dyDescent="0.75">
      <c r="B1375" s="249">
        <v>1312</v>
      </c>
      <c r="C1375" s="248">
        <v>100.09357811106288</v>
      </c>
    </row>
    <row r="1376" spans="2:3" x14ac:dyDescent="0.75">
      <c r="B1376" s="249">
        <v>1313</v>
      </c>
      <c r="C1376" s="248">
        <v>91.318215547279991</v>
      </c>
    </row>
    <row r="1377" spans="2:3" x14ac:dyDescent="0.75">
      <c r="B1377" s="249">
        <v>1314</v>
      </c>
      <c r="C1377" s="248">
        <v>118.42851058454387</v>
      </c>
    </row>
    <row r="1378" spans="2:3" x14ac:dyDescent="0.75">
      <c r="B1378" s="249">
        <v>1315</v>
      </c>
      <c r="C1378" s="248">
        <v>103.76684547751472</v>
      </c>
    </row>
    <row r="1379" spans="2:3" x14ac:dyDescent="0.75">
      <c r="B1379" s="249">
        <v>1316</v>
      </c>
      <c r="C1379" s="248">
        <v>110.34443292049158</v>
      </c>
    </row>
    <row r="1380" spans="2:3" x14ac:dyDescent="0.75">
      <c r="B1380" s="249">
        <v>1317</v>
      </c>
      <c r="C1380" s="248">
        <v>118.67679808758278</v>
      </c>
    </row>
    <row r="1381" spans="2:3" x14ac:dyDescent="0.75">
      <c r="B1381" s="249">
        <v>1318</v>
      </c>
      <c r="C1381" s="248">
        <v>149.87168854051419</v>
      </c>
    </row>
    <row r="1382" spans="2:3" x14ac:dyDescent="0.75">
      <c r="B1382" s="249">
        <v>1319</v>
      </c>
      <c r="C1382" s="248">
        <v>154.29869681615585</v>
      </c>
    </row>
    <row r="1383" spans="2:3" x14ac:dyDescent="0.75">
      <c r="B1383" s="249">
        <v>1320</v>
      </c>
      <c r="C1383" s="248">
        <v>136.70131407563633</v>
      </c>
    </row>
    <row r="1384" spans="2:3" x14ac:dyDescent="0.75">
      <c r="B1384" s="249">
        <v>1321</v>
      </c>
      <c r="C1384" s="248">
        <v>160.97525378180109</v>
      </c>
    </row>
    <row r="1385" spans="2:3" x14ac:dyDescent="0.75">
      <c r="B1385" s="249">
        <v>1322</v>
      </c>
      <c r="C1385" s="248">
        <v>101.70693691469417</v>
      </c>
    </row>
    <row r="1386" spans="2:3" x14ac:dyDescent="0.75">
      <c r="B1386" s="249">
        <v>1323</v>
      </c>
      <c r="C1386" s="248">
        <v>132.26205244878807</v>
      </c>
    </row>
    <row r="1387" spans="2:3" x14ac:dyDescent="0.75">
      <c r="B1387" s="249">
        <v>1324</v>
      </c>
      <c r="C1387" s="248">
        <v>135.48335288436385</v>
      </c>
    </row>
    <row r="1388" spans="2:3" x14ac:dyDescent="0.75">
      <c r="B1388" s="249">
        <v>1325</v>
      </c>
      <c r="C1388" s="248">
        <v>117.09153321131504</v>
      </c>
    </row>
    <row r="1389" spans="2:3" x14ac:dyDescent="0.75">
      <c r="B1389" s="249">
        <v>1326</v>
      </c>
      <c r="C1389" s="248">
        <v>122.32202383866377</v>
      </c>
    </row>
    <row r="1390" spans="2:3" x14ac:dyDescent="0.75">
      <c r="B1390" s="249">
        <v>1327</v>
      </c>
      <c r="C1390" s="248">
        <v>146.33387561461245</v>
      </c>
    </row>
    <row r="1391" spans="2:3" x14ac:dyDescent="0.75">
      <c r="B1391" s="249">
        <v>1328</v>
      </c>
      <c r="C1391" s="248">
        <v>148.56984366504821</v>
      </c>
    </row>
    <row r="1392" spans="2:3" x14ac:dyDescent="0.75">
      <c r="B1392" s="249">
        <v>1329</v>
      </c>
      <c r="C1392" s="248">
        <v>130.92917448424004</v>
      </c>
    </row>
    <row r="1393" spans="2:3" x14ac:dyDescent="0.75">
      <c r="B1393" s="249">
        <v>1330</v>
      </c>
      <c r="C1393" s="248">
        <v>95.652699215230044</v>
      </c>
    </row>
    <row r="1394" spans="2:3" x14ac:dyDescent="0.75">
      <c r="B1394" s="249">
        <v>1331</v>
      </c>
      <c r="C1394" s="248">
        <v>106.22079385751013</v>
      </c>
    </row>
    <row r="1395" spans="2:3" x14ac:dyDescent="0.75">
      <c r="B1395" s="249">
        <v>1332</v>
      </c>
      <c r="C1395" s="248">
        <v>109.14094400223966</v>
      </c>
    </row>
    <row r="1396" spans="2:3" x14ac:dyDescent="0.75">
      <c r="B1396" s="249">
        <v>1333</v>
      </c>
      <c r="C1396" s="248">
        <v>118.52374332165887</v>
      </c>
    </row>
    <row r="1397" spans="2:3" x14ac:dyDescent="0.75">
      <c r="B1397" s="249">
        <v>1334</v>
      </c>
      <c r="C1397" s="248">
        <v>113.48844932970734</v>
      </c>
    </row>
    <row r="1398" spans="2:3" x14ac:dyDescent="0.75">
      <c r="B1398" s="249">
        <v>1335</v>
      </c>
      <c r="C1398" s="248">
        <v>125.80485506193668</v>
      </c>
    </row>
    <row r="1399" spans="2:3" x14ac:dyDescent="0.75">
      <c r="B1399" s="249">
        <v>1336</v>
      </c>
      <c r="C1399" s="248">
        <v>71.856171150242005</v>
      </c>
    </row>
    <row r="1400" spans="2:3" x14ac:dyDescent="0.75">
      <c r="B1400" s="249">
        <v>1337</v>
      </c>
      <c r="C1400" s="248">
        <v>116.31024257284248</v>
      </c>
    </row>
    <row r="1401" spans="2:3" x14ac:dyDescent="0.75">
      <c r="B1401" s="249">
        <v>1338</v>
      </c>
      <c r="C1401" s="248">
        <v>125.32328766409481</v>
      </c>
    </row>
    <row r="1402" spans="2:3" x14ac:dyDescent="0.75">
      <c r="B1402" s="249">
        <v>1339</v>
      </c>
      <c r="C1402" s="248">
        <v>112.79159599961301</v>
      </c>
    </row>
    <row r="1403" spans="2:3" x14ac:dyDescent="0.75">
      <c r="B1403" s="249">
        <v>1340</v>
      </c>
      <c r="C1403" s="248">
        <v>111.0956567091589</v>
      </c>
    </row>
    <row r="1404" spans="2:3" x14ac:dyDescent="0.75">
      <c r="B1404" s="249">
        <v>1341</v>
      </c>
      <c r="C1404" s="248">
        <v>106.78550380722783</v>
      </c>
    </row>
    <row r="1405" spans="2:3" x14ac:dyDescent="0.75">
      <c r="B1405" s="249">
        <v>1342</v>
      </c>
      <c r="C1405" s="248">
        <v>92.785062566081706</v>
      </c>
    </row>
    <row r="1406" spans="2:3" x14ac:dyDescent="0.75">
      <c r="B1406" s="249">
        <v>1343</v>
      </c>
      <c r="C1406" s="248">
        <v>102.97657389248842</v>
      </c>
    </row>
    <row r="1407" spans="2:3" x14ac:dyDescent="0.75">
      <c r="B1407" s="249">
        <v>1344</v>
      </c>
      <c r="C1407" s="248">
        <v>112.83534533847913</v>
      </c>
    </row>
    <row r="1408" spans="2:3" x14ac:dyDescent="0.75">
      <c r="B1408" s="249">
        <v>1345</v>
      </c>
      <c r="C1408" s="248">
        <v>142.322268382011</v>
      </c>
    </row>
    <row r="1409" spans="2:3" x14ac:dyDescent="0.75">
      <c r="B1409" s="249">
        <v>1346</v>
      </c>
      <c r="C1409" s="248">
        <v>108.99261971642996</v>
      </c>
    </row>
    <row r="1410" spans="2:3" x14ac:dyDescent="0.75">
      <c r="B1410" s="249">
        <v>1347</v>
      </c>
      <c r="C1410" s="248">
        <v>127.84418172577584</v>
      </c>
    </row>
    <row r="1411" spans="2:3" x14ac:dyDescent="0.75">
      <c r="B1411" s="249">
        <v>1348</v>
      </c>
      <c r="C1411" s="248">
        <v>103.97995109659284</v>
      </c>
    </row>
    <row r="1412" spans="2:3" x14ac:dyDescent="0.75">
      <c r="B1412" s="249">
        <v>1349</v>
      </c>
      <c r="C1412" s="248">
        <v>95.64816723061071</v>
      </c>
    </row>
    <row r="1413" spans="2:3" x14ac:dyDescent="0.75">
      <c r="B1413" s="249">
        <v>1350</v>
      </c>
      <c r="C1413" s="248">
        <v>151.61129400031413</v>
      </c>
    </row>
    <row r="1414" spans="2:3" x14ac:dyDescent="0.75">
      <c r="B1414" s="249">
        <v>1351</v>
      </c>
      <c r="C1414" s="248">
        <v>113.59109602122848</v>
      </c>
    </row>
    <row r="1415" spans="2:3" x14ac:dyDescent="0.75">
      <c r="B1415" s="249">
        <v>1352</v>
      </c>
      <c r="C1415" s="248">
        <v>151.83086775293887</v>
      </c>
    </row>
    <row r="1416" spans="2:3" x14ac:dyDescent="0.75">
      <c r="B1416" s="249">
        <v>1353</v>
      </c>
      <c r="C1416" s="248">
        <v>106.03761024904837</v>
      </c>
    </row>
    <row r="1417" spans="2:3" x14ac:dyDescent="0.75">
      <c r="B1417" s="249">
        <v>1354</v>
      </c>
      <c r="C1417" s="248">
        <v>133.56428855589951</v>
      </c>
    </row>
    <row r="1418" spans="2:3" x14ac:dyDescent="0.75">
      <c r="B1418" s="249">
        <v>1355</v>
      </c>
      <c r="C1418" s="248">
        <v>134.15070630973972</v>
      </c>
    </row>
    <row r="1419" spans="2:3" x14ac:dyDescent="0.75">
      <c r="B1419" s="249">
        <v>1356</v>
      </c>
      <c r="C1419" s="248">
        <v>136.12133263364726</v>
      </c>
    </row>
    <row r="1420" spans="2:3" x14ac:dyDescent="0.75">
      <c r="B1420" s="249">
        <v>1357</v>
      </c>
      <c r="C1420" s="248">
        <v>83.616154347092674</v>
      </c>
    </row>
    <row r="1421" spans="2:3" x14ac:dyDescent="0.75">
      <c r="B1421" s="249">
        <v>1358</v>
      </c>
      <c r="C1421" s="248">
        <v>83.658025625411142</v>
      </c>
    </row>
    <row r="1422" spans="2:3" x14ac:dyDescent="0.75">
      <c r="B1422" s="249">
        <v>1359</v>
      </c>
      <c r="C1422" s="248">
        <v>117.5029369255704</v>
      </c>
    </row>
    <row r="1423" spans="2:3" x14ac:dyDescent="0.75">
      <c r="B1423" s="249">
        <v>1360</v>
      </c>
      <c r="C1423" s="248">
        <v>165.8644482423955</v>
      </c>
    </row>
    <row r="1424" spans="2:3" x14ac:dyDescent="0.75">
      <c r="B1424" s="249">
        <v>1361</v>
      </c>
      <c r="C1424" s="248">
        <v>124.77208835423072</v>
      </c>
    </row>
    <row r="1425" spans="2:3" x14ac:dyDescent="0.75">
      <c r="B1425" s="249">
        <v>1362</v>
      </c>
      <c r="C1425" s="248">
        <v>130.83095509534925</v>
      </c>
    </row>
    <row r="1426" spans="2:3" x14ac:dyDescent="0.75">
      <c r="B1426" s="249">
        <v>1363</v>
      </c>
      <c r="C1426" s="248">
        <v>142.64757590513361</v>
      </c>
    </row>
    <row r="1427" spans="2:3" x14ac:dyDescent="0.75">
      <c r="B1427" s="249">
        <v>1364</v>
      </c>
      <c r="C1427" s="248">
        <v>147.20207858676122</v>
      </c>
    </row>
    <row r="1428" spans="2:3" x14ac:dyDescent="0.75">
      <c r="B1428" s="249">
        <v>1365</v>
      </c>
      <c r="C1428" s="248">
        <v>114.92841504584159</v>
      </c>
    </row>
    <row r="1429" spans="2:3" x14ac:dyDescent="0.75">
      <c r="B1429" s="249">
        <v>1366</v>
      </c>
      <c r="C1429" s="248">
        <v>156.10203281632653</v>
      </c>
    </row>
    <row r="1430" spans="2:3" x14ac:dyDescent="0.75">
      <c r="B1430" s="249">
        <v>1367</v>
      </c>
      <c r="C1430" s="248">
        <v>141.75922411165408</v>
      </c>
    </row>
    <row r="1431" spans="2:3" x14ac:dyDescent="0.75">
      <c r="B1431" s="249">
        <v>1368</v>
      </c>
      <c r="C1431" s="248">
        <v>144.16700964840791</v>
      </c>
    </row>
    <row r="1432" spans="2:3" x14ac:dyDescent="0.75">
      <c r="B1432" s="249">
        <v>1369</v>
      </c>
      <c r="C1432" s="248">
        <v>115.74259855125818</v>
      </c>
    </row>
    <row r="1433" spans="2:3" x14ac:dyDescent="0.75">
      <c r="B1433" s="249">
        <v>1370</v>
      </c>
      <c r="C1433" s="248">
        <v>130.64274374006646</v>
      </c>
    </row>
    <row r="1434" spans="2:3" x14ac:dyDescent="0.75">
      <c r="B1434" s="249">
        <v>1371</v>
      </c>
      <c r="C1434" s="248">
        <v>121.94575954377117</v>
      </c>
    </row>
    <row r="1435" spans="2:3" x14ac:dyDescent="0.75">
      <c r="B1435" s="249">
        <v>1372</v>
      </c>
      <c r="C1435" s="248">
        <v>102.98695720824186</v>
      </c>
    </row>
    <row r="1436" spans="2:3" x14ac:dyDescent="0.75">
      <c r="B1436" s="249">
        <v>1373</v>
      </c>
      <c r="C1436" s="248">
        <v>95.630656022798973</v>
      </c>
    </row>
    <row r="1437" spans="2:3" x14ac:dyDescent="0.75">
      <c r="B1437" s="249">
        <v>1374</v>
      </c>
      <c r="C1437" s="248">
        <v>87.939018838019322</v>
      </c>
    </row>
    <row r="1438" spans="2:3" x14ac:dyDescent="0.75">
      <c r="B1438" s="249">
        <v>1375</v>
      </c>
      <c r="C1438" s="248">
        <v>112.89943471659029</v>
      </c>
    </row>
    <row r="1439" spans="2:3" x14ac:dyDescent="0.75">
      <c r="B1439" s="249">
        <v>1376</v>
      </c>
      <c r="C1439" s="248">
        <v>64.066171060413723</v>
      </c>
    </row>
    <row r="1440" spans="2:3" x14ac:dyDescent="0.75">
      <c r="B1440" s="249">
        <v>1377</v>
      </c>
      <c r="C1440" s="248">
        <v>136.25937831202441</v>
      </c>
    </row>
    <row r="1441" spans="2:3" x14ac:dyDescent="0.75">
      <c r="B1441" s="249">
        <v>1378</v>
      </c>
      <c r="C1441" s="248">
        <v>99.759605736580397</v>
      </c>
    </row>
    <row r="1442" spans="2:3" x14ac:dyDescent="0.75">
      <c r="B1442" s="249">
        <v>1379</v>
      </c>
      <c r="C1442" s="248">
        <v>90.427986129203163</v>
      </c>
    </row>
    <row r="1443" spans="2:3" x14ac:dyDescent="0.75">
      <c r="B1443" s="249">
        <v>1380</v>
      </c>
      <c r="C1443" s="248">
        <v>147.00036075133991</v>
      </c>
    </row>
    <row r="1444" spans="2:3" x14ac:dyDescent="0.75">
      <c r="B1444" s="249">
        <v>1381</v>
      </c>
      <c r="C1444" s="248">
        <v>135.04013092063343</v>
      </c>
    </row>
    <row r="1445" spans="2:3" x14ac:dyDescent="0.75">
      <c r="B1445" s="249">
        <v>1382</v>
      </c>
      <c r="C1445" s="248">
        <v>108.56465887718559</v>
      </c>
    </row>
    <row r="1446" spans="2:3" x14ac:dyDescent="0.75">
      <c r="B1446" s="249">
        <v>1383</v>
      </c>
      <c r="C1446" s="248">
        <v>104.44973301052072</v>
      </c>
    </row>
    <row r="1447" spans="2:3" x14ac:dyDescent="0.75">
      <c r="B1447" s="249">
        <v>1384</v>
      </c>
      <c r="C1447" s="248">
        <v>159.24846865222528</v>
      </c>
    </row>
    <row r="1448" spans="2:3" x14ac:dyDescent="0.75">
      <c r="B1448" s="249">
        <v>1385</v>
      </c>
      <c r="C1448" s="248">
        <v>92.830997405437984</v>
      </c>
    </row>
    <row r="1449" spans="2:3" x14ac:dyDescent="0.75">
      <c r="B1449" s="249">
        <v>1386</v>
      </c>
      <c r="C1449" s="248">
        <v>124.10129990796301</v>
      </c>
    </row>
    <row r="1450" spans="2:3" x14ac:dyDescent="0.75">
      <c r="B1450" s="249">
        <v>1387</v>
      </c>
      <c r="C1450" s="248">
        <v>107.48313974536853</v>
      </c>
    </row>
    <row r="1451" spans="2:3" x14ac:dyDescent="0.75">
      <c r="B1451" s="249">
        <v>1388</v>
      </c>
      <c r="C1451" s="248">
        <v>122.40461203900134</v>
      </c>
    </row>
    <row r="1452" spans="2:3" x14ac:dyDescent="0.75">
      <c r="B1452" s="249">
        <v>1389</v>
      </c>
      <c r="C1452" s="248">
        <v>134.90766515181969</v>
      </c>
    </row>
    <row r="1453" spans="2:3" x14ac:dyDescent="0.75">
      <c r="B1453" s="249">
        <v>1390</v>
      </c>
      <c r="C1453" s="248">
        <v>156.1245933029017</v>
      </c>
    </row>
    <row r="1454" spans="2:3" x14ac:dyDescent="0.75">
      <c r="B1454" s="249">
        <v>1391</v>
      </c>
      <c r="C1454" s="248">
        <v>96.212251457820784</v>
      </c>
    </row>
    <row r="1455" spans="2:3" x14ac:dyDescent="0.75">
      <c r="B1455" s="249">
        <v>1392</v>
      </c>
      <c r="C1455" s="248">
        <v>71.907384210434032</v>
      </c>
    </row>
    <row r="1456" spans="2:3" x14ac:dyDescent="0.75">
      <c r="B1456" s="249">
        <v>1393</v>
      </c>
      <c r="C1456" s="248">
        <v>110.32211256300867</v>
      </c>
    </row>
    <row r="1457" spans="2:3" x14ac:dyDescent="0.75">
      <c r="B1457" s="249">
        <v>1394</v>
      </c>
      <c r="C1457" s="248">
        <v>130.23501149919659</v>
      </c>
    </row>
    <row r="1458" spans="2:3" x14ac:dyDescent="0.75">
      <c r="B1458" s="249">
        <v>1395</v>
      </c>
      <c r="C1458" s="248">
        <v>118.11878003275976</v>
      </c>
    </row>
    <row r="1459" spans="2:3" x14ac:dyDescent="0.75">
      <c r="B1459" s="249">
        <v>1396</v>
      </c>
      <c r="C1459" s="248">
        <v>103.69348397773905</v>
      </c>
    </row>
    <row r="1460" spans="2:3" x14ac:dyDescent="0.75">
      <c r="B1460" s="249">
        <v>1397</v>
      </c>
      <c r="C1460" s="248">
        <v>130.98818459242332</v>
      </c>
    </row>
    <row r="1461" spans="2:3" x14ac:dyDescent="0.75">
      <c r="B1461" s="249">
        <v>1398</v>
      </c>
      <c r="C1461" s="248">
        <v>70.321535316683409</v>
      </c>
    </row>
    <row r="1462" spans="2:3" x14ac:dyDescent="0.75">
      <c r="B1462" s="249">
        <v>1399</v>
      </c>
      <c r="C1462" s="248">
        <v>121.72047215274993</v>
      </c>
    </row>
    <row r="1463" spans="2:3" x14ac:dyDescent="0.75">
      <c r="B1463" s="249">
        <v>1400</v>
      </c>
      <c r="C1463" s="248">
        <v>94.163811633969431</v>
      </c>
    </row>
    <row r="1464" spans="2:3" x14ac:dyDescent="0.75">
      <c r="B1464" s="249">
        <v>1401</v>
      </c>
      <c r="C1464" s="248">
        <v>131.37791430475005</v>
      </c>
    </row>
    <row r="1465" spans="2:3" x14ac:dyDescent="0.75">
      <c r="B1465" s="249">
        <v>1402</v>
      </c>
      <c r="C1465" s="248">
        <v>124.51846733310144</v>
      </c>
    </row>
    <row r="1466" spans="2:3" x14ac:dyDescent="0.75">
      <c r="B1466" s="249">
        <v>1403</v>
      </c>
      <c r="C1466" s="248">
        <v>82.476578402195116</v>
      </c>
    </row>
    <row r="1467" spans="2:3" x14ac:dyDescent="0.75">
      <c r="B1467" s="249">
        <v>1404</v>
      </c>
      <c r="C1467" s="248">
        <v>105.28914572134036</v>
      </c>
    </row>
    <row r="1468" spans="2:3" x14ac:dyDescent="0.75">
      <c r="B1468" s="249">
        <v>1405</v>
      </c>
      <c r="C1468" s="248">
        <v>122.30627453327236</v>
      </c>
    </row>
    <row r="1469" spans="2:3" x14ac:dyDescent="0.75">
      <c r="B1469" s="249">
        <v>1406</v>
      </c>
      <c r="C1469" s="248">
        <v>132.59080220550499</v>
      </c>
    </row>
    <row r="1470" spans="2:3" x14ac:dyDescent="0.75">
      <c r="B1470" s="249">
        <v>1407</v>
      </c>
      <c r="C1470" s="248">
        <v>175.09139718156743</v>
      </c>
    </row>
    <row r="1471" spans="2:3" x14ac:dyDescent="0.75">
      <c r="B1471" s="249">
        <v>1408</v>
      </c>
      <c r="C1471" s="248">
        <v>126.69687581180433</v>
      </c>
    </row>
    <row r="1472" spans="2:3" x14ac:dyDescent="0.75">
      <c r="B1472" s="249">
        <v>1409</v>
      </c>
      <c r="C1472" s="248">
        <v>114.03082995464288</v>
      </c>
    </row>
    <row r="1473" spans="2:3" x14ac:dyDescent="0.75">
      <c r="B1473" s="249">
        <v>1410</v>
      </c>
      <c r="C1473" s="248">
        <v>96.043313987874143</v>
      </c>
    </row>
    <row r="1474" spans="2:3" x14ac:dyDescent="0.75">
      <c r="B1474" s="249">
        <v>1411</v>
      </c>
      <c r="C1474" s="248">
        <v>97.89309806386234</v>
      </c>
    </row>
    <row r="1475" spans="2:3" x14ac:dyDescent="0.75">
      <c r="B1475" s="249">
        <v>1412</v>
      </c>
      <c r="C1475" s="248">
        <v>123.83366773645264</v>
      </c>
    </row>
    <row r="1476" spans="2:3" x14ac:dyDescent="0.75">
      <c r="B1476" s="249">
        <v>1413</v>
      </c>
      <c r="C1476" s="248">
        <v>150.75582542378777</v>
      </c>
    </row>
    <row r="1477" spans="2:3" x14ac:dyDescent="0.75">
      <c r="B1477" s="249">
        <v>1414</v>
      </c>
      <c r="C1477" s="248">
        <v>91.43997921371448</v>
      </c>
    </row>
    <row r="1478" spans="2:3" x14ac:dyDescent="0.75">
      <c r="B1478" s="249">
        <v>1415</v>
      </c>
      <c r="C1478" s="248">
        <v>162.61852552697832</v>
      </c>
    </row>
    <row r="1479" spans="2:3" x14ac:dyDescent="0.75">
      <c r="B1479" s="249">
        <v>1416</v>
      </c>
      <c r="C1479" s="248">
        <v>89.463356698480084</v>
      </c>
    </row>
    <row r="1480" spans="2:3" x14ac:dyDescent="0.75">
      <c r="B1480" s="249">
        <v>1417</v>
      </c>
      <c r="C1480" s="248">
        <v>104.23196126003644</v>
      </c>
    </row>
    <row r="1481" spans="2:3" x14ac:dyDescent="0.75">
      <c r="B1481" s="249">
        <v>1418</v>
      </c>
      <c r="C1481" s="248">
        <v>120.56261224522221</v>
      </c>
    </row>
    <row r="1482" spans="2:3" x14ac:dyDescent="0.75">
      <c r="B1482" s="249">
        <v>1419</v>
      </c>
      <c r="C1482" s="248">
        <v>174.37383818728568</v>
      </c>
    </row>
    <row r="1483" spans="2:3" x14ac:dyDescent="0.75">
      <c r="B1483" s="249">
        <v>1420</v>
      </c>
      <c r="C1483" s="248">
        <v>108.57254939226743</v>
      </c>
    </row>
    <row r="1484" spans="2:3" x14ac:dyDescent="0.75">
      <c r="B1484" s="249">
        <v>1421</v>
      </c>
      <c r="C1484" s="248">
        <v>127.09356219676455</v>
      </c>
    </row>
    <row r="1485" spans="2:3" x14ac:dyDescent="0.75">
      <c r="B1485" s="249">
        <v>1422</v>
      </c>
      <c r="C1485" s="248">
        <v>115.07360732159965</v>
      </c>
    </row>
    <row r="1486" spans="2:3" x14ac:dyDescent="0.75">
      <c r="B1486" s="249">
        <v>1423</v>
      </c>
      <c r="C1486" s="248">
        <v>84.639297063325188</v>
      </c>
    </row>
    <row r="1487" spans="2:3" x14ac:dyDescent="0.75">
      <c r="B1487" s="249">
        <v>1424</v>
      </c>
      <c r="C1487" s="248">
        <v>79.683161705183863</v>
      </c>
    </row>
    <row r="1488" spans="2:3" x14ac:dyDescent="0.75">
      <c r="B1488" s="249">
        <v>1425</v>
      </c>
      <c r="C1488" s="248">
        <v>115.01348977542803</v>
      </c>
    </row>
    <row r="1489" spans="2:3" x14ac:dyDescent="0.75">
      <c r="B1489" s="249">
        <v>1426</v>
      </c>
      <c r="C1489" s="248">
        <v>104.8357154763015</v>
      </c>
    </row>
    <row r="1490" spans="2:3" x14ac:dyDescent="0.75">
      <c r="B1490" s="249">
        <v>1427</v>
      </c>
      <c r="C1490" s="248">
        <v>139.45858787389474</v>
      </c>
    </row>
    <row r="1491" spans="2:3" x14ac:dyDescent="0.75">
      <c r="B1491" s="249">
        <v>1428</v>
      </c>
      <c r="C1491" s="248">
        <v>136.49871785407444</v>
      </c>
    </row>
    <row r="1492" spans="2:3" x14ac:dyDescent="0.75">
      <c r="B1492" s="249">
        <v>1429</v>
      </c>
      <c r="C1492" s="248">
        <v>81.124105508814438</v>
      </c>
    </row>
    <row r="1493" spans="2:3" x14ac:dyDescent="0.75">
      <c r="B1493" s="249">
        <v>1430</v>
      </c>
      <c r="C1493" s="248">
        <v>120.76159493582671</v>
      </c>
    </row>
    <row r="1494" spans="2:3" x14ac:dyDescent="0.75">
      <c r="B1494" s="249">
        <v>1431</v>
      </c>
      <c r="C1494" s="248">
        <v>107.55921609978807</v>
      </c>
    </row>
    <row r="1495" spans="2:3" x14ac:dyDescent="0.75">
      <c r="B1495" s="249">
        <v>1432</v>
      </c>
      <c r="C1495" s="248">
        <v>91.397171259824304</v>
      </c>
    </row>
    <row r="1496" spans="2:3" x14ac:dyDescent="0.75">
      <c r="B1496" s="249">
        <v>1433</v>
      </c>
      <c r="C1496" s="248">
        <v>150.17000587280194</v>
      </c>
    </row>
    <row r="1497" spans="2:3" x14ac:dyDescent="0.75">
      <c r="B1497" s="249">
        <v>1434</v>
      </c>
      <c r="C1497" s="248">
        <v>114.01379170417503</v>
      </c>
    </row>
    <row r="1498" spans="2:3" x14ac:dyDescent="0.75">
      <c r="B1498" s="249">
        <v>1435</v>
      </c>
      <c r="C1498" s="248">
        <v>141.27835633576973</v>
      </c>
    </row>
    <row r="1499" spans="2:3" x14ac:dyDescent="0.75">
      <c r="B1499" s="249">
        <v>1436</v>
      </c>
      <c r="C1499" s="248">
        <v>97.346721670943424</v>
      </c>
    </row>
    <row r="1500" spans="2:3" x14ac:dyDescent="0.75">
      <c r="B1500" s="249">
        <v>1437</v>
      </c>
      <c r="C1500" s="248">
        <v>76.659929316257234</v>
      </c>
    </row>
    <row r="1501" spans="2:3" x14ac:dyDescent="0.75">
      <c r="B1501" s="249">
        <v>1438</v>
      </c>
      <c r="C1501" s="248">
        <v>130.33087873566845</v>
      </c>
    </row>
    <row r="1502" spans="2:3" x14ac:dyDescent="0.75">
      <c r="B1502" s="249">
        <v>1439</v>
      </c>
      <c r="C1502" s="248">
        <v>118.59856991329035</v>
      </c>
    </row>
    <row r="1503" spans="2:3" x14ac:dyDescent="0.75">
      <c r="B1503" s="249">
        <v>1440</v>
      </c>
      <c r="C1503" s="248">
        <v>106.17069052510763</v>
      </c>
    </row>
    <row r="1504" spans="2:3" x14ac:dyDescent="0.75">
      <c r="B1504" s="249">
        <v>1441</v>
      </c>
      <c r="C1504" s="248">
        <v>137.24997738388436</v>
      </c>
    </row>
    <row r="1505" spans="2:3" x14ac:dyDescent="0.75">
      <c r="B1505" s="249">
        <v>1442</v>
      </c>
      <c r="C1505" s="248">
        <v>146.71018197836784</v>
      </c>
    </row>
    <row r="1506" spans="2:3" x14ac:dyDescent="0.75">
      <c r="B1506" s="249">
        <v>1443</v>
      </c>
      <c r="C1506" s="248">
        <v>157.37802210930943</v>
      </c>
    </row>
    <row r="1507" spans="2:3" x14ac:dyDescent="0.75">
      <c r="B1507" s="249">
        <v>1444</v>
      </c>
      <c r="C1507" s="248">
        <v>137.39418126769141</v>
      </c>
    </row>
    <row r="1508" spans="2:3" x14ac:dyDescent="0.75">
      <c r="B1508" s="249">
        <v>1445</v>
      </c>
      <c r="C1508" s="248">
        <v>203.59803518053553</v>
      </c>
    </row>
    <row r="1509" spans="2:3" x14ac:dyDescent="0.75">
      <c r="B1509" s="249">
        <v>1446</v>
      </c>
      <c r="C1509" s="248">
        <v>124.04848573927968</v>
      </c>
    </row>
    <row r="1510" spans="2:3" x14ac:dyDescent="0.75">
      <c r="B1510" s="249">
        <v>1447</v>
      </c>
      <c r="C1510" s="248">
        <v>135.61306419976685</v>
      </c>
    </row>
    <row r="1511" spans="2:3" x14ac:dyDescent="0.75">
      <c r="B1511" s="249">
        <v>1448</v>
      </c>
      <c r="C1511" s="248">
        <v>87.213693032436453</v>
      </c>
    </row>
    <row r="1512" spans="2:3" x14ac:dyDescent="0.75">
      <c r="B1512" s="249">
        <v>1449</v>
      </c>
      <c r="C1512" s="248">
        <v>102.12590167956371</v>
      </c>
    </row>
    <row r="1513" spans="2:3" x14ac:dyDescent="0.75">
      <c r="B1513" s="249">
        <v>1450</v>
      </c>
      <c r="C1513" s="248">
        <v>109.39160618529927</v>
      </c>
    </row>
    <row r="1514" spans="2:3" x14ac:dyDescent="0.75">
      <c r="B1514" s="249">
        <v>1451</v>
      </c>
      <c r="C1514" s="248">
        <v>96.154359004592081</v>
      </c>
    </row>
    <row r="1515" spans="2:3" x14ac:dyDescent="0.75">
      <c r="B1515" s="249">
        <v>1452</v>
      </c>
      <c r="C1515" s="248">
        <v>139.74290102760071</v>
      </c>
    </row>
    <row r="1516" spans="2:3" x14ac:dyDescent="0.75">
      <c r="B1516" s="249">
        <v>1453</v>
      </c>
      <c r="C1516" s="248">
        <v>135.80417796253241</v>
      </c>
    </row>
    <row r="1517" spans="2:3" x14ac:dyDescent="0.75">
      <c r="B1517" s="249">
        <v>1454</v>
      </c>
      <c r="C1517" s="248">
        <v>144.67153327988581</v>
      </c>
    </row>
    <row r="1518" spans="2:3" x14ac:dyDescent="0.75">
      <c r="B1518" s="249">
        <v>1455</v>
      </c>
      <c r="C1518" s="248">
        <v>122.49871844846489</v>
      </c>
    </row>
    <row r="1519" spans="2:3" x14ac:dyDescent="0.75">
      <c r="B1519" s="249">
        <v>1456</v>
      </c>
      <c r="C1519" s="248">
        <v>107.79321075834628</v>
      </c>
    </row>
    <row r="1520" spans="2:3" x14ac:dyDescent="0.75">
      <c r="B1520" s="249">
        <v>1457</v>
      </c>
      <c r="C1520" s="248">
        <v>104.58439370492117</v>
      </c>
    </row>
    <row r="1521" spans="2:3" x14ac:dyDescent="0.75">
      <c r="B1521" s="249">
        <v>1458</v>
      </c>
      <c r="C1521" s="248">
        <v>106.76836750686905</v>
      </c>
    </row>
    <row r="1522" spans="2:3" x14ac:dyDescent="0.75">
      <c r="B1522" s="249">
        <v>1459</v>
      </c>
      <c r="C1522" s="248">
        <v>92.565194380464334</v>
      </c>
    </row>
    <row r="1523" spans="2:3" x14ac:dyDescent="0.75">
      <c r="B1523" s="249">
        <v>1460</v>
      </c>
      <c r="C1523" s="248">
        <v>116.22626385622736</v>
      </c>
    </row>
    <row r="1524" spans="2:3" x14ac:dyDescent="0.75">
      <c r="B1524" s="249">
        <v>1461</v>
      </c>
      <c r="C1524" s="248">
        <v>103.78436162344791</v>
      </c>
    </row>
    <row r="1525" spans="2:3" x14ac:dyDescent="0.75">
      <c r="B1525" s="249">
        <v>1462</v>
      </c>
      <c r="C1525" s="248">
        <v>128.74718790758453</v>
      </c>
    </row>
    <row r="1526" spans="2:3" x14ac:dyDescent="0.75">
      <c r="B1526" s="249">
        <v>1463</v>
      </c>
      <c r="C1526" s="248">
        <v>130.1706324251758</v>
      </c>
    </row>
    <row r="1527" spans="2:3" x14ac:dyDescent="0.75">
      <c r="B1527" s="249">
        <v>1464</v>
      </c>
      <c r="C1527" s="248">
        <v>135.5512885811043</v>
      </c>
    </row>
    <row r="1528" spans="2:3" x14ac:dyDescent="0.75">
      <c r="B1528" s="249">
        <v>1465</v>
      </c>
      <c r="C1528" s="248">
        <v>44.151227796914412</v>
      </c>
    </row>
    <row r="1529" spans="2:3" x14ac:dyDescent="0.75">
      <c r="B1529" s="249">
        <v>1466</v>
      </c>
      <c r="C1529" s="248">
        <v>136.80888644953714</v>
      </c>
    </row>
    <row r="1530" spans="2:3" x14ac:dyDescent="0.75">
      <c r="B1530" s="249">
        <v>1467</v>
      </c>
      <c r="C1530" s="248">
        <v>151.06087527536479</v>
      </c>
    </row>
    <row r="1531" spans="2:3" x14ac:dyDescent="0.75">
      <c r="B1531" s="249">
        <v>1468</v>
      </c>
      <c r="C1531" s="248">
        <v>99.622795628001398</v>
      </c>
    </row>
    <row r="1532" spans="2:3" x14ac:dyDescent="0.75">
      <c r="B1532" s="249">
        <v>1469</v>
      </c>
      <c r="C1532" s="248">
        <v>127.7134294620451</v>
      </c>
    </row>
    <row r="1533" spans="2:3" x14ac:dyDescent="0.75">
      <c r="B1533" s="249">
        <v>1470</v>
      </c>
      <c r="C1533" s="248">
        <v>125.42266438447282</v>
      </c>
    </row>
    <row r="1534" spans="2:3" x14ac:dyDescent="0.75">
      <c r="B1534" s="249">
        <v>1471</v>
      </c>
      <c r="C1534" s="248">
        <v>121.37457360697981</v>
      </c>
    </row>
    <row r="1535" spans="2:3" x14ac:dyDescent="0.75">
      <c r="B1535" s="249">
        <v>1472</v>
      </c>
      <c r="C1535" s="248">
        <v>83.603631536547368</v>
      </c>
    </row>
    <row r="1536" spans="2:3" x14ac:dyDescent="0.75">
      <c r="B1536" s="249">
        <v>1473</v>
      </c>
      <c r="C1536" s="248">
        <v>133.70662631544135</v>
      </c>
    </row>
    <row r="1537" spans="2:3" x14ac:dyDescent="0.75">
      <c r="B1537" s="249">
        <v>1474</v>
      </c>
      <c r="C1537" s="248">
        <v>130.27340311459142</v>
      </c>
    </row>
    <row r="1538" spans="2:3" x14ac:dyDescent="0.75">
      <c r="B1538" s="249">
        <v>1475</v>
      </c>
      <c r="C1538" s="248">
        <v>123.30089174246662</v>
      </c>
    </row>
    <row r="1539" spans="2:3" x14ac:dyDescent="0.75">
      <c r="B1539" s="249">
        <v>1476</v>
      </c>
      <c r="C1539" s="248">
        <v>96.621226861598359</v>
      </c>
    </row>
    <row r="1540" spans="2:3" x14ac:dyDescent="0.75">
      <c r="B1540" s="249">
        <v>1477</v>
      </c>
      <c r="C1540" s="248">
        <v>146.72499233916437</v>
      </c>
    </row>
    <row r="1541" spans="2:3" x14ac:dyDescent="0.75">
      <c r="B1541" s="249">
        <v>1478</v>
      </c>
      <c r="C1541" s="248">
        <v>71.771090453267703</v>
      </c>
    </row>
    <row r="1542" spans="2:3" x14ac:dyDescent="0.75">
      <c r="B1542" s="249">
        <v>1479</v>
      </c>
      <c r="C1542" s="248">
        <v>126.17671519404661</v>
      </c>
    </row>
    <row r="1543" spans="2:3" x14ac:dyDescent="0.75">
      <c r="B1543" s="249">
        <v>1480</v>
      </c>
      <c r="C1543" s="248">
        <v>134.66173550357138</v>
      </c>
    </row>
    <row r="1544" spans="2:3" x14ac:dyDescent="0.75">
      <c r="B1544" s="249">
        <v>1481</v>
      </c>
      <c r="C1544" s="248">
        <v>125.57888501146918</v>
      </c>
    </row>
    <row r="1545" spans="2:3" x14ac:dyDescent="0.75">
      <c r="B1545" s="249">
        <v>1482</v>
      </c>
      <c r="C1545" s="248">
        <v>110.88916978340461</v>
      </c>
    </row>
    <row r="1546" spans="2:3" x14ac:dyDescent="0.75">
      <c r="B1546" s="249">
        <v>1483</v>
      </c>
      <c r="C1546" s="248">
        <v>79.464840876173469</v>
      </c>
    </row>
    <row r="1547" spans="2:3" x14ac:dyDescent="0.75">
      <c r="B1547" s="249">
        <v>1484</v>
      </c>
      <c r="C1547" s="248">
        <v>125.42085437982603</v>
      </c>
    </row>
    <row r="1548" spans="2:3" x14ac:dyDescent="0.75">
      <c r="B1548" s="249">
        <v>1485</v>
      </c>
      <c r="C1548" s="248">
        <v>95.417347178045233</v>
      </c>
    </row>
    <row r="1549" spans="2:3" x14ac:dyDescent="0.75">
      <c r="B1549" s="249">
        <v>1486</v>
      </c>
      <c r="C1549" s="248">
        <v>129.66508571031909</v>
      </c>
    </row>
    <row r="1550" spans="2:3" x14ac:dyDescent="0.75">
      <c r="B1550" s="249">
        <v>1487</v>
      </c>
      <c r="C1550" s="248">
        <v>59.504630068132485</v>
      </c>
    </row>
    <row r="1551" spans="2:3" x14ac:dyDescent="0.75">
      <c r="B1551" s="249">
        <v>1488</v>
      </c>
      <c r="C1551" s="248">
        <v>96.976121421472484</v>
      </c>
    </row>
    <row r="1552" spans="2:3" x14ac:dyDescent="0.75">
      <c r="B1552" s="249">
        <v>1489</v>
      </c>
      <c r="C1552" s="248">
        <v>98.53055506976483</v>
      </c>
    </row>
    <row r="1553" spans="2:3" x14ac:dyDescent="0.75">
      <c r="B1553" s="249">
        <v>1490</v>
      </c>
      <c r="C1553" s="248">
        <v>131.83505115664099</v>
      </c>
    </row>
    <row r="1554" spans="2:3" x14ac:dyDescent="0.75">
      <c r="B1554" s="249">
        <v>1491</v>
      </c>
      <c r="C1554" s="248">
        <v>153.35606653085986</v>
      </c>
    </row>
    <row r="1555" spans="2:3" x14ac:dyDescent="0.75">
      <c r="B1555" s="249">
        <v>1492</v>
      </c>
      <c r="C1555" s="248">
        <v>92.149721126881943</v>
      </c>
    </row>
    <row r="1556" spans="2:3" x14ac:dyDescent="0.75">
      <c r="B1556" s="249">
        <v>1493</v>
      </c>
      <c r="C1556" s="248">
        <v>131.09435486838279</v>
      </c>
    </row>
    <row r="1557" spans="2:3" x14ac:dyDescent="0.75">
      <c r="B1557" s="249">
        <v>1494</v>
      </c>
      <c r="C1557" s="248">
        <v>159.79443317468574</v>
      </c>
    </row>
    <row r="1558" spans="2:3" x14ac:dyDescent="0.75">
      <c r="B1558" s="249">
        <v>1495</v>
      </c>
      <c r="C1558" s="248">
        <v>155.72980740401758</v>
      </c>
    </row>
    <row r="1559" spans="2:3" x14ac:dyDescent="0.75">
      <c r="B1559" s="249">
        <v>1496</v>
      </c>
      <c r="C1559" s="248">
        <v>105.88170677397436</v>
      </c>
    </row>
    <row r="1560" spans="2:3" x14ac:dyDescent="0.75">
      <c r="B1560" s="249">
        <v>1497</v>
      </c>
      <c r="C1560" s="248">
        <v>98.969813651369364</v>
      </c>
    </row>
    <row r="1561" spans="2:3" x14ac:dyDescent="0.75">
      <c r="B1561" s="249">
        <v>1498</v>
      </c>
      <c r="C1561" s="248">
        <v>142.86001517403034</v>
      </c>
    </row>
    <row r="1562" spans="2:3" x14ac:dyDescent="0.75">
      <c r="B1562" s="249">
        <v>1499</v>
      </c>
      <c r="C1562" s="248">
        <v>102.4126430935183</v>
      </c>
    </row>
    <row r="1563" spans="2:3" x14ac:dyDescent="0.75">
      <c r="B1563" s="249">
        <v>1500</v>
      </c>
      <c r="C1563" s="248">
        <v>126.51754814552832</v>
      </c>
    </row>
    <row r="1564" spans="2:3" x14ac:dyDescent="0.75">
      <c r="B1564" s="249">
        <v>1501</v>
      </c>
      <c r="C1564" s="248">
        <v>142.1213362450049</v>
      </c>
    </row>
    <row r="1565" spans="2:3" x14ac:dyDescent="0.75">
      <c r="B1565" s="249">
        <v>1502</v>
      </c>
      <c r="C1565" s="248">
        <v>103.58110875950703</v>
      </c>
    </row>
    <row r="1566" spans="2:3" x14ac:dyDescent="0.75">
      <c r="B1566" s="249">
        <v>1503</v>
      </c>
      <c r="C1566" s="248">
        <v>101.57898542493139</v>
      </c>
    </row>
    <row r="1567" spans="2:3" x14ac:dyDescent="0.75">
      <c r="B1567" s="249">
        <v>1504</v>
      </c>
      <c r="C1567" s="248">
        <v>164.32608467905385</v>
      </c>
    </row>
    <row r="1568" spans="2:3" x14ac:dyDescent="0.75">
      <c r="B1568" s="249">
        <v>1505</v>
      </c>
      <c r="C1568" s="248">
        <v>110.91845177076932</v>
      </c>
    </row>
    <row r="1569" spans="2:3" x14ac:dyDescent="0.75">
      <c r="B1569" s="249">
        <v>1506</v>
      </c>
      <c r="C1569" s="248">
        <v>117.80130090887999</v>
      </c>
    </row>
    <row r="1570" spans="2:3" x14ac:dyDescent="0.75">
      <c r="B1570" s="249">
        <v>1507</v>
      </c>
      <c r="C1570" s="248">
        <v>127.92522336591729</v>
      </c>
    </row>
    <row r="1571" spans="2:3" x14ac:dyDescent="0.75">
      <c r="B1571" s="249">
        <v>1508</v>
      </c>
      <c r="C1571" s="248">
        <v>120.6324645813159</v>
      </c>
    </row>
    <row r="1572" spans="2:3" x14ac:dyDescent="0.75">
      <c r="B1572" s="249">
        <v>1509</v>
      </c>
      <c r="C1572" s="248">
        <v>77.63291307000965</v>
      </c>
    </row>
    <row r="1573" spans="2:3" x14ac:dyDescent="0.75">
      <c r="B1573" s="249">
        <v>1510</v>
      </c>
      <c r="C1573" s="248">
        <v>80.373457406742375</v>
      </c>
    </row>
    <row r="1574" spans="2:3" x14ac:dyDescent="0.75">
      <c r="B1574" s="249">
        <v>1511</v>
      </c>
      <c r="C1574" s="248">
        <v>97.678686965298965</v>
      </c>
    </row>
    <row r="1575" spans="2:3" x14ac:dyDescent="0.75">
      <c r="B1575" s="249">
        <v>1512</v>
      </c>
      <c r="C1575" s="248">
        <v>75.878634053284259</v>
      </c>
    </row>
    <row r="1576" spans="2:3" x14ac:dyDescent="0.75">
      <c r="B1576" s="249">
        <v>1513</v>
      </c>
      <c r="C1576" s="248">
        <v>105.36535707499527</v>
      </c>
    </row>
    <row r="1577" spans="2:3" x14ac:dyDescent="0.75">
      <c r="B1577" s="249">
        <v>1514</v>
      </c>
      <c r="C1577" s="248">
        <v>117.29332752503007</v>
      </c>
    </row>
    <row r="1578" spans="2:3" x14ac:dyDescent="0.75">
      <c r="B1578" s="249">
        <v>1515</v>
      </c>
      <c r="C1578" s="248">
        <v>96.888286856455949</v>
      </c>
    </row>
    <row r="1579" spans="2:3" x14ac:dyDescent="0.75">
      <c r="B1579" s="249">
        <v>1516</v>
      </c>
      <c r="C1579" s="248">
        <v>133.70257327478799</v>
      </c>
    </row>
    <row r="1580" spans="2:3" x14ac:dyDescent="0.75">
      <c r="B1580" s="249">
        <v>1517</v>
      </c>
      <c r="C1580" s="248">
        <v>107.99585571106728</v>
      </c>
    </row>
    <row r="1581" spans="2:3" x14ac:dyDescent="0.75">
      <c r="B1581" s="249">
        <v>1518</v>
      </c>
      <c r="C1581" s="248">
        <v>172.63277331170644</v>
      </c>
    </row>
    <row r="1582" spans="2:3" x14ac:dyDescent="0.75">
      <c r="B1582" s="249">
        <v>1519</v>
      </c>
      <c r="C1582" s="248">
        <v>104.79335445448504</v>
      </c>
    </row>
    <row r="1583" spans="2:3" x14ac:dyDescent="0.75">
      <c r="B1583" s="249">
        <v>1520</v>
      </c>
      <c r="C1583" s="248">
        <v>97.00523678989677</v>
      </c>
    </row>
    <row r="1584" spans="2:3" x14ac:dyDescent="0.75">
      <c r="B1584" s="249">
        <v>1521</v>
      </c>
      <c r="C1584" s="248">
        <v>96.126193240941191</v>
      </c>
    </row>
    <row r="1585" spans="2:3" x14ac:dyDescent="0.75">
      <c r="B1585" s="249">
        <v>1522</v>
      </c>
      <c r="C1585" s="248">
        <v>125.53351860702574</v>
      </c>
    </row>
    <row r="1586" spans="2:3" x14ac:dyDescent="0.75">
      <c r="B1586" s="249">
        <v>1523</v>
      </c>
      <c r="C1586" s="248">
        <v>145.08620691648738</v>
      </c>
    </row>
    <row r="1587" spans="2:3" x14ac:dyDescent="0.75">
      <c r="B1587" s="249">
        <v>1524</v>
      </c>
      <c r="C1587" s="248">
        <v>143.90370659573784</v>
      </c>
    </row>
    <row r="1588" spans="2:3" x14ac:dyDescent="0.75">
      <c r="B1588" s="249">
        <v>1525</v>
      </c>
      <c r="C1588" s="248">
        <v>134.17870593144869</v>
      </c>
    </row>
    <row r="1589" spans="2:3" x14ac:dyDescent="0.75">
      <c r="B1589" s="249">
        <v>1526</v>
      </c>
      <c r="C1589" s="248">
        <v>122.25116209050844</v>
      </c>
    </row>
    <row r="1590" spans="2:3" x14ac:dyDescent="0.75">
      <c r="B1590" s="249">
        <v>1527</v>
      </c>
      <c r="C1590" s="248">
        <v>133.18472329787619</v>
      </c>
    </row>
    <row r="1591" spans="2:3" x14ac:dyDescent="0.75">
      <c r="B1591" s="249">
        <v>1528</v>
      </c>
      <c r="C1591" s="248">
        <v>139.94035772679501</v>
      </c>
    </row>
    <row r="1592" spans="2:3" x14ac:dyDescent="0.75">
      <c r="B1592" s="249">
        <v>1529</v>
      </c>
      <c r="C1592" s="248">
        <v>101.57628985654581</v>
      </c>
    </row>
    <row r="1593" spans="2:3" x14ac:dyDescent="0.75">
      <c r="B1593" s="249">
        <v>1530</v>
      </c>
      <c r="C1593" s="248">
        <v>140.68360924815238</v>
      </c>
    </row>
    <row r="1594" spans="2:3" x14ac:dyDescent="0.75">
      <c r="B1594" s="249">
        <v>1531</v>
      </c>
      <c r="C1594" s="248">
        <v>126.85571441848641</v>
      </c>
    </row>
    <row r="1595" spans="2:3" x14ac:dyDescent="0.75">
      <c r="B1595" s="249">
        <v>1532</v>
      </c>
      <c r="C1595" s="248">
        <v>151.28050703702587</v>
      </c>
    </row>
    <row r="1596" spans="2:3" x14ac:dyDescent="0.75">
      <c r="B1596" s="249">
        <v>1533</v>
      </c>
      <c r="C1596" s="248">
        <v>94.856981454190247</v>
      </c>
    </row>
    <row r="1597" spans="2:3" x14ac:dyDescent="0.75">
      <c r="B1597" s="249">
        <v>1534</v>
      </c>
      <c r="C1597" s="248">
        <v>105.93532156213982</v>
      </c>
    </row>
    <row r="1598" spans="2:3" x14ac:dyDescent="0.75">
      <c r="B1598" s="249">
        <v>1535</v>
      </c>
      <c r="C1598" s="248">
        <v>120.05087133320623</v>
      </c>
    </row>
    <row r="1599" spans="2:3" x14ac:dyDescent="0.75">
      <c r="B1599" s="249">
        <v>1536</v>
      </c>
      <c r="C1599" s="248">
        <v>120.85211578962578</v>
      </c>
    </row>
    <row r="1600" spans="2:3" x14ac:dyDescent="0.75">
      <c r="B1600" s="249">
        <v>1537</v>
      </c>
      <c r="C1600" s="248">
        <v>149.42888477218986</v>
      </c>
    </row>
    <row r="1601" spans="2:3" x14ac:dyDescent="0.75">
      <c r="B1601" s="249">
        <v>1538</v>
      </c>
      <c r="C1601" s="248">
        <v>153.34549220153338</v>
      </c>
    </row>
    <row r="1602" spans="2:3" x14ac:dyDescent="0.75">
      <c r="B1602" s="249">
        <v>1539</v>
      </c>
      <c r="C1602" s="248">
        <v>134.14656728437515</v>
      </c>
    </row>
    <row r="1603" spans="2:3" x14ac:dyDescent="0.75">
      <c r="B1603" s="249">
        <v>1540</v>
      </c>
      <c r="C1603" s="248">
        <v>105.70529601210349</v>
      </c>
    </row>
    <row r="1604" spans="2:3" x14ac:dyDescent="0.75">
      <c r="B1604" s="249">
        <v>1541</v>
      </c>
      <c r="C1604" s="248">
        <v>169.14539122711756</v>
      </c>
    </row>
    <row r="1605" spans="2:3" x14ac:dyDescent="0.75">
      <c r="B1605" s="249">
        <v>1542</v>
      </c>
      <c r="C1605" s="248">
        <v>124.32631010554229</v>
      </c>
    </row>
    <row r="1606" spans="2:3" x14ac:dyDescent="0.75">
      <c r="B1606" s="249">
        <v>1543</v>
      </c>
      <c r="C1606" s="248">
        <v>99.725677925291393</v>
      </c>
    </row>
    <row r="1607" spans="2:3" x14ac:dyDescent="0.75">
      <c r="B1607" s="249">
        <v>1544</v>
      </c>
      <c r="C1607" s="248">
        <v>106.33434689490377</v>
      </c>
    </row>
    <row r="1608" spans="2:3" x14ac:dyDescent="0.75">
      <c r="B1608" s="249">
        <v>1545</v>
      </c>
      <c r="C1608" s="248">
        <v>165.09641165602514</v>
      </c>
    </row>
    <row r="1609" spans="2:3" x14ac:dyDescent="0.75">
      <c r="B1609" s="249">
        <v>1546</v>
      </c>
      <c r="C1609" s="248">
        <v>88.710553536871402</v>
      </c>
    </row>
    <row r="1610" spans="2:3" x14ac:dyDescent="0.75">
      <c r="B1610" s="249">
        <v>1547</v>
      </c>
      <c r="C1610" s="248">
        <v>108.5114850042736</v>
      </c>
    </row>
    <row r="1611" spans="2:3" x14ac:dyDescent="0.75">
      <c r="B1611" s="249">
        <v>1548</v>
      </c>
      <c r="C1611" s="248">
        <v>99.023473958267871</v>
      </c>
    </row>
    <row r="1612" spans="2:3" x14ac:dyDescent="0.75">
      <c r="B1612" s="249">
        <v>1549</v>
      </c>
      <c r="C1612" s="248">
        <v>97.656401990836471</v>
      </c>
    </row>
    <row r="1613" spans="2:3" x14ac:dyDescent="0.75">
      <c r="B1613" s="249">
        <v>1550</v>
      </c>
      <c r="C1613" s="248">
        <v>120.89693245071233</v>
      </c>
    </row>
    <row r="1614" spans="2:3" x14ac:dyDescent="0.75">
      <c r="B1614" s="249">
        <v>1551</v>
      </c>
      <c r="C1614" s="248">
        <v>131.22315861743937</v>
      </c>
    </row>
    <row r="1615" spans="2:3" x14ac:dyDescent="0.75">
      <c r="B1615" s="249">
        <v>1552</v>
      </c>
      <c r="C1615" s="248">
        <v>126.44673070477485</v>
      </c>
    </row>
    <row r="1616" spans="2:3" x14ac:dyDescent="0.75">
      <c r="B1616" s="249">
        <v>1553</v>
      </c>
      <c r="C1616" s="248">
        <v>152.49001240742334</v>
      </c>
    </row>
    <row r="1617" spans="2:3" x14ac:dyDescent="0.75">
      <c r="B1617" s="249">
        <v>1554</v>
      </c>
      <c r="C1617" s="248">
        <v>119.76802731684371</v>
      </c>
    </row>
    <row r="1618" spans="2:3" x14ac:dyDescent="0.75">
      <c r="B1618" s="249">
        <v>1555</v>
      </c>
      <c r="C1618" s="248">
        <v>98.488325748466266</v>
      </c>
    </row>
    <row r="1619" spans="2:3" x14ac:dyDescent="0.75">
      <c r="B1619" s="249">
        <v>1556</v>
      </c>
      <c r="C1619" s="248">
        <v>144.84830888684962</v>
      </c>
    </row>
    <row r="1620" spans="2:3" x14ac:dyDescent="0.75">
      <c r="B1620" s="249">
        <v>1557</v>
      </c>
      <c r="C1620" s="248">
        <v>158.49804914708722</v>
      </c>
    </row>
    <row r="1621" spans="2:3" x14ac:dyDescent="0.75">
      <c r="B1621" s="249">
        <v>1558</v>
      </c>
      <c r="C1621" s="248">
        <v>102.04808292317135</v>
      </c>
    </row>
    <row r="1622" spans="2:3" x14ac:dyDescent="0.75">
      <c r="B1622" s="249">
        <v>1559</v>
      </c>
      <c r="C1622" s="248">
        <v>87.584720736984792</v>
      </c>
    </row>
    <row r="1623" spans="2:3" x14ac:dyDescent="0.75">
      <c r="B1623" s="249">
        <v>1560</v>
      </c>
      <c r="C1623" s="248">
        <v>109.56207431347391</v>
      </c>
    </row>
    <row r="1624" spans="2:3" x14ac:dyDescent="0.75">
      <c r="B1624" s="249">
        <v>1561</v>
      </c>
      <c r="C1624" s="248">
        <v>127.35171739001686</v>
      </c>
    </row>
    <row r="1625" spans="2:3" x14ac:dyDescent="0.75">
      <c r="B1625" s="249">
        <v>1562</v>
      </c>
      <c r="C1625" s="248">
        <v>126.95071314179293</v>
      </c>
    </row>
    <row r="1626" spans="2:3" x14ac:dyDescent="0.75">
      <c r="B1626" s="249">
        <v>1563</v>
      </c>
      <c r="C1626" s="248">
        <v>130.22790385327201</v>
      </c>
    </row>
    <row r="1627" spans="2:3" x14ac:dyDescent="0.75">
      <c r="B1627" s="249">
        <v>1564</v>
      </c>
      <c r="C1627" s="248">
        <v>135.94481615213559</v>
      </c>
    </row>
    <row r="1628" spans="2:3" x14ac:dyDescent="0.75">
      <c r="B1628" s="249">
        <v>1565</v>
      </c>
      <c r="C1628" s="248">
        <v>73.896698832108598</v>
      </c>
    </row>
    <row r="1629" spans="2:3" x14ac:dyDescent="0.75">
      <c r="B1629" s="249">
        <v>1566</v>
      </c>
      <c r="C1629" s="248">
        <v>154.98707211555771</v>
      </c>
    </row>
    <row r="1630" spans="2:3" x14ac:dyDescent="0.75">
      <c r="B1630" s="249">
        <v>1567</v>
      </c>
      <c r="C1630" s="248">
        <v>166.55200598230113</v>
      </c>
    </row>
    <row r="1631" spans="2:3" x14ac:dyDescent="0.75">
      <c r="B1631" s="249">
        <v>1568</v>
      </c>
      <c r="C1631" s="248">
        <v>132.33992895237185</v>
      </c>
    </row>
    <row r="1632" spans="2:3" x14ac:dyDescent="0.75">
      <c r="B1632" s="249">
        <v>1569</v>
      </c>
      <c r="C1632" s="248">
        <v>114.81572639495424</v>
      </c>
    </row>
    <row r="1633" spans="2:3" x14ac:dyDescent="0.75">
      <c r="B1633" s="249">
        <v>1570</v>
      </c>
      <c r="C1633" s="248">
        <v>112.6269249317001</v>
      </c>
    </row>
    <row r="1634" spans="2:3" x14ac:dyDescent="0.75">
      <c r="B1634" s="249">
        <v>1571</v>
      </c>
      <c r="C1634" s="248">
        <v>104.96122391059367</v>
      </c>
    </row>
    <row r="1635" spans="2:3" x14ac:dyDescent="0.75">
      <c r="B1635" s="249">
        <v>1572</v>
      </c>
      <c r="C1635" s="248">
        <v>110.77239913791804</v>
      </c>
    </row>
    <row r="1636" spans="2:3" x14ac:dyDescent="0.75">
      <c r="B1636" s="249">
        <v>1573</v>
      </c>
      <c r="C1636" s="248">
        <v>77.863779775476502</v>
      </c>
    </row>
    <row r="1637" spans="2:3" x14ac:dyDescent="0.75">
      <c r="B1637" s="249">
        <v>1574</v>
      </c>
      <c r="C1637" s="248">
        <v>93.141324408778047</v>
      </c>
    </row>
    <row r="1638" spans="2:3" x14ac:dyDescent="0.75">
      <c r="B1638" s="249">
        <v>1575</v>
      </c>
      <c r="C1638" s="248">
        <v>147.19284237120556</v>
      </c>
    </row>
    <row r="1639" spans="2:3" x14ac:dyDescent="0.75">
      <c r="B1639" s="249">
        <v>1576</v>
      </c>
      <c r="C1639" s="248">
        <v>136.2136283619497</v>
      </c>
    </row>
    <row r="1640" spans="2:3" x14ac:dyDescent="0.75">
      <c r="B1640" s="249">
        <v>1577</v>
      </c>
      <c r="C1640" s="248">
        <v>138.81351721658652</v>
      </c>
    </row>
    <row r="1641" spans="2:3" x14ac:dyDescent="0.75">
      <c r="B1641" s="249">
        <v>1578</v>
      </c>
      <c r="C1641" s="248">
        <v>109.02881751583392</v>
      </c>
    </row>
    <row r="1642" spans="2:3" x14ac:dyDescent="0.75">
      <c r="B1642" s="249">
        <v>1579</v>
      </c>
      <c r="C1642" s="248">
        <v>147.71861015529194</v>
      </c>
    </row>
    <row r="1643" spans="2:3" x14ac:dyDescent="0.75">
      <c r="B1643" s="249">
        <v>1580</v>
      </c>
      <c r="C1643" s="248">
        <v>133.61389758818365</v>
      </c>
    </row>
    <row r="1644" spans="2:3" x14ac:dyDescent="0.75">
      <c r="B1644" s="249">
        <v>1581</v>
      </c>
      <c r="C1644" s="248">
        <v>102.04561816629455</v>
      </c>
    </row>
    <row r="1645" spans="2:3" x14ac:dyDescent="0.75">
      <c r="B1645" s="249">
        <v>1582</v>
      </c>
      <c r="C1645" s="248">
        <v>130.51136077579523</v>
      </c>
    </row>
    <row r="1646" spans="2:3" x14ac:dyDescent="0.75">
      <c r="B1646" s="249">
        <v>1583</v>
      </c>
      <c r="C1646" s="248">
        <v>118.01151261982808</v>
      </c>
    </row>
    <row r="1647" spans="2:3" x14ac:dyDescent="0.75">
      <c r="B1647" s="249">
        <v>1584</v>
      </c>
      <c r="C1647" s="248">
        <v>141.38318643622699</v>
      </c>
    </row>
    <row r="1648" spans="2:3" x14ac:dyDescent="0.75">
      <c r="B1648" s="249">
        <v>1585</v>
      </c>
      <c r="C1648" s="248">
        <v>131.72750265750435</v>
      </c>
    </row>
    <row r="1649" spans="2:3" x14ac:dyDescent="0.75">
      <c r="B1649" s="249">
        <v>1586</v>
      </c>
      <c r="C1649" s="248">
        <v>156.05276611345136</v>
      </c>
    </row>
    <row r="1650" spans="2:3" x14ac:dyDescent="0.75">
      <c r="B1650" s="249">
        <v>1587</v>
      </c>
      <c r="C1650" s="248">
        <v>80.889243756252185</v>
      </c>
    </row>
    <row r="1651" spans="2:3" x14ac:dyDescent="0.75">
      <c r="B1651" s="249">
        <v>1588</v>
      </c>
      <c r="C1651" s="248">
        <v>114.83364024833197</v>
      </c>
    </row>
    <row r="1652" spans="2:3" x14ac:dyDescent="0.75">
      <c r="B1652" s="249">
        <v>1589</v>
      </c>
      <c r="C1652" s="248">
        <v>109.15237299069308</v>
      </c>
    </row>
    <row r="1653" spans="2:3" x14ac:dyDescent="0.75">
      <c r="B1653" s="249">
        <v>1590</v>
      </c>
      <c r="C1653" s="248">
        <v>107.22195700932841</v>
      </c>
    </row>
    <row r="1654" spans="2:3" x14ac:dyDescent="0.75">
      <c r="B1654" s="249">
        <v>1591</v>
      </c>
      <c r="C1654" s="248">
        <v>132.34320862387438</v>
      </c>
    </row>
    <row r="1655" spans="2:3" x14ac:dyDescent="0.75">
      <c r="B1655" s="249">
        <v>1592</v>
      </c>
      <c r="C1655" s="248">
        <v>138.53660072151916</v>
      </c>
    </row>
    <row r="1656" spans="2:3" x14ac:dyDescent="0.75">
      <c r="B1656" s="249">
        <v>1593</v>
      </c>
      <c r="C1656" s="248">
        <v>89.098600165799652</v>
      </c>
    </row>
    <row r="1657" spans="2:3" x14ac:dyDescent="0.75">
      <c r="B1657" s="249">
        <v>1594</v>
      </c>
      <c r="C1657" s="248">
        <v>116.25036512070214</v>
      </c>
    </row>
    <row r="1658" spans="2:3" x14ac:dyDescent="0.75">
      <c r="B1658" s="249">
        <v>1595</v>
      </c>
      <c r="C1658" s="248">
        <v>104.26769173684296</v>
      </c>
    </row>
    <row r="1659" spans="2:3" x14ac:dyDescent="0.75">
      <c r="B1659" s="249">
        <v>1596</v>
      </c>
      <c r="C1659" s="248">
        <v>148.85575298181544</v>
      </c>
    </row>
    <row r="1660" spans="2:3" x14ac:dyDescent="0.75">
      <c r="B1660" s="249">
        <v>1597</v>
      </c>
      <c r="C1660" s="248">
        <v>126.78968349282366</v>
      </c>
    </row>
    <row r="1661" spans="2:3" x14ac:dyDescent="0.75">
      <c r="B1661" s="249">
        <v>1598</v>
      </c>
      <c r="C1661" s="248">
        <v>89.654360176719194</v>
      </c>
    </row>
    <row r="1662" spans="2:3" x14ac:dyDescent="0.75">
      <c r="B1662" s="249">
        <v>1599</v>
      </c>
      <c r="C1662" s="248">
        <v>84.706311603698239</v>
      </c>
    </row>
    <row r="1663" spans="2:3" x14ac:dyDescent="0.75">
      <c r="B1663" s="249">
        <v>1600</v>
      </c>
      <c r="C1663" s="248">
        <v>119.50447836977662</v>
      </c>
    </row>
    <row r="1664" spans="2:3" x14ac:dyDescent="0.75">
      <c r="B1664" s="249">
        <v>1601</v>
      </c>
      <c r="C1664" s="248">
        <v>92.347178594864602</v>
      </c>
    </row>
    <row r="1665" spans="2:3" x14ac:dyDescent="0.75">
      <c r="B1665" s="249">
        <v>1602</v>
      </c>
      <c r="C1665" s="248">
        <v>111.3005750096487</v>
      </c>
    </row>
    <row r="1666" spans="2:3" x14ac:dyDescent="0.75">
      <c r="B1666" s="249">
        <v>1603</v>
      </c>
      <c r="C1666" s="248">
        <v>105.74742158074474</v>
      </c>
    </row>
    <row r="1667" spans="2:3" x14ac:dyDescent="0.75">
      <c r="B1667" s="249">
        <v>1604</v>
      </c>
      <c r="C1667" s="248">
        <v>99.729609126986986</v>
      </c>
    </row>
    <row r="1668" spans="2:3" x14ac:dyDescent="0.75">
      <c r="B1668" s="249">
        <v>1605</v>
      </c>
      <c r="C1668" s="248">
        <v>140.04727446604485</v>
      </c>
    </row>
    <row r="1669" spans="2:3" x14ac:dyDescent="0.75">
      <c r="B1669" s="249">
        <v>1606</v>
      </c>
      <c r="C1669" s="248">
        <v>98.661773194327651</v>
      </c>
    </row>
    <row r="1670" spans="2:3" x14ac:dyDescent="0.75">
      <c r="B1670" s="249">
        <v>1607</v>
      </c>
      <c r="C1670" s="248">
        <v>164.55352833382801</v>
      </c>
    </row>
    <row r="1671" spans="2:3" x14ac:dyDescent="0.75">
      <c r="B1671" s="249">
        <v>1608</v>
      </c>
      <c r="C1671" s="248">
        <v>139.7937443269974</v>
      </c>
    </row>
    <row r="1672" spans="2:3" x14ac:dyDescent="0.75">
      <c r="B1672" s="249">
        <v>1609</v>
      </c>
      <c r="C1672" s="248">
        <v>83.693128269858079</v>
      </c>
    </row>
    <row r="1673" spans="2:3" x14ac:dyDescent="0.75">
      <c r="B1673" s="249">
        <v>1610</v>
      </c>
      <c r="C1673" s="248">
        <v>107.95205693492512</v>
      </c>
    </row>
    <row r="1674" spans="2:3" x14ac:dyDescent="0.75">
      <c r="B1674" s="249">
        <v>1611</v>
      </c>
      <c r="C1674" s="248">
        <v>98.102892439202193</v>
      </c>
    </row>
    <row r="1675" spans="2:3" x14ac:dyDescent="0.75">
      <c r="B1675" s="249">
        <v>1612</v>
      </c>
      <c r="C1675" s="248">
        <v>72.352120274120836</v>
      </c>
    </row>
    <row r="1676" spans="2:3" x14ac:dyDescent="0.75">
      <c r="B1676" s="249">
        <v>1613</v>
      </c>
      <c r="C1676" s="248">
        <v>124.43450721741449</v>
      </c>
    </row>
    <row r="1677" spans="2:3" x14ac:dyDescent="0.75">
      <c r="B1677" s="249">
        <v>1614</v>
      </c>
      <c r="C1677" s="248">
        <v>143.08466635392088</v>
      </c>
    </row>
    <row r="1678" spans="2:3" x14ac:dyDescent="0.75">
      <c r="B1678" s="249">
        <v>1615</v>
      </c>
      <c r="C1678" s="248">
        <v>108.8915740085489</v>
      </c>
    </row>
    <row r="1679" spans="2:3" x14ac:dyDescent="0.75">
      <c r="B1679" s="249">
        <v>1616</v>
      </c>
      <c r="C1679" s="248">
        <v>158.40670499591641</v>
      </c>
    </row>
    <row r="1680" spans="2:3" x14ac:dyDescent="0.75">
      <c r="B1680" s="249">
        <v>1617</v>
      </c>
      <c r="C1680" s="248">
        <v>151.26612176316641</v>
      </c>
    </row>
    <row r="1681" spans="2:3" x14ac:dyDescent="0.75">
      <c r="B1681" s="249">
        <v>1618</v>
      </c>
      <c r="C1681" s="248">
        <v>96.722722038178972</v>
      </c>
    </row>
    <row r="1682" spans="2:3" x14ac:dyDescent="0.75">
      <c r="B1682" s="249">
        <v>1619</v>
      </c>
      <c r="C1682" s="248">
        <v>160.7868078285187</v>
      </c>
    </row>
    <row r="1683" spans="2:3" x14ac:dyDescent="0.75">
      <c r="B1683" s="249">
        <v>1620</v>
      </c>
      <c r="C1683" s="248">
        <v>72.838043957325652</v>
      </c>
    </row>
    <row r="1684" spans="2:3" x14ac:dyDescent="0.75">
      <c r="B1684" s="249">
        <v>1621</v>
      </c>
      <c r="C1684" s="248">
        <v>92.850788149478035</v>
      </c>
    </row>
    <row r="1685" spans="2:3" x14ac:dyDescent="0.75">
      <c r="B1685" s="249">
        <v>1622</v>
      </c>
      <c r="C1685" s="248">
        <v>136.68677596488178</v>
      </c>
    </row>
    <row r="1686" spans="2:3" x14ac:dyDescent="0.75">
      <c r="B1686" s="249">
        <v>1623</v>
      </c>
      <c r="C1686" s="248">
        <v>108.37491182747108</v>
      </c>
    </row>
    <row r="1687" spans="2:3" x14ac:dyDescent="0.75">
      <c r="B1687" s="249">
        <v>1624</v>
      </c>
      <c r="C1687" s="248">
        <v>143.04531442311972</v>
      </c>
    </row>
    <row r="1688" spans="2:3" x14ac:dyDescent="0.75">
      <c r="B1688" s="249">
        <v>1625</v>
      </c>
      <c r="C1688" s="248">
        <v>128.65960283515346</v>
      </c>
    </row>
    <row r="1689" spans="2:3" x14ac:dyDescent="0.75">
      <c r="B1689" s="249">
        <v>1626</v>
      </c>
      <c r="C1689" s="248">
        <v>108.8367446472492</v>
      </c>
    </row>
    <row r="1690" spans="2:3" x14ac:dyDescent="0.75">
      <c r="B1690" s="249">
        <v>1627</v>
      </c>
      <c r="C1690" s="248">
        <v>97.750251952359264</v>
      </c>
    </row>
    <row r="1691" spans="2:3" x14ac:dyDescent="0.75">
      <c r="B1691" s="249">
        <v>1628</v>
      </c>
      <c r="C1691" s="248">
        <v>143.40277181220259</v>
      </c>
    </row>
    <row r="1692" spans="2:3" x14ac:dyDescent="0.75">
      <c r="B1692" s="249">
        <v>1629</v>
      </c>
      <c r="C1692" s="248">
        <v>105.43834716450071</v>
      </c>
    </row>
    <row r="1693" spans="2:3" x14ac:dyDescent="0.75">
      <c r="B1693" s="249">
        <v>1630</v>
      </c>
      <c r="C1693" s="248">
        <v>91.979188641285191</v>
      </c>
    </row>
    <row r="1694" spans="2:3" x14ac:dyDescent="0.75">
      <c r="B1694" s="249">
        <v>1631</v>
      </c>
      <c r="C1694" s="248">
        <v>101.02788884050793</v>
      </c>
    </row>
    <row r="1695" spans="2:3" x14ac:dyDescent="0.75">
      <c r="B1695" s="249">
        <v>1632</v>
      </c>
      <c r="C1695" s="248">
        <v>91.347656731047195</v>
      </c>
    </row>
    <row r="1696" spans="2:3" x14ac:dyDescent="0.75">
      <c r="B1696" s="249">
        <v>1633</v>
      </c>
      <c r="C1696" s="248">
        <v>143.98115610122255</v>
      </c>
    </row>
    <row r="1697" spans="2:3" x14ac:dyDescent="0.75">
      <c r="B1697" s="249">
        <v>1634</v>
      </c>
      <c r="C1697" s="248">
        <v>110.11800962326228</v>
      </c>
    </row>
    <row r="1698" spans="2:3" x14ac:dyDescent="0.75">
      <c r="B1698" s="249">
        <v>1635</v>
      </c>
      <c r="C1698" s="248">
        <v>117.21699541684939</v>
      </c>
    </row>
    <row r="1699" spans="2:3" x14ac:dyDescent="0.75">
      <c r="B1699" s="249">
        <v>1636</v>
      </c>
      <c r="C1699" s="248">
        <v>121.59771268244874</v>
      </c>
    </row>
    <row r="1700" spans="2:3" x14ac:dyDescent="0.75">
      <c r="B1700" s="249">
        <v>1637</v>
      </c>
      <c r="C1700" s="248">
        <v>111.63067931926923</v>
      </c>
    </row>
    <row r="1701" spans="2:3" x14ac:dyDescent="0.75">
      <c r="B1701" s="249">
        <v>1638</v>
      </c>
      <c r="C1701" s="248">
        <v>98.646417670594715</v>
      </c>
    </row>
    <row r="1702" spans="2:3" x14ac:dyDescent="0.75">
      <c r="B1702" s="249">
        <v>1639</v>
      </c>
      <c r="C1702" s="248">
        <v>117.28462849264585</v>
      </c>
    </row>
    <row r="1703" spans="2:3" x14ac:dyDescent="0.75">
      <c r="B1703" s="249">
        <v>1640</v>
      </c>
      <c r="C1703" s="248">
        <v>107.68415630507772</v>
      </c>
    </row>
    <row r="1704" spans="2:3" x14ac:dyDescent="0.75">
      <c r="B1704" s="249">
        <v>1641</v>
      </c>
      <c r="C1704" s="248">
        <v>103.63156788063388</v>
      </c>
    </row>
    <row r="1705" spans="2:3" x14ac:dyDescent="0.75">
      <c r="B1705" s="249">
        <v>1642</v>
      </c>
      <c r="C1705" s="248">
        <v>157.70920774586622</v>
      </c>
    </row>
    <row r="1706" spans="2:3" x14ac:dyDescent="0.75">
      <c r="B1706" s="249">
        <v>1643</v>
      </c>
      <c r="C1706" s="248">
        <v>83.787604031685746</v>
      </c>
    </row>
    <row r="1707" spans="2:3" x14ac:dyDescent="0.75">
      <c r="B1707" s="249">
        <v>1644</v>
      </c>
      <c r="C1707" s="248">
        <v>94.929582184915972</v>
      </c>
    </row>
    <row r="1708" spans="2:3" x14ac:dyDescent="0.75">
      <c r="B1708" s="249">
        <v>1645</v>
      </c>
      <c r="C1708" s="248">
        <v>148.31255919603456</v>
      </c>
    </row>
    <row r="1709" spans="2:3" x14ac:dyDescent="0.75">
      <c r="B1709" s="249">
        <v>1646</v>
      </c>
      <c r="C1709" s="248">
        <v>121.60218543296646</v>
      </c>
    </row>
    <row r="1710" spans="2:3" x14ac:dyDescent="0.75">
      <c r="B1710" s="249">
        <v>1647</v>
      </c>
      <c r="C1710" s="248">
        <v>124.47564746868886</v>
      </c>
    </row>
    <row r="1711" spans="2:3" x14ac:dyDescent="0.75">
      <c r="B1711" s="249">
        <v>1648</v>
      </c>
      <c r="C1711" s="248">
        <v>106.24794595472062</v>
      </c>
    </row>
    <row r="1712" spans="2:3" x14ac:dyDescent="0.75">
      <c r="B1712" s="249">
        <v>1649</v>
      </c>
      <c r="C1712" s="248">
        <v>98.845701754823409</v>
      </c>
    </row>
    <row r="1713" spans="2:3" x14ac:dyDescent="0.75">
      <c r="B1713" s="249">
        <v>1650</v>
      </c>
      <c r="C1713" s="248">
        <v>117.04555735782995</v>
      </c>
    </row>
    <row r="1714" spans="2:3" x14ac:dyDescent="0.75">
      <c r="B1714" s="249">
        <v>1651</v>
      </c>
      <c r="C1714" s="248">
        <v>54.622597797904305</v>
      </c>
    </row>
    <row r="1715" spans="2:3" x14ac:dyDescent="0.75">
      <c r="B1715" s="249">
        <v>1652</v>
      </c>
      <c r="C1715" s="248">
        <v>163.67928926891568</v>
      </c>
    </row>
    <row r="1716" spans="2:3" x14ac:dyDescent="0.75">
      <c r="B1716" s="249">
        <v>1653</v>
      </c>
      <c r="C1716" s="248">
        <v>141.80604906629401</v>
      </c>
    </row>
    <row r="1717" spans="2:3" x14ac:dyDescent="0.75">
      <c r="B1717" s="249">
        <v>1654</v>
      </c>
      <c r="C1717" s="248">
        <v>103.30932937085497</v>
      </c>
    </row>
    <row r="1718" spans="2:3" x14ac:dyDescent="0.75">
      <c r="B1718" s="249">
        <v>1655</v>
      </c>
      <c r="C1718" s="248">
        <v>133.52863466797504</v>
      </c>
    </row>
    <row r="1719" spans="2:3" x14ac:dyDescent="0.75">
      <c r="B1719" s="249">
        <v>1656</v>
      </c>
      <c r="C1719" s="248">
        <v>54.779386261086714</v>
      </c>
    </row>
    <row r="1720" spans="2:3" x14ac:dyDescent="0.75">
      <c r="B1720" s="249">
        <v>1657</v>
      </c>
      <c r="C1720" s="248">
        <v>107.42318896172594</v>
      </c>
    </row>
    <row r="1721" spans="2:3" x14ac:dyDescent="0.75">
      <c r="B1721" s="249">
        <v>1658</v>
      </c>
      <c r="C1721" s="248">
        <v>134.13302732004013</v>
      </c>
    </row>
    <row r="1722" spans="2:3" x14ac:dyDescent="0.75">
      <c r="B1722" s="249">
        <v>1659</v>
      </c>
      <c r="C1722" s="248">
        <v>133.45384551593472</v>
      </c>
    </row>
    <row r="1723" spans="2:3" x14ac:dyDescent="0.75">
      <c r="B1723" s="249">
        <v>1660</v>
      </c>
      <c r="C1723" s="248">
        <v>180.847895106549</v>
      </c>
    </row>
    <row r="1724" spans="2:3" x14ac:dyDescent="0.75">
      <c r="B1724" s="249">
        <v>1661</v>
      </c>
      <c r="C1724" s="248">
        <v>121.06595482675901</v>
      </c>
    </row>
    <row r="1725" spans="2:3" x14ac:dyDescent="0.75">
      <c r="B1725" s="249">
        <v>1662</v>
      </c>
      <c r="C1725" s="248">
        <v>116.40393553721431</v>
      </c>
    </row>
    <row r="1726" spans="2:3" x14ac:dyDescent="0.75">
      <c r="B1726" s="249">
        <v>1663</v>
      </c>
      <c r="C1726" s="248">
        <v>132.42679308778457</v>
      </c>
    </row>
    <row r="1727" spans="2:3" x14ac:dyDescent="0.75">
      <c r="B1727" s="249">
        <v>1664</v>
      </c>
      <c r="C1727" s="248">
        <v>130.39886409143469</v>
      </c>
    </row>
    <row r="1728" spans="2:3" x14ac:dyDescent="0.75">
      <c r="B1728" s="249">
        <v>1665</v>
      </c>
      <c r="C1728" s="248">
        <v>85.169228635384854</v>
      </c>
    </row>
    <row r="1729" spans="2:3" x14ac:dyDescent="0.75">
      <c r="B1729" s="249">
        <v>1666</v>
      </c>
      <c r="C1729" s="248">
        <v>120.65131824464318</v>
      </c>
    </row>
    <row r="1730" spans="2:3" x14ac:dyDescent="0.75">
      <c r="B1730" s="249">
        <v>1667</v>
      </c>
      <c r="C1730" s="248">
        <v>124.68699515259739</v>
      </c>
    </row>
    <row r="1731" spans="2:3" x14ac:dyDescent="0.75">
      <c r="B1731" s="249">
        <v>1668</v>
      </c>
      <c r="C1731" s="248">
        <v>94.951362432145103</v>
      </c>
    </row>
    <row r="1732" spans="2:3" x14ac:dyDescent="0.75">
      <c r="B1732" s="249">
        <v>1669</v>
      </c>
      <c r="C1732" s="248">
        <v>105.38745397877899</v>
      </c>
    </row>
    <row r="1733" spans="2:3" x14ac:dyDescent="0.75">
      <c r="B1733" s="249">
        <v>1670</v>
      </c>
      <c r="C1733" s="248">
        <v>101.75632494887276</v>
      </c>
    </row>
    <row r="1734" spans="2:3" x14ac:dyDescent="0.75">
      <c r="B1734" s="249">
        <v>1671</v>
      </c>
      <c r="C1734" s="248">
        <v>120.65523525298141</v>
      </c>
    </row>
    <row r="1735" spans="2:3" x14ac:dyDescent="0.75">
      <c r="B1735" s="249">
        <v>1672</v>
      </c>
      <c r="C1735" s="248">
        <v>115.06615556414316</v>
      </c>
    </row>
    <row r="1736" spans="2:3" x14ac:dyDescent="0.75">
      <c r="B1736" s="249">
        <v>1673</v>
      </c>
      <c r="C1736" s="248">
        <v>108.76187747649364</v>
      </c>
    </row>
    <row r="1737" spans="2:3" x14ac:dyDescent="0.75">
      <c r="B1737" s="249">
        <v>1674</v>
      </c>
      <c r="C1737" s="248">
        <v>134.05826053109206</v>
      </c>
    </row>
    <row r="1738" spans="2:3" x14ac:dyDescent="0.75">
      <c r="B1738" s="249">
        <v>1675</v>
      </c>
      <c r="C1738" s="248">
        <v>129.13958240310131</v>
      </c>
    </row>
    <row r="1739" spans="2:3" x14ac:dyDescent="0.75">
      <c r="B1739" s="249">
        <v>1676</v>
      </c>
      <c r="C1739" s="248">
        <v>129.78436578708519</v>
      </c>
    </row>
    <row r="1740" spans="2:3" x14ac:dyDescent="0.75">
      <c r="B1740" s="249">
        <v>1677</v>
      </c>
      <c r="C1740" s="248">
        <v>99.103700675730892</v>
      </c>
    </row>
    <row r="1741" spans="2:3" x14ac:dyDescent="0.75">
      <c r="B1741" s="249">
        <v>1678</v>
      </c>
      <c r="C1741" s="248">
        <v>126.23824379568252</v>
      </c>
    </row>
    <row r="1742" spans="2:3" x14ac:dyDescent="0.75">
      <c r="B1742" s="249">
        <v>1679</v>
      </c>
      <c r="C1742" s="248">
        <v>134.91318635474062</v>
      </c>
    </row>
    <row r="1743" spans="2:3" x14ac:dyDescent="0.75">
      <c r="B1743" s="249">
        <v>1680</v>
      </c>
      <c r="C1743" s="248">
        <v>101.71910404173337</v>
      </c>
    </row>
    <row r="1744" spans="2:3" x14ac:dyDescent="0.75">
      <c r="B1744" s="249">
        <v>1681</v>
      </c>
      <c r="C1744" s="248">
        <v>126.67688109019777</v>
      </c>
    </row>
    <row r="1745" spans="2:3" x14ac:dyDescent="0.75">
      <c r="B1745" s="249">
        <v>1682</v>
      </c>
      <c r="C1745" s="248">
        <v>104.40602276515516</v>
      </c>
    </row>
    <row r="1746" spans="2:3" x14ac:dyDescent="0.75">
      <c r="B1746" s="249">
        <v>1683</v>
      </c>
      <c r="C1746" s="248">
        <v>115.12298232883671</v>
      </c>
    </row>
    <row r="1747" spans="2:3" x14ac:dyDescent="0.75">
      <c r="B1747" s="249">
        <v>1684</v>
      </c>
      <c r="C1747" s="248">
        <v>134.90867676678678</v>
      </c>
    </row>
    <row r="1748" spans="2:3" x14ac:dyDescent="0.75">
      <c r="B1748" s="249">
        <v>1685</v>
      </c>
      <c r="C1748" s="248">
        <v>71.658552819957833</v>
      </c>
    </row>
    <row r="1749" spans="2:3" x14ac:dyDescent="0.75">
      <c r="B1749" s="249">
        <v>1686</v>
      </c>
      <c r="C1749" s="248">
        <v>92.324545882215673</v>
      </c>
    </row>
    <row r="1750" spans="2:3" x14ac:dyDescent="0.75">
      <c r="B1750" s="249">
        <v>1687</v>
      </c>
      <c r="C1750" s="248">
        <v>121.30401212722003</v>
      </c>
    </row>
    <row r="1751" spans="2:3" x14ac:dyDescent="0.75">
      <c r="B1751" s="249">
        <v>1688</v>
      </c>
      <c r="C1751" s="248">
        <v>140.15595706109519</v>
      </c>
    </row>
    <row r="1752" spans="2:3" x14ac:dyDescent="0.75">
      <c r="B1752" s="249">
        <v>1689</v>
      </c>
      <c r="C1752" s="248">
        <v>114.04756823336228</v>
      </c>
    </row>
    <row r="1753" spans="2:3" x14ac:dyDescent="0.75">
      <c r="B1753" s="249">
        <v>1690</v>
      </c>
      <c r="C1753" s="248">
        <v>113.47688225403652</v>
      </c>
    </row>
    <row r="1754" spans="2:3" x14ac:dyDescent="0.75">
      <c r="B1754" s="249">
        <v>1691</v>
      </c>
      <c r="C1754" s="248">
        <v>87.172469310917677</v>
      </c>
    </row>
    <row r="1755" spans="2:3" x14ac:dyDescent="0.75">
      <c r="B1755" s="249">
        <v>1692</v>
      </c>
      <c r="C1755" s="248">
        <v>141.15643466413269</v>
      </c>
    </row>
    <row r="1756" spans="2:3" x14ac:dyDescent="0.75">
      <c r="B1756" s="249">
        <v>1693</v>
      </c>
      <c r="C1756" s="248">
        <v>134.93968175504602</v>
      </c>
    </row>
    <row r="1757" spans="2:3" x14ac:dyDescent="0.75">
      <c r="B1757" s="249">
        <v>1694</v>
      </c>
      <c r="C1757" s="248">
        <v>154.81748703098717</v>
      </c>
    </row>
    <row r="1758" spans="2:3" x14ac:dyDescent="0.75">
      <c r="B1758" s="249">
        <v>1695</v>
      </c>
      <c r="C1758" s="248">
        <v>102.69554344224974</v>
      </c>
    </row>
    <row r="1759" spans="2:3" x14ac:dyDescent="0.75">
      <c r="B1759" s="249">
        <v>1696</v>
      </c>
      <c r="C1759" s="248">
        <v>124.2718270891686</v>
      </c>
    </row>
    <row r="1760" spans="2:3" x14ac:dyDescent="0.75">
      <c r="B1760" s="249">
        <v>1697</v>
      </c>
      <c r="C1760" s="248">
        <v>111.89215215146693</v>
      </c>
    </row>
    <row r="1761" spans="2:3" x14ac:dyDescent="0.75">
      <c r="B1761" s="249">
        <v>1698</v>
      </c>
      <c r="C1761" s="248">
        <v>142.10423959264926</v>
      </c>
    </row>
    <row r="1762" spans="2:3" x14ac:dyDescent="0.75">
      <c r="B1762" s="249">
        <v>1699</v>
      </c>
      <c r="C1762" s="248">
        <v>103.81590210228886</v>
      </c>
    </row>
    <row r="1763" spans="2:3" x14ac:dyDescent="0.75">
      <c r="B1763" s="249">
        <v>1700</v>
      </c>
      <c r="C1763" s="248">
        <v>103.28098979309826</v>
      </c>
    </row>
    <row r="1764" spans="2:3" x14ac:dyDescent="0.75">
      <c r="B1764" s="249">
        <v>1701</v>
      </c>
      <c r="C1764" s="248">
        <v>172.83931817965612</v>
      </c>
    </row>
    <row r="1765" spans="2:3" x14ac:dyDescent="0.75">
      <c r="B1765" s="249">
        <v>1702</v>
      </c>
      <c r="C1765" s="248">
        <v>102.28159251130597</v>
      </c>
    </row>
    <row r="1766" spans="2:3" x14ac:dyDescent="0.75">
      <c r="B1766" s="249">
        <v>1703</v>
      </c>
      <c r="C1766" s="248">
        <v>170.48339051653124</v>
      </c>
    </row>
    <row r="1767" spans="2:3" x14ac:dyDescent="0.75">
      <c r="B1767" s="249">
        <v>1704</v>
      </c>
      <c r="C1767" s="248">
        <v>112.33888239335029</v>
      </c>
    </row>
    <row r="1768" spans="2:3" x14ac:dyDescent="0.75">
      <c r="B1768" s="249">
        <v>1705</v>
      </c>
      <c r="C1768" s="248">
        <v>103.65494040309069</v>
      </c>
    </row>
    <row r="1769" spans="2:3" x14ac:dyDescent="0.75">
      <c r="B1769" s="249">
        <v>1706</v>
      </c>
      <c r="C1769" s="248">
        <v>125.18761734715542</v>
      </c>
    </row>
    <row r="1770" spans="2:3" x14ac:dyDescent="0.75">
      <c r="B1770" s="249">
        <v>1707</v>
      </c>
      <c r="C1770" s="248">
        <v>103.66619853082889</v>
      </c>
    </row>
    <row r="1771" spans="2:3" x14ac:dyDescent="0.75">
      <c r="B1771" s="249">
        <v>1708</v>
      </c>
      <c r="C1771" s="248">
        <v>130.24460568902404</v>
      </c>
    </row>
    <row r="1772" spans="2:3" x14ac:dyDescent="0.75">
      <c r="B1772" s="249">
        <v>1709</v>
      </c>
      <c r="C1772" s="248">
        <v>147.99313130626018</v>
      </c>
    </row>
    <row r="1773" spans="2:3" x14ac:dyDescent="0.75">
      <c r="B1773" s="249">
        <v>1710</v>
      </c>
      <c r="C1773" s="248">
        <v>108.3763595645917</v>
      </c>
    </row>
    <row r="1774" spans="2:3" x14ac:dyDescent="0.75">
      <c r="B1774" s="249">
        <v>1711</v>
      </c>
      <c r="C1774" s="248">
        <v>152.07996379307914</v>
      </c>
    </row>
    <row r="1775" spans="2:3" x14ac:dyDescent="0.75">
      <c r="B1775" s="249">
        <v>1712</v>
      </c>
      <c r="C1775" s="248">
        <v>109.69010705029868</v>
      </c>
    </row>
    <row r="1776" spans="2:3" x14ac:dyDescent="0.75">
      <c r="B1776" s="249">
        <v>1713</v>
      </c>
      <c r="C1776" s="248">
        <v>111.17654418146066</v>
      </c>
    </row>
    <row r="1777" spans="2:3" x14ac:dyDescent="0.75">
      <c r="B1777" s="249">
        <v>1714</v>
      </c>
      <c r="C1777" s="248">
        <v>91.129657305540363</v>
      </c>
    </row>
    <row r="1778" spans="2:3" x14ac:dyDescent="0.75">
      <c r="B1778" s="249">
        <v>1715</v>
      </c>
      <c r="C1778" s="248">
        <v>126.52518993417419</v>
      </c>
    </row>
    <row r="1779" spans="2:3" x14ac:dyDescent="0.75">
      <c r="B1779" s="249">
        <v>1716</v>
      </c>
      <c r="C1779" s="248">
        <v>106.58957752636574</v>
      </c>
    </row>
    <row r="1780" spans="2:3" x14ac:dyDescent="0.75">
      <c r="B1780" s="249">
        <v>1717</v>
      </c>
      <c r="C1780" s="248">
        <v>72.837379257121071</v>
      </c>
    </row>
    <row r="1781" spans="2:3" x14ac:dyDescent="0.75">
      <c r="B1781" s="249">
        <v>1718</v>
      </c>
      <c r="C1781" s="248">
        <v>118.04383037574731</v>
      </c>
    </row>
    <row r="1782" spans="2:3" x14ac:dyDescent="0.75">
      <c r="B1782" s="249">
        <v>1719</v>
      </c>
      <c r="C1782" s="248">
        <v>64.411902292975611</v>
      </c>
    </row>
    <row r="1783" spans="2:3" x14ac:dyDescent="0.75">
      <c r="B1783" s="249">
        <v>1720</v>
      </c>
      <c r="C1783" s="248">
        <v>86.107610482182693</v>
      </c>
    </row>
    <row r="1784" spans="2:3" x14ac:dyDescent="0.75">
      <c r="B1784" s="249">
        <v>1721</v>
      </c>
      <c r="C1784" s="248">
        <v>90.349184170018148</v>
      </c>
    </row>
    <row r="1785" spans="2:3" x14ac:dyDescent="0.75">
      <c r="B1785" s="249">
        <v>1722</v>
      </c>
      <c r="C1785" s="248">
        <v>145.14817608009309</v>
      </c>
    </row>
    <row r="1786" spans="2:3" x14ac:dyDescent="0.75">
      <c r="B1786" s="249">
        <v>1723</v>
      </c>
      <c r="C1786" s="248">
        <v>112.37043580285545</v>
      </c>
    </row>
    <row r="1787" spans="2:3" x14ac:dyDescent="0.75">
      <c r="B1787" s="249">
        <v>1724</v>
      </c>
      <c r="C1787" s="248">
        <v>129.10541753548739</v>
      </c>
    </row>
    <row r="1788" spans="2:3" x14ac:dyDescent="0.75">
      <c r="B1788" s="249">
        <v>1725</v>
      </c>
      <c r="C1788" s="248">
        <v>136.08550237797692</v>
      </c>
    </row>
    <row r="1789" spans="2:3" x14ac:dyDescent="0.75">
      <c r="B1789" s="249">
        <v>1726</v>
      </c>
      <c r="C1789" s="248">
        <v>107.90367674705912</v>
      </c>
    </row>
    <row r="1790" spans="2:3" x14ac:dyDescent="0.75">
      <c r="B1790" s="249">
        <v>1727</v>
      </c>
      <c r="C1790" s="248">
        <v>114.03480334436043</v>
      </c>
    </row>
    <row r="1791" spans="2:3" x14ac:dyDescent="0.75">
      <c r="B1791" s="249">
        <v>1728</v>
      </c>
      <c r="C1791" s="248">
        <v>123.4009265692962</v>
      </c>
    </row>
    <row r="1792" spans="2:3" x14ac:dyDescent="0.75">
      <c r="B1792" s="249">
        <v>1729</v>
      </c>
      <c r="C1792" s="248">
        <v>125.78443667207424</v>
      </c>
    </row>
    <row r="1793" spans="2:3" x14ac:dyDescent="0.75">
      <c r="B1793" s="249">
        <v>1730</v>
      </c>
      <c r="C1793" s="248">
        <v>103.48763515009625</v>
      </c>
    </row>
    <row r="1794" spans="2:3" x14ac:dyDescent="0.75">
      <c r="B1794" s="249">
        <v>1731</v>
      </c>
      <c r="C1794" s="248">
        <v>146.41820064001345</v>
      </c>
    </row>
    <row r="1795" spans="2:3" x14ac:dyDescent="0.75">
      <c r="B1795" s="249">
        <v>1732</v>
      </c>
      <c r="C1795" s="248">
        <v>108.04912500381903</v>
      </c>
    </row>
    <row r="1796" spans="2:3" x14ac:dyDescent="0.75">
      <c r="B1796" s="249">
        <v>1733</v>
      </c>
      <c r="C1796" s="248">
        <v>84.389332876743538</v>
      </c>
    </row>
    <row r="1797" spans="2:3" x14ac:dyDescent="0.75">
      <c r="B1797" s="249">
        <v>1734</v>
      </c>
      <c r="C1797" s="248">
        <v>153.18590666756256</v>
      </c>
    </row>
    <row r="1798" spans="2:3" x14ac:dyDescent="0.75">
      <c r="B1798" s="249">
        <v>1735</v>
      </c>
      <c r="C1798" s="248">
        <v>115.49217925248796</v>
      </c>
    </row>
    <row r="1799" spans="2:3" x14ac:dyDescent="0.75">
      <c r="B1799" s="249">
        <v>1736</v>
      </c>
      <c r="C1799" s="248">
        <v>117.3641755641293</v>
      </c>
    </row>
    <row r="1800" spans="2:3" x14ac:dyDescent="0.75">
      <c r="B1800" s="249">
        <v>1737</v>
      </c>
      <c r="C1800" s="248">
        <v>114.38505181066995</v>
      </c>
    </row>
    <row r="1801" spans="2:3" x14ac:dyDescent="0.75">
      <c r="B1801" s="249">
        <v>1738</v>
      </c>
      <c r="C1801" s="248">
        <v>129.40103971318234</v>
      </c>
    </row>
    <row r="1802" spans="2:3" x14ac:dyDescent="0.75">
      <c r="B1802" s="249">
        <v>1739</v>
      </c>
      <c r="C1802" s="248">
        <v>87.212087312120929</v>
      </c>
    </row>
    <row r="1803" spans="2:3" x14ac:dyDescent="0.75">
      <c r="B1803" s="249">
        <v>1740</v>
      </c>
      <c r="C1803" s="248">
        <v>127.74028674682016</v>
      </c>
    </row>
    <row r="1804" spans="2:3" x14ac:dyDescent="0.75">
      <c r="B1804" s="249">
        <v>1741</v>
      </c>
      <c r="C1804" s="248">
        <v>91.136573657862726</v>
      </c>
    </row>
    <row r="1805" spans="2:3" x14ac:dyDescent="0.75">
      <c r="B1805" s="249">
        <v>1742</v>
      </c>
      <c r="C1805" s="248">
        <v>111.43264014437869</v>
      </c>
    </row>
    <row r="1806" spans="2:3" x14ac:dyDescent="0.75">
      <c r="B1806" s="249">
        <v>1743</v>
      </c>
      <c r="C1806" s="248">
        <v>87.286231095780494</v>
      </c>
    </row>
    <row r="1807" spans="2:3" x14ac:dyDescent="0.75">
      <c r="B1807" s="249">
        <v>1744</v>
      </c>
      <c r="C1807" s="248">
        <v>127.02910520291593</v>
      </c>
    </row>
    <row r="1808" spans="2:3" x14ac:dyDescent="0.75">
      <c r="B1808" s="249">
        <v>1745</v>
      </c>
      <c r="C1808" s="248">
        <v>142.31930498028501</v>
      </c>
    </row>
    <row r="1809" spans="2:3" x14ac:dyDescent="0.75">
      <c r="B1809" s="249">
        <v>1746</v>
      </c>
      <c r="C1809" s="248">
        <v>85.395827184431937</v>
      </c>
    </row>
    <row r="1810" spans="2:3" x14ac:dyDescent="0.75">
      <c r="B1810" s="249">
        <v>1747</v>
      </c>
      <c r="C1810" s="248">
        <v>114.31413388092921</v>
      </c>
    </row>
    <row r="1811" spans="2:3" x14ac:dyDescent="0.75">
      <c r="B1811" s="249">
        <v>1748</v>
      </c>
      <c r="C1811" s="248">
        <v>75.578289731055293</v>
      </c>
    </row>
    <row r="1812" spans="2:3" x14ac:dyDescent="0.75">
      <c r="B1812" s="249">
        <v>1749</v>
      </c>
      <c r="C1812" s="248">
        <v>139.15609474431528</v>
      </c>
    </row>
    <row r="1813" spans="2:3" x14ac:dyDescent="0.75">
      <c r="B1813" s="249">
        <v>1750</v>
      </c>
      <c r="C1813" s="248">
        <v>119.31876492183153</v>
      </c>
    </row>
    <row r="1814" spans="2:3" x14ac:dyDescent="0.75">
      <c r="B1814" s="249">
        <v>1751</v>
      </c>
      <c r="C1814" s="248">
        <v>99.454820618870968</v>
      </c>
    </row>
    <row r="1815" spans="2:3" x14ac:dyDescent="0.75">
      <c r="B1815" s="249">
        <v>1752</v>
      </c>
      <c r="C1815" s="248">
        <v>116.63359381820173</v>
      </c>
    </row>
    <row r="1816" spans="2:3" x14ac:dyDescent="0.75">
      <c r="B1816" s="249">
        <v>1753</v>
      </c>
      <c r="C1816" s="248">
        <v>115.32134256071336</v>
      </c>
    </row>
    <row r="1817" spans="2:3" x14ac:dyDescent="0.75">
      <c r="B1817" s="249">
        <v>1754</v>
      </c>
      <c r="C1817" s="248">
        <v>102.90493746412265</v>
      </c>
    </row>
    <row r="1818" spans="2:3" x14ac:dyDescent="0.75">
      <c r="B1818" s="249">
        <v>1755</v>
      </c>
      <c r="C1818" s="248">
        <v>130.3087344970489</v>
      </c>
    </row>
    <row r="1819" spans="2:3" x14ac:dyDescent="0.75">
      <c r="B1819" s="249">
        <v>1756</v>
      </c>
      <c r="C1819" s="248">
        <v>132.10640324588553</v>
      </c>
    </row>
    <row r="1820" spans="2:3" x14ac:dyDescent="0.75">
      <c r="B1820" s="249">
        <v>1757</v>
      </c>
      <c r="C1820" s="248">
        <v>123.10931190202447</v>
      </c>
    </row>
    <row r="1821" spans="2:3" x14ac:dyDescent="0.75">
      <c r="B1821" s="249">
        <v>1758</v>
      </c>
      <c r="C1821" s="248">
        <v>89.50126020590524</v>
      </c>
    </row>
    <row r="1822" spans="2:3" x14ac:dyDescent="0.75">
      <c r="B1822" s="249">
        <v>1759</v>
      </c>
      <c r="C1822" s="248">
        <v>117.07471191373014</v>
      </c>
    </row>
    <row r="1823" spans="2:3" x14ac:dyDescent="0.75">
      <c r="B1823" s="249">
        <v>1760</v>
      </c>
      <c r="C1823" s="248">
        <v>145.33525536829978</v>
      </c>
    </row>
    <row r="1824" spans="2:3" x14ac:dyDescent="0.75">
      <c r="B1824" s="249">
        <v>1761</v>
      </c>
      <c r="C1824" s="248">
        <v>93.064602672451713</v>
      </c>
    </row>
    <row r="1825" spans="2:3" x14ac:dyDescent="0.75">
      <c r="B1825" s="249">
        <v>1762</v>
      </c>
      <c r="C1825" s="248">
        <v>88.372159351684246</v>
      </c>
    </row>
    <row r="1826" spans="2:3" x14ac:dyDescent="0.75">
      <c r="B1826" s="249">
        <v>1763</v>
      </c>
      <c r="C1826" s="248">
        <v>94.901601725320887</v>
      </c>
    </row>
    <row r="1827" spans="2:3" x14ac:dyDescent="0.75">
      <c r="B1827" s="249">
        <v>1764</v>
      </c>
      <c r="C1827" s="248">
        <v>82.617751900643142</v>
      </c>
    </row>
    <row r="1828" spans="2:3" x14ac:dyDescent="0.75">
      <c r="B1828" s="249">
        <v>1765</v>
      </c>
      <c r="C1828" s="248">
        <v>136.63949872140199</v>
      </c>
    </row>
    <row r="1829" spans="2:3" x14ac:dyDescent="0.75">
      <c r="B1829" s="249">
        <v>1766</v>
      </c>
      <c r="C1829" s="248">
        <v>136.80505756186375</v>
      </c>
    </row>
    <row r="1830" spans="2:3" x14ac:dyDescent="0.75">
      <c r="B1830" s="249">
        <v>1767</v>
      </c>
      <c r="C1830" s="248">
        <v>109.11710055704357</v>
      </c>
    </row>
    <row r="1831" spans="2:3" x14ac:dyDescent="0.75">
      <c r="B1831" s="249">
        <v>1768</v>
      </c>
      <c r="C1831" s="248">
        <v>170.23022973290961</v>
      </c>
    </row>
    <row r="1832" spans="2:3" x14ac:dyDescent="0.75">
      <c r="B1832" s="249">
        <v>1769</v>
      </c>
      <c r="C1832" s="248">
        <v>130.43004580803407</v>
      </c>
    </row>
    <row r="1833" spans="2:3" x14ac:dyDescent="0.75">
      <c r="B1833" s="249">
        <v>1770</v>
      </c>
      <c r="C1833" s="248">
        <v>106.53432795932893</v>
      </c>
    </row>
    <row r="1834" spans="2:3" x14ac:dyDescent="0.75">
      <c r="B1834" s="249">
        <v>1771</v>
      </c>
      <c r="C1834" s="248">
        <v>102.03576344576788</v>
      </c>
    </row>
    <row r="1835" spans="2:3" x14ac:dyDescent="0.75">
      <c r="B1835" s="249">
        <v>1772</v>
      </c>
      <c r="C1835" s="248">
        <v>147.30564046260275</v>
      </c>
    </row>
    <row r="1836" spans="2:3" x14ac:dyDescent="0.75">
      <c r="B1836" s="249">
        <v>1773</v>
      </c>
      <c r="C1836" s="248">
        <v>89.265267021581607</v>
      </c>
    </row>
    <row r="1837" spans="2:3" x14ac:dyDescent="0.75">
      <c r="B1837" s="249">
        <v>1774</v>
      </c>
      <c r="C1837" s="248">
        <v>105.33500579073107</v>
      </c>
    </row>
    <row r="1838" spans="2:3" x14ac:dyDescent="0.75">
      <c r="B1838" s="249">
        <v>1775</v>
      </c>
      <c r="C1838" s="248">
        <v>107.01947256794996</v>
      </c>
    </row>
    <row r="1839" spans="2:3" x14ac:dyDescent="0.75">
      <c r="B1839" s="249">
        <v>1776</v>
      </c>
      <c r="C1839" s="248">
        <v>85.455043980173059</v>
      </c>
    </row>
    <row r="1840" spans="2:3" x14ac:dyDescent="0.75">
      <c r="B1840" s="249">
        <v>1777</v>
      </c>
      <c r="C1840" s="248">
        <v>124.5741902698598</v>
      </c>
    </row>
    <row r="1841" spans="2:3" x14ac:dyDescent="0.75">
      <c r="B1841" s="249">
        <v>1778</v>
      </c>
      <c r="C1841" s="248">
        <v>130.62504170976746</v>
      </c>
    </row>
    <row r="1842" spans="2:3" x14ac:dyDescent="0.75">
      <c r="B1842" s="249">
        <v>1779</v>
      </c>
      <c r="C1842" s="248">
        <v>136.01929228014095</v>
      </c>
    </row>
    <row r="1843" spans="2:3" x14ac:dyDescent="0.75">
      <c r="B1843" s="249">
        <v>1780</v>
      </c>
      <c r="C1843" s="248">
        <v>100.18643009755405</v>
      </c>
    </row>
    <row r="1844" spans="2:3" x14ac:dyDescent="0.75">
      <c r="B1844" s="249">
        <v>1781</v>
      </c>
      <c r="C1844" s="248">
        <v>120.76920631978729</v>
      </c>
    </row>
    <row r="1845" spans="2:3" x14ac:dyDescent="0.75">
      <c r="B1845" s="249">
        <v>1782</v>
      </c>
      <c r="C1845" s="248">
        <v>124.71359588059119</v>
      </c>
    </row>
    <row r="1846" spans="2:3" x14ac:dyDescent="0.75">
      <c r="B1846" s="249">
        <v>1783</v>
      </c>
      <c r="C1846" s="248">
        <v>179.01543438525815</v>
      </c>
    </row>
    <row r="1847" spans="2:3" x14ac:dyDescent="0.75">
      <c r="B1847" s="249">
        <v>1784</v>
      </c>
      <c r="C1847" s="248">
        <v>142.36917160835191</v>
      </c>
    </row>
    <row r="1848" spans="2:3" x14ac:dyDescent="0.75">
      <c r="B1848" s="249">
        <v>1785</v>
      </c>
      <c r="C1848" s="248">
        <v>103.68940057670383</v>
      </c>
    </row>
    <row r="1849" spans="2:3" x14ac:dyDescent="0.75">
      <c r="B1849" s="249">
        <v>1786</v>
      </c>
      <c r="C1849" s="248">
        <v>100.55149372707089</v>
      </c>
    </row>
    <row r="1850" spans="2:3" x14ac:dyDescent="0.75">
      <c r="B1850" s="249">
        <v>1787</v>
      </c>
      <c r="C1850" s="248">
        <v>116.52636467035769</v>
      </c>
    </row>
    <row r="1851" spans="2:3" x14ac:dyDescent="0.75">
      <c r="B1851" s="249">
        <v>1788</v>
      </c>
      <c r="C1851" s="248">
        <v>114.71399638950831</v>
      </c>
    </row>
    <row r="1852" spans="2:3" x14ac:dyDescent="0.75">
      <c r="B1852" s="249">
        <v>1789</v>
      </c>
      <c r="C1852" s="248">
        <v>130.5605143892378</v>
      </c>
    </row>
    <row r="1853" spans="2:3" x14ac:dyDescent="0.75">
      <c r="B1853" s="249">
        <v>1790</v>
      </c>
      <c r="C1853" s="248">
        <v>105.89519587901893</v>
      </c>
    </row>
    <row r="1854" spans="2:3" x14ac:dyDescent="0.75">
      <c r="B1854" s="249">
        <v>1791</v>
      </c>
      <c r="C1854" s="248">
        <v>126.92678449184309</v>
      </c>
    </row>
    <row r="1855" spans="2:3" x14ac:dyDescent="0.75">
      <c r="B1855" s="249">
        <v>1792</v>
      </c>
      <c r="C1855" s="248">
        <v>126.32630122081723</v>
      </c>
    </row>
    <row r="1856" spans="2:3" x14ac:dyDescent="0.75">
      <c r="B1856" s="249">
        <v>1793</v>
      </c>
      <c r="C1856" s="248">
        <v>78.412884199875208</v>
      </c>
    </row>
    <row r="1857" spans="2:3" x14ac:dyDescent="0.75">
      <c r="B1857" s="249">
        <v>1794</v>
      </c>
      <c r="C1857" s="248">
        <v>129.03866523039815</v>
      </c>
    </row>
    <row r="1858" spans="2:3" x14ac:dyDescent="0.75">
      <c r="B1858" s="249">
        <v>1795</v>
      </c>
      <c r="C1858" s="248">
        <v>131.08787438566637</v>
      </c>
    </row>
    <row r="1859" spans="2:3" x14ac:dyDescent="0.75">
      <c r="B1859" s="249">
        <v>1796</v>
      </c>
      <c r="C1859" s="248">
        <v>130.74139786778235</v>
      </c>
    </row>
    <row r="1860" spans="2:3" x14ac:dyDescent="0.75">
      <c r="B1860" s="249">
        <v>1797</v>
      </c>
      <c r="C1860" s="248">
        <v>134.28436924544388</v>
      </c>
    </row>
    <row r="1861" spans="2:3" x14ac:dyDescent="0.75">
      <c r="B1861" s="249">
        <v>1798</v>
      </c>
      <c r="C1861" s="248">
        <v>89.968635057785107</v>
      </c>
    </row>
    <row r="1862" spans="2:3" x14ac:dyDescent="0.75">
      <c r="B1862" s="249">
        <v>1799</v>
      </c>
      <c r="C1862" s="248">
        <v>133.17056282127328</v>
      </c>
    </row>
    <row r="1863" spans="2:3" x14ac:dyDescent="0.75">
      <c r="B1863" s="249">
        <v>1800</v>
      </c>
      <c r="C1863" s="248">
        <v>104.41581923076203</v>
      </c>
    </row>
    <row r="1864" spans="2:3" x14ac:dyDescent="0.75">
      <c r="B1864" s="249">
        <v>1801</v>
      </c>
      <c r="C1864" s="248">
        <v>55.253299296898874</v>
      </c>
    </row>
    <row r="1865" spans="2:3" x14ac:dyDescent="0.75">
      <c r="B1865" s="249">
        <v>1802</v>
      </c>
      <c r="C1865" s="248">
        <v>94.206880877931155</v>
      </c>
    </row>
    <row r="1866" spans="2:3" x14ac:dyDescent="0.75">
      <c r="B1866" s="249">
        <v>1803</v>
      </c>
      <c r="C1866" s="248">
        <v>145.1546064947326</v>
      </c>
    </row>
    <row r="1867" spans="2:3" x14ac:dyDescent="0.75">
      <c r="B1867" s="249">
        <v>1804</v>
      </c>
      <c r="C1867" s="248">
        <v>166.88193932233344</v>
      </c>
    </row>
    <row r="1868" spans="2:3" x14ac:dyDescent="0.75">
      <c r="B1868" s="249">
        <v>1805</v>
      </c>
      <c r="C1868" s="248">
        <v>98.930791514347447</v>
      </c>
    </row>
    <row r="1869" spans="2:3" x14ac:dyDescent="0.75">
      <c r="B1869" s="249">
        <v>1806</v>
      </c>
      <c r="C1869" s="248">
        <v>164.37043253186869</v>
      </c>
    </row>
    <row r="1870" spans="2:3" x14ac:dyDescent="0.75">
      <c r="B1870" s="249">
        <v>1807</v>
      </c>
      <c r="C1870" s="248">
        <v>132.99044361777715</v>
      </c>
    </row>
    <row r="1871" spans="2:3" x14ac:dyDescent="0.75">
      <c r="B1871" s="249">
        <v>1808</v>
      </c>
      <c r="C1871" s="248">
        <v>110.52803171295787</v>
      </c>
    </row>
    <row r="1872" spans="2:3" x14ac:dyDescent="0.75">
      <c r="B1872" s="249">
        <v>1809</v>
      </c>
      <c r="C1872" s="248">
        <v>95.459568501302471</v>
      </c>
    </row>
    <row r="1873" spans="2:3" x14ac:dyDescent="0.75">
      <c r="B1873" s="249">
        <v>1810</v>
      </c>
      <c r="C1873" s="248">
        <v>153.1695046548615</v>
      </c>
    </row>
    <row r="1874" spans="2:3" x14ac:dyDescent="0.75">
      <c r="B1874" s="249">
        <v>1811</v>
      </c>
      <c r="C1874" s="248">
        <v>103.51758122556691</v>
      </c>
    </row>
    <row r="1875" spans="2:3" x14ac:dyDescent="0.75">
      <c r="B1875" s="249">
        <v>1812</v>
      </c>
      <c r="C1875" s="248">
        <v>101.08414920425726</v>
      </c>
    </row>
    <row r="1876" spans="2:3" x14ac:dyDescent="0.75">
      <c r="B1876" s="249">
        <v>1813</v>
      </c>
      <c r="C1876" s="248">
        <v>85.919187048873269</v>
      </c>
    </row>
    <row r="1877" spans="2:3" x14ac:dyDescent="0.75">
      <c r="B1877" s="249">
        <v>1814</v>
      </c>
      <c r="C1877" s="248">
        <v>140.15584295356348</v>
      </c>
    </row>
    <row r="1878" spans="2:3" x14ac:dyDescent="0.75">
      <c r="B1878" s="249">
        <v>1815</v>
      </c>
      <c r="C1878" s="248">
        <v>135.19133877660872</v>
      </c>
    </row>
    <row r="1879" spans="2:3" x14ac:dyDescent="0.75">
      <c r="B1879" s="249">
        <v>1816</v>
      </c>
      <c r="C1879" s="248">
        <v>142.57613279389739</v>
      </c>
    </row>
    <row r="1880" spans="2:3" x14ac:dyDescent="0.75">
      <c r="B1880" s="249">
        <v>1817</v>
      </c>
      <c r="C1880" s="248">
        <v>100.43175511054909</v>
      </c>
    </row>
    <row r="1881" spans="2:3" x14ac:dyDescent="0.75">
      <c r="B1881" s="249">
        <v>1818</v>
      </c>
      <c r="C1881" s="248">
        <v>89.826266965738967</v>
      </c>
    </row>
    <row r="1882" spans="2:3" x14ac:dyDescent="0.75">
      <c r="B1882" s="249">
        <v>1819</v>
      </c>
      <c r="C1882" s="248">
        <v>131.04710088060639</v>
      </c>
    </row>
    <row r="1883" spans="2:3" x14ac:dyDescent="0.75">
      <c r="B1883" s="249">
        <v>1820</v>
      </c>
      <c r="C1883" s="248">
        <v>165.36838520245396</v>
      </c>
    </row>
    <row r="1884" spans="2:3" x14ac:dyDescent="0.75">
      <c r="B1884" s="249">
        <v>1821</v>
      </c>
      <c r="C1884" s="248">
        <v>142.9404505741656</v>
      </c>
    </row>
    <row r="1885" spans="2:3" x14ac:dyDescent="0.75">
      <c r="B1885" s="249">
        <v>1822</v>
      </c>
      <c r="C1885" s="248">
        <v>120.6595172133753</v>
      </c>
    </row>
    <row r="1886" spans="2:3" x14ac:dyDescent="0.75">
      <c r="B1886" s="249">
        <v>1823</v>
      </c>
      <c r="C1886" s="248">
        <v>99.076532237552499</v>
      </c>
    </row>
    <row r="1887" spans="2:3" x14ac:dyDescent="0.75">
      <c r="B1887" s="249">
        <v>1824</v>
      </c>
      <c r="C1887" s="248">
        <v>52.590212307997461</v>
      </c>
    </row>
    <row r="1888" spans="2:3" x14ac:dyDescent="0.75">
      <c r="B1888" s="249">
        <v>1825</v>
      </c>
      <c r="C1888" s="248">
        <v>139.09395211453534</v>
      </c>
    </row>
    <row r="1889" spans="2:3" x14ac:dyDescent="0.75">
      <c r="B1889" s="249">
        <v>1826</v>
      </c>
      <c r="C1889" s="248">
        <v>121.75431588753732</v>
      </c>
    </row>
    <row r="1890" spans="2:3" x14ac:dyDescent="0.75">
      <c r="B1890" s="249">
        <v>1827</v>
      </c>
      <c r="C1890" s="248">
        <v>142.27538569436635</v>
      </c>
    </row>
    <row r="1891" spans="2:3" x14ac:dyDescent="0.75">
      <c r="B1891" s="249">
        <v>1828</v>
      </c>
      <c r="C1891" s="248">
        <v>135.68702793377531</v>
      </c>
    </row>
    <row r="1892" spans="2:3" x14ac:dyDescent="0.75">
      <c r="B1892" s="249">
        <v>1829</v>
      </c>
      <c r="C1892" s="248">
        <v>126.39830121087671</v>
      </c>
    </row>
    <row r="1893" spans="2:3" x14ac:dyDescent="0.75">
      <c r="B1893" s="249">
        <v>1830</v>
      </c>
      <c r="C1893" s="248">
        <v>125.78242008843621</v>
      </c>
    </row>
    <row r="1894" spans="2:3" x14ac:dyDescent="0.75">
      <c r="B1894" s="249">
        <v>1831</v>
      </c>
      <c r="C1894" s="248">
        <v>165.11838012738781</v>
      </c>
    </row>
    <row r="1895" spans="2:3" x14ac:dyDescent="0.75">
      <c r="B1895" s="249">
        <v>1832</v>
      </c>
      <c r="C1895" s="248">
        <v>115.30716778989871</v>
      </c>
    </row>
    <row r="1896" spans="2:3" x14ac:dyDescent="0.75">
      <c r="B1896" s="249">
        <v>1833</v>
      </c>
      <c r="C1896" s="248">
        <v>130.34847344271066</v>
      </c>
    </row>
    <row r="1897" spans="2:3" x14ac:dyDescent="0.75">
      <c r="B1897" s="249">
        <v>1834</v>
      </c>
      <c r="C1897" s="248">
        <v>137.68731198699098</v>
      </c>
    </row>
    <row r="1898" spans="2:3" x14ac:dyDescent="0.75">
      <c r="B1898" s="249">
        <v>1835</v>
      </c>
      <c r="C1898" s="248">
        <v>64.401264839364302</v>
      </c>
    </row>
    <row r="1899" spans="2:3" x14ac:dyDescent="0.75">
      <c r="B1899" s="249">
        <v>1836</v>
      </c>
      <c r="C1899" s="248">
        <v>102.52560816119629</v>
      </c>
    </row>
    <row r="1900" spans="2:3" x14ac:dyDescent="0.75">
      <c r="B1900" s="249">
        <v>1837</v>
      </c>
      <c r="C1900" s="248">
        <v>152.34076479925216</v>
      </c>
    </row>
    <row r="1901" spans="2:3" x14ac:dyDescent="0.75">
      <c r="B1901" s="249">
        <v>1838</v>
      </c>
      <c r="C1901" s="248">
        <v>143.66351545026072</v>
      </c>
    </row>
    <row r="1902" spans="2:3" x14ac:dyDescent="0.75">
      <c r="B1902" s="249">
        <v>1839</v>
      </c>
      <c r="C1902" s="248">
        <v>129.86966052691878</v>
      </c>
    </row>
    <row r="1903" spans="2:3" x14ac:dyDescent="0.75">
      <c r="B1903" s="249">
        <v>1840</v>
      </c>
      <c r="C1903" s="248">
        <v>146.25294170890734</v>
      </c>
    </row>
    <row r="1904" spans="2:3" x14ac:dyDescent="0.75">
      <c r="B1904" s="249">
        <v>1841</v>
      </c>
      <c r="C1904" s="248">
        <v>127.09703652316095</v>
      </c>
    </row>
    <row r="1905" spans="2:3" x14ac:dyDescent="0.75">
      <c r="B1905" s="249">
        <v>1842</v>
      </c>
      <c r="C1905" s="248">
        <v>98.53410926970372</v>
      </c>
    </row>
    <row r="1906" spans="2:3" x14ac:dyDescent="0.75">
      <c r="B1906" s="249">
        <v>1843</v>
      </c>
      <c r="C1906" s="248">
        <v>137.81217496034469</v>
      </c>
    </row>
    <row r="1907" spans="2:3" x14ac:dyDescent="0.75">
      <c r="B1907" s="249">
        <v>1844</v>
      </c>
      <c r="C1907" s="248">
        <v>97.589960327995868</v>
      </c>
    </row>
    <row r="1908" spans="2:3" x14ac:dyDescent="0.75">
      <c r="B1908" s="249">
        <v>1845</v>
      </c>
      <c r="C1908" s="248">
        <v>130.79225514449146</v>
      </c>
    </row>
    <row r="1909" spans="2:3" x14ac:dyDescent="0.75">
      <c r="B1909" s="249">
        <v>1846</v>
      </c>
      <c r="C1909" s="248">
        <v>95.370580238800017</v>
      </c>
    </row>
    <row r="1910" spans="2:3" x14ac:dyDescent="0.75">
      <c r="B1910" s="249">
        <v>1847</v>
      </c>
      <c r="C1910" s="248">
        <v>111.87995812089537</v>
      </c>
    </row>
    <row r="1911" spans="2:3" x14ac:dyDescent="0.75">
      <c r="B1911" s="249">
        <v>1848</v>
      </c>
      <c r="C1911" s="248">
        <v>117.00595015283771</v>
      </c>
    </row>
    <row r="1912" spans="2:3" x14ac:dyDescent="0.75">
      <c r="B1912" s="249">
        <v>1849</v>
      </c>
      <c r="C1912" s="248">
        <v>142.71134329183036</v>
      </c>
    </row>
    <row r="1913" spans="2:3" x14ac:dyDescent="0.75">
      <c r="B1913" s="249">
        <v>1850</v>
      </c>
      <c r="C1913" s="248">
        <v>156.49829439673942</v>
      </c>
    </row>
    <row r="1914" spans="2:3" x14ac:dyDescent="0.75">
      <c r="B1914" s="249">
        <v>1851</v>
      </c>
      <c r="C1914" s="248">
        <v>119.64182539600671</v>
      </c>
    </row>
    <row r="1915" spans="2:3" x14ac:dyDescent="0.75">
      <c r="B1915" s="249">
        <v>1852</v>
      </c>
      <c r="C1915" s="248">
        <v>128.4006804868522</v>
      </c>
    </row>
    <row r="1916" spans="2:3" x14ac:dyDescent="0.75">
      <c r="B1916" s="249">
        <v>1853</v>
      </c>
      <c r="C1916" s="248">
        <v>87.794759551599981</v>
      </c>
    </row>
    <row r="1917" spans="2:3" x14ac:dyDescent="0.75">
      <c r="B1917" s="249">
        <v>1854</v>
      </c>
      <c r="C1917" s="248">
        <v>118.21872553373936</v>
      </c>
    </row>
    <row r="1918" spans="2:3" x14ac:dyDescent="0.75">
      <c r="B1918" s="249">
        <v>1855</v>
      </c>
      <c r="C1918" s="248">
        <v>148.42693995752771</v>
      </c>
    </row>
    <row r="1919" spans="2:3" x14ac:dyDescent="0.75">
      <c r="B1919" s="249">
        <v>1856</v>
      </c>
      <c r="C1919" s="248">
        <v>148.78713517244694</v>
      </c>
    </row>
    <row r="1920" spans="2:3" x14ac:dyDescent="0.75">
      <c r="B1920" s="249">
        <v>1857</v>
      </c>
      <c r="C1920" s="248">
        <v>113.69280448063208</v>
      </c>
    </row>
    <row r="1921" spans="2:3" x14ac:dyDescent="0.75">
      <c r="B1921" s="249">
        <v>1858</v>
      </c>
      <c r="C1921" s="248">
        <v>117.18035653681716</v>
      </c>
    </row>
    <row r="1922" spans="2:3" x14ac:dyDescent="0.75">
      <c r="B1922" s="249">
        <v>1859</v>
      </c>
      <c r="C1922" s="248">
        <v>166.67537372625804</v>
      </c>
    </row>
    <row r="1923" spans="2:3" x14ac:dyDescent="0.75">
      <c r="B1923" s="249">
        <v>1860</v>
      </c>
      <c r="C1923" s="248">
        <v>95.607079661558771</v>
      </c>
    </row>
    <row r="1924" spans="2:3" x14ac:dyDescent="0.75">
      <c r="B1924" s="249">
        <v>1861</v>
      </c>
      <c r="C1924" s="248">
        <v>139.47436847771726</v>
      </c>
    </row>
    <row r="1925" spans="2:3" x14ac:dyDescent="0.75">
      <c r="B1925" s="249">
        <v>1862</v>
      </c>
      <c r="C1925" s="248">
        <v>79.293184774542894</v>
      </c>
    </row>
    <row r="1926" spans="2:3" x14ac:dyDescent="0.75">
      <c r="B1926" s="249">
        <v>1863</v>
      </c>
      <c r="C1926" s="248">
        <v>106.55159409171738</v>
      </c>
    </row>
    <row r="1927" spans="2:3" x14ac:dyDescent="0.75">
      <c r="B1927" s="249">
        <v>1864</v>
      </c>
      <c r="C1927" s="248">
        <v>118.54137205953383</v>
      </c>
    </row>
    <row r="1928" spans="2:3" x14ac:dyDescent="0.75">
      <c r="B1928" s="249">
        <v>1865</v>
      </c>
      <c r="C1928" s="248">
        <v>94.026148043473995</v>
      </c>
    </row>
    <row r="1929" spans="2:3" x14ac:dyDescent="0.75">
      <c r="B1929" s="249">
        <v>1866</v>
      </c>
      <c r="C1929" s="248">
        <v>119.14610596331596</v>
      </c>
    </row>
    <row r="1930" spans="2:3" x14ac:dyDescent="0.75">
      <c r="B1930" s="249">
        <v>1867</v>
      </c>
      <c r="C1930" s="248">
        <v>124.628825282538</v>
      </c>
    </row>
    <row r="1931" spans="2:3" x14ac:dyDescent="0.75">
      <c r="B1931" s="249">
        <v>1868</v>
      </c>
      <c r="C1931" s="248">
        <v>76.62161518587699</v>
      </c>
    </row>
    <row r="1932" spans="2:3" x14ac:dyDescent="0.75">
      <c r="B1932" s="249">
        <v>1869</v>
      </c>
      <c r="C1932" s="248">
        <v>116.79158721417654</v>
      </c>
    </row>
    <row r="1933" spans="2:3" x14ac:dyDescent="0.75">
      <c r="B1933" s="249">
        <v>1870</v>
      </c>
      <c r="C1933" s="248">
        <v>141.76283473801169</v>
      </c>
    </row>
    <row r="1934" spans="2:3" x14ac:dyDescent="0.75">
      <c r="B1934" s="249">
        <v>1871</v>
      </c>
      <c r="C1934" s="248">
        <v>87.998573413017482</v>
      </c>
    </row>
    <row r="1935" spans="2:3" x14ac:dyDescent="0.75">
      <c r="B1935" s="249">
        <v>1872</v>
      </c>
      <c r="C1935" s="248">
        <v>138.14298686038725</v>
      </c>
    </row>
    <row r="1936" spans="2:3" x14ac:dyDescent="0.75">
      <c r="B1936" s="249">
        <v>1873</v>
      </c>
      <c r="C1936" s="248">
        <v>103.13056786492447</v>
      </c>
    </row>
    <row r="1937" spans="2:3" x14ac:dyDescent="0.75">
      <c r="B1937" s="249">
        <v>1874</v>
      </c>
      <c r="C1937" s="248">
        <v>139.59887808263761</v>
      </c>
    </row>
    <row r="1938" spans="2:3" x14ac:dyDescent="0.75">
      <c r="B1938" s="249">
        <v>1875</v>
      </c>
      <c r="C1938" s="248">
        <v>80.21527205038052</v>
      </c>
    </row>
    <row r="1939" spans="2:3" x14ac:dyDescent="0.75">
      <c r="B1939" s="249">
        <v>1876</v>
      </c>
      <c r="C1939" s="248">
        <v>114.83171667204532</v>
      </c>
    </row>
    <row r="1940" spans="2:3" x14ac:dyDescent="0.75">
      <c r="B1940" s="249">
        <v>1877</v>
      </c>
      <c r="C1940" s="248">
        <v>113.74618644898048</v>
      </c>
    </row>
    <row r="1941" spans="2:3" x14ac:dyDescent="0.75">
      <c r="B1941" s="249">
        <v>1878</v>
      </c>
      <c r="C1941" s="248">
        <v>83.443714218347807</v>
      </c>
    </row>
    <row r="1942" spans="2:3" x14ac:dyDescent="0.75">
      <c r="B1942" s="249">
        <v>1879</v>
      </c>
      <c r="C1942" s="248">
        <v>189.66107814345935</v>
      </c>
    </row>
    <row r="1943" spans="2:3" x14ac:dyDescent="0.75">
      <c r="B1943" s="249">
        <v>1880</v>
      </c>
      <c r="C1943" s="248">
        <v>138.60863336273439</v>
      </c>
    </row>
    <row r="1944" spans="2:3" x14ac:dyDescent="0.75">
      <c r="B1944" s="249">
        <v>1881</v>
      </c>
      <c r="C1944" s="248">
        <v>110.22806055591715</v>
      </c>
    </row>
    <row r="1945" spans="2:3" x14ac:dyDescent="0.75">
      <c r="B1945" s="249">
        <v>1882</v>
      </c>
      <c r="C1945" s="248">
        <v>119.24897006400107</v>
      </c>
    </row>
    <row r="1946" spans="2:3" x14ac:dyDescent="0.75">
      <c r="B1946" s="249">
        <v>1883</v>
      </c>
      <c r="C1946" s="248">
        <v>144.90629096347104</v>
      </c>
    </row>
    <row r="1947" spans="2:3" x14ac:dyDescent="0.75">
      <c r="B1947" s="249">
        <v>1884</v>
      </c>
      <c r="C1947" s="248">
        <v>144.78075430930141</v>
      </c>
    </row>
    <row r="1948" spans="2:3" x14ac:dyDescent="0.75">
      <c r="B1948" s="249">
        <v>1885</v>
      </c>
      <c r="C1948" s="248">
        <v>152.12222034348656</v>
      </c>
    </row>
    <row r="1949" spans="2:3" x14ac:dyDescent="0.75">
      <c r="B1949" s="249">
        <v>1886</v>
      </c>
      <c r="C1949" s="248">
        <v>98.932365606107894</v>
      </c>
    </row>
    <row r="1950" spans="2:3" x14ac:dyDescent="0.75">
      <c r="B1950" s="249">
        <v>1887</v>
      </c>
      <c r="C1950" s="248">
        <v>110.65145445671094</v>
      </c>
    </row>
    <row r="1951" spans="2:3" x14ac:dyDescent="0.75">
      <c r="B1951" s="249">
        <v>1888</v>
      </c>
      <c r="C1951" s="248">
        <v>149.18639262329694</v>
      </c>
    </row>
    <row r="1952" spans="2:3" x14ac:dyDescent="0.75">
      <c r="B1952" s="249">
        <v>1889</v>
      </c>
      <c r="C1952" s="248">
        <v>105.06104664687905</v>
      </c>
    </row>
    <row r="1953" spans="2:3" x14ac:dyDescent="0.75">
      <c r="B1953" s="249">
        <v>1890</v>
      </c>
      <c r="C1953" s="248">
        <v>119.27426845854288</v>
      </c>
    </row>
    <row r="1954" spans="2:3" x14ac:dyDescent="0.75">
      <c r="B1954" s="249">
        <v>1891</v>
      </c>
      <c r="C1954" s="248">
        <v>122.23694121998987</v>
      </c>
    </row>
    <row r="1955" spans="2:3" x14ac:dyDescent="0.75">
      <c r="B1955" s="249">
        <v>1892</v>
      </c>
      <c r="C1955" s="248">
        <v>141.42773022250918</v>
      </c>
    </row>
    <row r="1956" spans="2:3" x14ac:dyDescent="0.75">
      <c r="B1956" s="249">
        <v>1893</v>
      </c>
      <c r="C1956" s="248">
        <v>136.42808574148921</v>
      </c>
    </row>
    <row r="1957" spans="2:3" x14ac:dyDescent="0.75">
      <c r="B1957" s="249">
        <v>1894</v>
      </c>
      <c r="C1957" s="248">
        <v>74.007123423222566</v>
      </c>
    </row>
    <row r="1958" spans="2:3" x14ac:dyDescent="0.75">
      <c r="B1958" s="249">
        <v>1895</v>
      </c>
      <c r="C1958" s="248">
        <v>152.77870238019375</v>
      </c>
    </row>
    <row r="1959" spans="2:3" x14ac:dyDescent="0.75">
      <c r="B1959" s="249">
        <v>1896</v>
      </c>
      <c r="C1959" s="248">
        <v>149.00384138178072</v>
      </c>
    </row>
    <row r="1960" spans="2:3" x14ac:dyDescent="0.75">
      <c r="B1960" s="249">
        <v>1897</v>
      </c>
      <c r="C1960" s="248">
        <v>57.448498276811144</v>
      </c>
    </row>
    <row r="1961" spans="2:3" x14ac:dyDescent="0.75">
      <c r="B1961" s="249">
        <v>1898</v>
      </c>
      <c r="C1961" s="248">
        <v>146.14600156142541</v>
      </c>
    </row>
    <row r="1962" spans="2:3" x14ac:dyDescent="0.75">
      <c r="B1962" s="249">
        <v>1899</v>
      </c>
      <c r="C1962" s="248">
        <v>101.45297033952696</v>
      </c>
    </row>
    <row r="1963" spans="2:3" x14ac:dyDescent="0.75">
      <c r="B1963" s="249">
        <v>1900</v>
      </c>
      <c r="C1963" s="248">
        <v>62.258661000748056</v>
      </c>
    </row>
    <row r="1964" spans="2:3" x14ac:dyDescent="0.75">
      <c r="B1964" s="249">
        <v>1901</v>
      </c>
      <c r="C1964" s="248">
        <v>149.62992411939544</v>
      </c>
    </row>
    <row r="1965" spans="2:3" x14ac:dyDescent="0.75">
      <c r="B1965" s="249">
        <v>1902</v>
      </c>
      <c r="C1965" s="248">
        <v>111.4692974687683</v>
      </c>
    </row>
    <row r="1966" spans="2:3" x14ac:dyDescent="0.75">
      <c r="B1966" s="249">
        <v>1903</v>
      </c>
      <c r="C1966" s="248">
        <v>122.52741442260213</v>
      </c>
    </row>
    <row r="1967" spans="2:3" x14ac:dyDescent="0.75">
      <c r="B1967" s="249">
        <v>1904</v>
      </c>
      <c r="C1967" s="248">
        <v>101.1726318199556</v>
      </c>
    </row>
    <row r="1968" spans="2:3" x14ac:dyDescent="0.75">
      <c r="B1968" s="249">
        <v>1905</v>
      </c>
      <c r="C1968" s="248">
        <v>154.50986819974193</v>
      </c>
    </row>
    <row r="1969" spans="2:3" x14ac:dyDescent="0.75">
      <c r="B1969" s="249">
        <v>1906</v>
      </c>
      <c r="C1969" s="248">
        <v>91.098466068549982</v>
      </c>
    </row>
    <row r="1970" spans="2:3" x14ac:dyDescent="0.75">
      <c r="B1970" s="249">
        <v>1907</v>
      </c>
      <c r="C1970" s="248">
        <v>123.10588473043781</v>
      </c>
    </row>
    <row r="1971" spans="2:3" x14ac:dyDescent="0.75">
      <c r="B1971" s="249">
        <v>1908</v>
      </c>
      <c r="C1971" s="248">
        <v>122.73205927644906</v>
      </c>
    </row>
    <row r="1972" spans="2:3" x14ac:dyDescent="0.75">
      <c r="B1972" s="249">
        <v>1909</v>
      </c>
      <c r="C1972" s="248">
        <v>114.79895801293817</v>
      </c>
    </row>
    <row r="1973" spans="2:3" x14ac:dyDescent="0.75">
      <c r="B1973" s="249">
        <v>1910</v>
      </c>
      <c r="C1973" s="248">
        <v>109.45401913301116</v>
      </c>
    </row>
    <row r="1974" spans="2:3" x14ac:dyDescent="0.75">
      <c r="B1974" s="249">
        <v>1911</v>
      </c>
      <c r="C1974" s="248">
        <v>148.64300869182841</v>
      </c>
    </row>
    <row r="1975" spans="2:3" x14ac:dyDescent="0.75">
      <c r="B1975" s="249">
        <v>1912</v>
      </c>
      <c r="C1975" s="248">
        <v>98.356882869107437</v>
      </c>
    </row>
    <row r="1976" spans="2:3" x14ac:dyDescent="0.75">
      <c r="B1976" s="249">
        <v>1913</v>
      </c>
      <c r="C1976" s="248">
        <v>157.61711454722371</v>
      </c>
    </row>
    <row r="1977" spans="2:3" x14ac:dyDescent="0.75">
      <c r="B1977" s="249">
        <v>1914</v>
      </c>
      <c r="C1977" s="248">
        <v>92.447362540889159</v>
      </c>
    </row>
    <row r="1978" spans="2:3" x14ac:dyDescent="0.75">
      <c r="B1978" s="249">
        <v>1915</v>
      </c>
      <c r="C1978" s="248">
        <v>102.15243690042857</v>
      </c>
    </row>
    <row r="1979" spans="2:3" x14ac:dyDescent="0.75">
      <c r="B1979" s="249">
        <v>1916</v>
      </c>
      <c r="C1979" s="248">
        <v>95.797264133735524</v>
      </c>
    </row>
    <row r="1980" spans="2:3" x14ac:dyDescent="0.75">
      <c r="B1980" s="249">
        <v>1917</v>
      </c>
      <c r="C1980" s="248">
        <v>112.4352585397701</v>
      </c>
    </row>
    <row r="1981" spans="2:3" x14ac:dyDescent="0.75">
      <c r="B1981" s="249">
        <v>1918</v>
      </c>
      <c r="C1981" s="248">
        <v>137.6035324732928</v>
      </c>
    </row>
    <row r="1982" spans="2:3" x14ac:dyDescent="0.75">
      <c r="B1982" s="249">
        <v>1919</v>
      </c>
      <c r="C1982" s="248">
        <v>128.0739105237721</v>
      </c>
    </row>
    <row r="1983" spans="2:3" x14ac:dyDescent="0.75">
      <c r="B1983" s="249">
        <v>1920</v>
      </c>
      <c r="C1983" s="248">
        <v>100.30021043594374</v>
      </c>
    </row>
    <row r="1984" spans="2:3" x14ac:dyDescent="0.75">
      <c r="B1984" s="249">
        <v>1921</v>
      </c>
      <c r="C1984" s="248">
        <v>81.942611881418969</v>
      </c>
    </row>
    <row r="1985" spans="2:3" x14ac:dyDescent="0.75">
      <c r="B1985" s="249">
        <v>1922</v>
      </c>
      <c r="C1985" s="248">
        <v>123.05639172862148</v>
      </c>
    </row>
    <row r="1986" spans="2:3" x14ac:dyDescent="0.75">
      <c r="B1986" s="249">
        <v>1923</v>
      </c>
      <c r="C1986" s="248">
        <v>149.99816250940316</v>
      </c>
    </row>
    <row r="1987" spans="2:3" x14ac:dyDescent="0.75">
      <c r="B1987" s="249">
        <v>1924</v>
      </c>
      <c r="C1987" s="248">
        <v>110.85788316949177</v>
      </c>
    </row>
    <row r="1988" spans="2:3" x14ac:dyDescent="0.75">
      <c r="B1988" s="249">
        <v>1925</v>
      </c>
      <c r="C1988" s="248">
        <v>111.30240959536269</v>
      </c>
    </row>
    <row r="1989" spans="2:3" x14ac:dyDescent="0.75">
      <c r="B1989" s="249">
        <v>1926</v>
      </c>
      <c r="C1989" s="248">
        <v>149.23473197835131</v>
      </c>
    </row>
    <row r="1990" spans="2:3" x14ac:dyDescent="0.75">
      <c r="B1990" s="249">
        <v>1927</v>
      </c>
      <c r="C1990" s="248">
        <v>116.37423193624271</v>
      </c>
    </row>
    <row r="1991" spans="2:3" x14ac:dyDescent="0.75">
      <c r="B1991" s="249">
        <v>1928</v>
      </c>
      <c r="C1991" s="248">
        <v>127.31264837098031</v>
      </c>
    </row>
    <row r="1992" spans="2:3" x14ac:dyDescent="0.75">
      <c r="B1992" s="249">
        <v>1929</v>
      </c>
      <c r="C1992" s="248">
        <v>112.62723536955572</v>
      </c>
    </row>
    <row r="1993" spans="2:3" x14ac:dyDescent="0.75">
      <c r="B1993" s="249">
        <v>1930</v>
      </c>
      <c r="C1993" s="248">
        <v>97.332868292270547</v>
      </c>
    </row>
    <row r="1994" spans="2:3" x14ac:dyDescent="0.75">
      <c r="B1994" s="249">
        <v>1931</v>
      </c>
      <c r="C1994" s="248">
        <v>164.23414274533269</v>
      </c>
    </row>
    <row r="1995" spans="2:3" x14ac:dyDescent="0.75">
      <c r="B1995" s="249">
        <v>1932</v>
      </c>
      <c r="C1995" s="248">
        <v>127.77677031573035</v>
      </c>
    </row>
    <row r="1996" spans="2:3" x14ac:dyDescent="0.75">
      <c r="B1996" s="249">
        <v>1933</v>
      </c>
      <c r="C1996" s="248">
        <v>109.59947011046857</v>
      </c>
    </row>
    <row r="1997" spans="2:3" x14ac:dyDescent="0.75">
      <c r="B1997" s="249">
        <v>1934</v>
      </c>
      <c r="C1997" s="248">
        <v>77.345945321095002</v>
      </c>
    </row>
    <row r="1998" spans="2:3" x14ac:dyDescent="0.75">
      <c r="B1998" s="249">
        <v>1935</v>
      </c>
      <c r="C1998" s="248">
        <v>93.942532719456011</v>
      </c>
    </row>
    <row r="1999" spans="2:3" x14ac:dyDescent="0.75">
      <c r="B1999" s="249">
        <v>1936</v>
      </c>
      <c r="C1999" s="248">
        <v>63.930129098124098</v>
      </c>
    </row>
    <row r="2000" spans="2:3" x14ac:dyDescent="0.75">
      <c r="B2000" s="249">
        <v>1937</v>
      </c>
      <c r="C2000" s="248">
        <v>102.10836989688853</v>
      </c>
    </row>
    <row r="2001" spans="2:3" x14ac:dyDescent="0.75">
      <c r="B2001" s="249">
        <v>1938</v>
      </c>
      <c r="C2001" s="248">
        <v>131.66617037860408</v>
      </c>
    </row>
    <row r="2002" spans="2:3" x14ac:dyDescent="0.75">
      <c r="B2002" s="249">
        <v>1939</v>
      </c>
      <c r="C2002" s="248">
        <v>136.87826509084434</v>
      </c>
    </row>
    <row r="2003" spans="2:3" x14ac:dyDescent="0.75">
      <c r="B2003" s="249">
        <v>1940</v>
      </c>
      <c r="C2003" s="248">
        <v>130.141992819775</v>
      </c>
    </row>
    <row r="2004" spans="2:3" x14ac:dyDescent="0.75">
      <c r="B2004" s="249">
        <v>1941</v>
      </c>
      <c r="C2004" s="248">
        <v>151.77764286275877</v>
      </c>
    </row>
    <row r="2005" spans="2:3" x14ac:dyDescent="0.75">
      <c r="B2005" s="249">
        <v>1942</v>
      </c>
      <c r="C2005" s="248">
        <v>87.463068139198384</v>
      </c>
    </row>
    <row r="2006" spans="2:3" x14ac:dyDescent="0.75">
      <c r="B2006" s="249">
        <v>1943</v>
      </c>
      <c r="C2006" s="248">
        <v>102.5522488068423</v>
      </c>
    </row>
    <row r="2007" spans="2:3" x14ac:dyDescent="0.75">
      <c r="B2007" s="249">
        <v>1944</v>
      </c>
      <c r="C2007" s="248">
        <v>144.86202651627369</v>
      </c>
    </row>
    <row r="2008" spans="2:3" x14ac:dyDescent="0.75">
      <c r="B2008" s="249">
        <v>1945</v>
      </c>
      <c r="C2008" s="248">
        <v>80.836132526346205</v>
      </c>
    </row>
    <row r="2009" spans="2:3" x14ac:dyDescent="0.75">
      <c r="B2009" s="249">
        <v>1946</v>
      </c>
      <c r="C2009" s="248">
        <v>108.94181137158478</v>
      </c>
    </row>
    <row r="2010" spans="2:3" x14ac:dyDescent="0.75">
      <c r="B2010" s="249">
        <v>1947</v>
      </c>
      <c r="C2010" s="248">
        <v>112.47220253267099</v>
      </c>
    </row>
    <row r="2011" spans="2:3" x14ac:dyDescent="0.75">
      <c r="B2011" s="249">
        <v>1948</v>
      </c>
      <c r="C2011" s="248">
        <v>130.61703355277669</v>
      </c>
    </row>
    <row r="2012" spans="2:3" x14ac:dyDescent="0.75">
      <c r="B2012" s="249">
        <v>1949</v>
      </c>
      <c r="C2012" s="248">
        <v>125.87574054766371</v>
      </c>
    </row>
    <row r="2013" spans="2:3" x14ac:dyDescent="0.75">
      <c r="B2013" s="249">
        <v>1950</v>
      </c>
      <c r="C2013" s="248">
        <v>147.91276395738802</v>
      </c>
    </row>
    <row r="2014" spans="2:3" x14ac:dyDescent="0.75">
      <c r="B2014" s="249">
        <v>1951</v>
      </c>
      <c r="C2014" s="248">
        <v>167.85326099378278</v>
      </c>
    </row>
    <row r="2015" spans="2:3" x14ac:dyDescent="0.75">
      <c r="B2015" s="249">
        <v>1952</v>
      </c>
      <c r="C2015" s="248">
        <v>124.29792399266353</v>
      </c>
    </row>
    <row r="2016" spans="2:3" x14ac:dyDescent="0.75">
      <c r="B2016" s="249">
        <v>1953</v>
      </c>
      <c r="C2016" s="248">
        <v>134.13979704007059</v>
      </c>
    </row>
    <row r="2017" spans="2:3" x14ac:dyDescent="0.75">
      <c r="B2017" s="249">
        <v>1954</v>
      </c>
      <c r="C2017" s="248">
        <v>126.45791571203524</v>
      </c>
    </row>
    <row r="2018" spans="2:3" x14ac:dyDescent="0.75">
      <c r="B2018" s="249">
        <v>1955</v>
      </c>
      <c r="C2018" s="248">
        <v>75.27033805104773</v>
      </c>
    </row>
    <row r="2019" spans="2:3" x14ac:dyDescent="0.75">
      <c r="B2019" s="249">
        <v>1956</v>
      </c>
      <c r="C2019" s="248">
        <v>111.53664978621221</v>
      </c>
    </row>
    <row r="2020" spans="2:3" x14ac:dyDescent="0.75">
      <c r="B2020" s="249">
        <v>1957</v>
      </c>
      <c r="C2020" s="248">
        <v>97.319068055715491</v>
      </c>
    </row>
    <row r="2021" spans="2:3" x14ac:dyDescent="0.75">
      <c r="B2021" s="249">
        <v>1958</v>
      </c>
      <c r="C2021" s="248">
        <v>75.761984732033795</v>
      </c>
    </row>
    <row r="2022" spans="2:3" x14ac:dyDescent="0.75">
      <c r="B2022" s="249">
        <v>1959</v>
      </c>
      <c r="C2022" s="248">
        <v>181.56995566871188</v>
      </c>
    </row>
    <row r="2023" spans="2:3" x14ac:dyDescent="0.75">
      <c r="B2023" s="249">
        <v>1960</v>
      </c>
      <c r="C2023" s="248">
        <v>119.64423899400288</v>
      </c>
    </row>
    <row r="2024" spans="2:3" x14ac:dyDescent="0.75">
      <c r="B2024" s="249">
        <v>1961</v>
      </c>
      <c r="C2024" s="248">
        <v>94.048085053475361</v>
      </c>
    </row>
    <row r="2025" spans="2:3" x14ac:dyDescent="0.75">
      <c r="B2025" s="249">
        <v>1962</v>
      </c>
      <c r="C2025" s="248">
        <v>137.2383622496896</v>
      </c>
    </row>
    <row r="2026" spans="2:3" x14ac:dyDescent="0.75">
      <c r="B2026" s="249">
        <v>1963</v>
      </c>
      <c r="C2026" s="248">
        <v>106.31806820849161</v>
      </c>
    </row>
    <row r="2027" spans="2:3" x14ac:dyDescent="0.75">
      <c r="B2027" s="249">
        <v>1964</v>
      </c>
      <c r="C2027" s="248">
        <v>139.37643861137948</v>
      </c>
    </row>
    <row r="2028" spans="2:3" x14ac:dyDescent="0.75">
      <c r="B2028" s="249">
        <v>1965</v>
      </c>
      <c r="C2028" s="248">
        <v>127.49776558016802</v>
      </c>
    </row>
    <row r="2029" spans="2:3" x14ac:dyDescent="0.75">
      <c r="B2029" s="249">
        <v>1966</v>
      </c>
      <c r="C2029" s="248">
        <v>185.98488295752543</v>
      </c>
    </row>
    <row r="2030" spans="2:3" x14ac:dyDescent="0.75">
      <c r="B2030" s="249">
        <v>1967</v>
      </c>
      <c r="C2030" s="248">
        <v>123.66219670996661</v>
      </c>
    </row>
    <row r="2031" spans="2:3" x14ac:dyDescent="0.75">
      <c r="B2031" s="249">
        <v>1968</v>
      </c>
      <c r="C2031" s="248">
        <v>122.11035272154814</v>
      </c>
    </row>
    <row r="2032" spans="2:3" x14ac:dyDescent="0.75">
      <c r="B2032" s="249">
        <v>1969</v>
      </c>
      <c r="C2032" s="248">
        <v>75.773093297204426</v>
      </c>
    </row>
    <row r="2033" spans="2:3" x14ac:dyDescent="0.75">
      <c r="B2033" s="249">
        <v>1970</v>
      </c>
      <c r="C2033" s="248">
        <v>118.47112952220748</v>
      </c>
    </row>
    <row r="2034" spans="2:3" x14ac:dyDescent="0.75">
      <c r="B2034" s="249">
        <v>1971</v>
      </c>
      <c r="C2034" s="248">
        <v>129.33995070777564</v>
      </c>
    </row>
    <row r="2035" spans="2:3" x14ac:dyDescent="0.75">
      <c r="B2035" s="249">
        <v>1972</v>
      </c>
      <c r="C2035" s="248">
        <v>111.73118935343604</v>
      </c>
    </row>
    <row r="2036" spans="2:3" x14ac:dyDescent="0.75">
      <c r="B2036" s="249">
        <v>1973</v>
      </c>
      <c r="C2036" s="248">
        <v>108.35927519482169</v>
      </c>
    </row>
    <row r="2037" spans="2:3" x14ac:dyDescent="0.75">
      <c r="B2037" s="249">
        <v>1974</v>
      </c>
      <c r="C2037" s="248">
        <v>132.14913370834577</v>
      </c>
    </row>
    <row r="2038" spans="2:3" x14ac:dyDescent="0.75">
      <c r="B2038" s="249">
        <v>1975</v>
      </c>
      <c r="C2038" s="248">
        <v>98.053485500266092</v>
      </c>
    </row>
    <row r="2039" spans="2:3" x14ac:dyDescent="0.75">
      <c r="B2039" s="249">
        <v>1976</v>
      </c>
      <c r="C2039" s="248">
        <v>73.210920542396337</v>
      </c>
    </row>
    <row r="2040" spans="2:3" x14ac:dyDescent="0.75">
      <c r="B2040" s="249">
        <v>1977</v>
      </c>
      <c r="C2040" s="248">
        <v>144.91244248059698</v>
      </c>
    </row>
    <row r="2041" spans="2:3" x14ac:dyDescent="0.75">
      <c r="B2041" s="249">
        <v>1978</v>
      </c>
      <c r="C2041" s="248">
        <v>111.14076376807068</v>
      </c>
    </row>
    <row r="2042" spans="2:3" x14ac:dyDescent="0.75">
      <c r="B2042" s="249">
        <v>1979</v>
      </c>
      <c r="C2042" s="248">
        <v>106.91693087142802</v>
      </c>
    </row>
    <row r="2043" spans="2:3" x14ac:dyDescent="0.75">
      <c r="B2043" s="249">
        <v>1980</v>
      </c>
      <c r="C2043" s="248">
        <v>192.78405565509897</v>
      </c>
    </row>
    <row r="2044" spans="2:3" x14ac:dyDescent="0.75">
      <c r="B2044" s="249">
        <v>1981</v>
      </c>
      <c r="C2044" s="248">
        <v>34.584950388646732</v>
      </c>
    </row>
    <row r="2045" spans="2:3" x14ac:dyDescent="0.75">
      <c r="B2045" s="249">
        <v>1982</v>
      </c>
      <c r="C2045" s="248">
        <v>135.78810107454973</v>
      </c>
    </row>
    <row r="2046" spans="2:3" x14ac:dyDescent="0.75">
      <c r="B2046" s="249">
        <v>1983</v>
      </c>
      <c r="C2046" s="248">
        <v>111.62532648593532</v>
      </c>
    </row>
    <row r="2047" spans="2:3" x14ac:dyDescent="0.75">
      <c r="B2047" s="249">
        <v>1984</v>
      </c>
      <c r="C2047" s="248">
        <v>118.73699856815988</v>
      </c>
    </row>
    <row r="2048" spans="2:3" x14ac:dyDescent="0.75">
      <c r="B2048" s="249">
        <v>1985</v>
      </c>
      <c r="C2048" s="248">
        <v>154.52069158078288</v>
      </c>
    </row>
    <row r="2049" spans="2:3" x14ac:dyDescent="0.75">
      <c r="B2049" s="249">
        <v>1986</v>
      </c>
      <c r="C2049" s="248">
        <v>85.52635912952131</v>
      </c>
    </row>
    <row r="2050" spans="2:3" x14ac:dyDescent="0.75">
      <c r="B2050" s="249">
        <v>1987</v>
      </c>
      <c r="C2050" s="248">
        <v>140.0138351697542</v>
      </c>
    </row>
    <row r="2051" spans="2:3" x14ac:dyDescent="0.75">
      <c r="B2051" s="249">
        <v>1988</v>
      </c>
      <c r="C2051" s="248">
        <v>135.49023753255221</v>
      </c>
    </row>
    <row r="2052" spans="2:3" x14ac:dyDescent="0.75">
      <c r="B2052" s="249">
        <v>1989</v>
      </c>
      <c r="C2052" s="248">
        <v>90.825362666990685</v>
      </c>
    </row>
    <row r="2053" spans="2:3" x14ac:dyDescent="0.75">
      <c r="B2053" s="249">
        <v>1990</v>
      </c>
      <c r="C2053" s="248">
        <v>111.63263282713028</v>
      </c>
    </row>
    <row r="2054" spans="2:3" x14ac:dyDescent="0.75">
      <c r="B2054" s="249">
        <v>1991</v>
      </c>
      <c r="C2054" s="248">
        <v>120.10554031222743</v>
      </c>
    </row>
    <row r="2055" spans="2:3" x14ac:dyDescent="0.75">
      <c r="B2055" s="249">
        <v>1992</v>
      </c>
      <c r="C2055" s="248">
        <v>117.26650141561949</v>
      </c>
    </row>
    <row r="2056" spans="2:3" x14ac:dyDescent="0.75">
      <c r="B2056" s="249">
        <v>1993</v>
      </c>
      <c r="C2056" s="248">
        <v>127.80243130506116</v>
      </c>
    </row>
    <row r="2057" spans="2:3" x14ac:dyDescent="0.75">
      <c r="B2057" s="249">
        <v>1994</v>
      </c>
      <c r="C2057" s="248">
        <v>100.88257022730284</v>
      </c>
    </row>
    <row r="2058" spans="2:3" x14ac:dyDescent="0.75">
      <c r="B2058" s="249">
        <v>1995</v>
      </c>
      <c r="C2058" s="248">
        <v>83.017265209631901</v>
      </c>
    </row>
    <row r="2059" spans="2:3" x14ac:dyDescent="0.75">
      <c r="B2059" s="249">
        <v>1996</v>
      </c>
      <c r="C2059" s="248">
        <v>90.698447716648815</v>
      </c>
    </row>
    <row r="2060" spans="2:3" x14ac:dyDescent="0.75">
      <c r="B2060" s="249">
        <v>1997</v>
      </c>
      <c r="C2060" s="248">
        <v>90.045448963213659</v>
      </c>
    </row>
    <row r="2061" spans="2:3" x14ac:dyDescent="0.75">
      <c r="B2061" s="249">
        <v>1998</v>
      </c>
      <c r="C2061" s="248">
        <v>111.22627415653801</v>
      </c>
    </row>
    <row r="2062" spans="2:3" x14ac:dyDescent="0.75">
      <c r="B2062" s="249">
        <v>1999</v>
      </c>
      <c r="C2062" s="248">
        <v>79.608450902872278</v>
      </c>
    </row>
    <row r="2063" spans="2:3" x14ac:dyDescent="0.75">
      <c r="B2063" s="249">
        <v>2000</v>
      </c>
      <c r="C2063" s="248">
        <v>116.46337582160461</v>
      </c>
    </row>
    <row r="2064" spans="2:3" x14ac:dyDescent="0.75">
      <c r="B2064" s="249">
        <v>2001</v>
      </c>
      <c r="C2064" s="248">
        <v>127.89778721617672</v>
      </c>
    </row>
    <row r="2065" spans="2:3" x14ac:dyDescent="0.75">
      <c r="B2065" s="249">
        <v>2002</v>
      </c>
      <c r="C2065" s="248">
        <v>90.582919245866819</v>
      </c>
    </row>
    <row r="2066" spans="2:3" x14ac:dyDescent="0.75">
      <c r="B2066" s="249">
        <v>2003</v>
      </c>
      <c r="C2066" s="248">
        <v>92.054026612490617</v>
      </c>
    </row>
    <row r="2067" spans="2:3" x14ac:dyDescent="0.75">
      <c r="B2067" s="249">
        <v>2004</v>
      </c>
      <c r="C2067" s="248">
        <v>79.561375624327866</v>
      </c>
    </row>
    <row r="2068" spans="2:3" x14ac:dyDescent="0.75">
      <c r="B2068" s="249">
        <v>2005</v>
      </c>
      <c r="C2068" s="248">
        <v>133.37574665217619</v>
      </c>
    </row>
    <row r="2069" spans="2:3" x14ac:dyDescent="0.75">
      <c r="B2069" s="249">
        <v>2006</v>
      </c>
      <c r="C2069" s="248">
        <v>111.2973137062564</v>
      </c>
    </row>
    <row r="2070" spans="2:3" x14ac:dyDescent="0.75">
      <c r="B2070" s="249">
        <v>2007</v>
      </c>
      <c r="C2070" s="248">
        <v>145.77037828490478</v>
      </c>
    </row>
    <row r="2071" spans="2:3" x14ac:dyDescent="0.75">
      <c r="B2071" s="249">
        <v>2008</v>
      </c>
      <c r="C2071" s="248">
        <v>147.26407953818119</v>
      </c>
    </row>
    <row r="2072" spans="2:3" x14ac:dyDescent="0.75">
      <c r="B2072" s="249">
        <v>2009</v>
      </c>
      <c r="C2072" s="248">
        <v>107.73531063772782</v>
      </c>
    </row>
    <row r="2073" spans="2:3" x14ac:dyDescent="0.75">
      <c r="B2073" s="249">
        <v>2010</v>
      </c>
      <c r="C2073" s="248">
        <v>137.48190689532848</v>
      </c>
    </row>
    <row r="2074" spans="2:3" x14ac:dyDescent="0.75">
      <c r="B2074" s="249">
        <v>2011</v>
      </c>
      <c r="C2074" s="248">
        <v>71.122995303318191</v>
      </c>
    </row>
    <row r="2075" spans="2:3" x14ac:dyDescent="0.75">
      <c r="B2075" s="249">
        <v>2012</v>
      </c>
      <c r="C2075" s="248">
        <v>109.05331021202662</v>
      </c>
    </row>
    <row r="2076" spans="2:3" x14ac:dyDescent="0.75">
      <c r="B2076" s="249">
        <v>2013</v>
      </c>
      <c r="C2076" s="248">
        <v>90.618894984438256</v>
      </c>
    </row>
    <row r="2077" spans="2:3" x14ac:dyDescent="0.75">
      <c r="B2077" s="249">
        <v>2014</v>
      </c>
      <c r="C2077" s="248">
        <v>129.62742313033354</v>
      </c>
    </row>
    <row r="2078" spans="2:3" x14ac:dyDescent="0.75">
      <c r="B2078" s="249">
        <v>2015</v>
      </c>
      <c r="C2078" s="248">
        <v>131.17253471150462</v>
      </c>
    </row>
    <row r="2079" spans="2:3" x14ac:dyDescent="0.75">
      <c r="B2079" s="249">
        <v>2016</v>
      </c>
      <c r="C2079" s="248">
        <v>111.03554587518244</v>
      </c>
    </row>
    <row r="2080" spans="2:3" x14ac:dyDescent="0.75">
      <c r="B2080" s="249">
        <v>2017</v>
      </c>
      <c r="C2080" s="248">
        <v>109.36765402648804</v>
      </c>
    </row>
    <row r="2081" spans="2:3" x14ac:dyDescent="0.75">
      <c r="B2081" s="249">
        <v>2018</v>
      </c>
      <c r="C2081" s="248">
        <v>110.52781248035521</v>
      </c>
    </row>
    <row r="2082" spans="2:3" x14ac:dyDescent="0.75">
      <c r="B2082" s="249">
        <v>2019</v>
      </c>
      <c r="C2082" s="248">
        <v>120.6010044154028</v>
      </c>
    </row>
    <row r="2083" spans="2:3" x14ac:dyDescent="0.75">
      <c r="B2083" s="249">
        <v>2020</v>
      </c>
      <c r="C2083" s="248">
        <v>110.96563241499635</v>
      </c>
    </row>
    <row r="2084" spans="2:3" x14ac:dyDescent="0.75">
      <c r="B2084" s="249">
        <v>2021</v>
      </c>
      <c r="C2084" s="248">
        <v>88.278594795689344</v>
      </c>
    </row>
    <row r="2085" spans="2:3" x14ac:dyDescent="0.75">
      <c r="B2085" s="249">
        <v>2022</v>
      </c>
      <c r="C2085" s="248">
        <v>92.372958637451987</v>
      </c>
    </row>
    <row r="2086" spans="2:3" x14ac:dyDescent="0.75">
      <c r="B2086" s="249">
        <v>2023</v>
      </c>
      <c r="C2086" s="248">
        <v>109.92506755909696</v>
      </c>
    </row>
    <row r="2087" spans="2:3" x14ac:dyDescent="0.75">
      <c r="B2087" s="249">
        <v>2024</v>
      </c>
      <c r="C2087" s="248">
        <v>102.85645661031074</v>
      </c>
    </row>
    <row r="2088" spans="2:3" x14ac:dyDescent="0.75">
      <c r="B2088" s="249">
        <v>2025</v>
      </c>
      <c r="C2088" s="248">
        <v>129.01827938595102</v>
      </c>
    </row>
    <row r="2089" spans="2:3" x14ac:dyDescent="0.75">
      <c r="B2089" s="249">
        <v>2026</v>
      </c>
      <c r="C2089" s="248">
        <v>121.09573742089216</v>
      </c>
    </row>
    <row r="2090" spans="2:3" x14ac:dyDescent="0.75">
      <c r="B2090" s="249">
        <v>2027</v>
      </c>
      <c r="C2090" s="248">
        <v>148.16085119640681</v>
      </c>
    </row>
    <row r="2091" spans="2:3" x14ac:dyDescent="0.75">
      <c r="B2091" s="249">
        <v>2028</v>
      </c>
      <c r="C2091" s="248">
        <v>100.02354961082114</v>
      </c>
    </row>
    <row r="2092" spans="2:3" x14ac:dyDescent="0.75">
      <c r="B2092" s="249">
        <v>2029</v>
      </c>
      <c r="C2092" s="248">
        <v>95.023848593232344</v>
      </c>
    </row>
    <row r="2093" spans="2:3" x14ac:dyDescent="0.75">
      <c r="B2093" s="249">
        <v>2030</v>
      </c>
      <c r="C2093" s="248">
        <v>96.215582847317862</v>
      </c>
    </row>
    <row r="2094" spans="2:3" x14ac:dyDescent="0.75">
      <c r="B2094" s="249">
        <v>2031</v>
      </c>
      <c r="C2094" s="248">
        <v>89.761037793214967</v>
      </c>
    </row>
    <row r="2095" spans="2:3" x14ac:dyDescent="0.75">
      <c r="B2095" s="249">
        <v>2032</v>
      </c>
      <c r="C2095" s="248">
        <v>80.42924424235143</v>
      </c>
    </row>
    <row r="2096" spans="2:3" x14ac:dyDescent="0.75">
      <c r="B2096" s="249">
        <v>2033</v>
      </c>
      <c r="C2096" s="248">
        <v>85.439243998721111</v>
      </c>
    </row>
    <row r="2097" spans="2:3" x14ac:dyDescent="0.75">
      <c r="B2097" s="249">
        <v>2034</v>
      </c>
      <c r="C2097" s="248">
        <v>113.09366337705929</v>
      </c>
    </row>
    <row r="2098" spans="2:3" x14ac:dyDescent="0.75">
      <c r="B2098" s="249">
        <v>2035</v>
      </c>
      <c r="C2098" s="248">
        <v>115.36702400446724</v>
      </c>
    </row>
    <row r="2099" spans="2:3" x14ac:dyDescent="0.75">
      <c r="B2099" s="249">
        <v>2036</v>
      </c>
      <c r="C2099" s="248">
        <v>111.42913029654416</v>
      </c>
    </row>
    <row r="2100" spans="2:3" x14ac:dyDescent="0.75">
      <c r="B2100" s="249">
        <v>2037</v>
      </c>
      <c r="C2100" s="248">
        <v>158.05638151269036</v>
      </c>
    </row>
    <row r="2101" spans="2:3" x14ac:dyDescent="0.75">
      <c r="B2101" s="249">
        <v>2038</v>
      </c>
      <c r="C2101" s="248">
        <v>140.95851640452216</v>
      </c>
    </row>
    <row r="2102" spans="2:3" x14ac:dyDescent="0.75">
      <c r="B2102" s="249">
        <v>2039</v>
      </c>
      <c r="C2102" s="248">
        <v>120.66919623440579</v>
      </c>
    </row>
    <row r="2103" spans="2:3" x14ac:dyDescent="0.75">
      <c r="B2103" s="249">
        <v>2040</v>
      </c>
      <c r="C2103" s="248">
        <v>128.09898246405947</v>
      </c>
    </row>
    <row r="2104" spans="2:3" x14ac:dyDescent="0.75">
      <c r="B2104" s="249">
        <v>2041</v>
      </c>
      <c r="C2104" s="248">
        <v>124.80010886080139</v>
      </c>
    </row>
    <row r="2105" spans="2:3" x14ac:dyDescent="0.75">
      <c r="B2105" s="249">
        <v>2042</v>
      </c>
      <c r="C2105" s="248">
        <v>114.83599704312711</v>
      </c>
    </row>
    <row r="2106" spans="2:3" x14ac:dyDescent="0.75">
      <c r="B2106" s="249">
        <v>2043</v>
      </c>
      <c r="C2106" s="248">
        <v>111.84082850766616</v>
      </c>
    </row>
    <row r="2107" spans="2:3" x14ac:dyDescent="0.75">
      <c r="B2107" s="249">
        <v>2044</v>
      </c>
      <c r="C2107" s="248">
        <v>115.28285573435623</v>
      </c>
    </row>
    <row r="2108" spans="2:3" x14ac:dyDescent="0.75">
      <c r="B2108" s="249">
        <v>2045</v>
      </c>
      <c r="C2108" s="248">
        <v>131.73154496850236</v>
      </c>
    </row>
    <row r="2109" spans="2:3" x14ac:dyDescent="0.75">
      <c r="B2109" s="249">
        <v>2046</v>
      </c>
      <c r="C2109" s="248">
        <v>108.00368713284897</v>
      </c>
    </row>
    <row r="2110" spans="2:3" x14ac:dyDescent="0.75">
      <c r="B2110" s="249">
        <v>2047</v>
      </c>
      <c r="C2110" s="248">
        <v>113.51396989309949</v>
      </c>
    </row>
    <row r="2111" spans="2:3" x14ac:dyDescent="0.75">
      <c r="B2111" s="249">
        <v>2048</v>
      </c>
      <c r="C2111" s="248">
        <v>69.714382108400343</v>
      </c>
    </row>
    <row r="2112" spans="2:3" x14ac:dyDescent="0.75">
      <c r="B2112" s="249">
        <v>2049</v>
      </c>
      <c r="C2112" s="248">
        <v>145.23020207339843</v>
      </c>
    </row>
    <row r="2113" spans="2:3" x14ac:dyDescent="0.75">
      <c r="B2113" s="249">
        <v>2050</v>
      </c>
      <c r="C2113" s="248">
        <v>142.76356331247632</v>
      </c>
    </row>
    <row r="2114" spans="2:3" x14ac:dyDescent="0.75">
      <c r="B2114" s="249">
        <v>2051</v>
      </c>
      <c r="C2114" s="248">
        <v>92.137047818967616</v>
      </c>
    </row>
    <row r="2115" spans="2:3" x14ac:dyDescent="0.75">
      <c r="B2115" s="249">
        <v>2052</v>
      </c>
      <c r="C2115" s="248">
        <v>124.04246916265812</v>
      </c>
    </row>
    <row r="2116" spans="2:3" x14ac:dyDescent="0.75">
      <c r="B2116" s="249">
        <v>2053</v>
      </c>
      <c r="C2116" s="248">
        <v>86.514524008728856</v>
      </c>
    </row>
    <row r="2117" spans="2:3" x14ac:dyDescent="0.75">
      <c r="B2117" s="249">
        <v>2054</v>
      </c>
      <c r="C2117" s="248">
        <v>108.36961973006933</v>
      </c>
    </row>
    <row r="2118" spans="2:3" x14ac:dyDescent="0.75">
      <c r="B2118" s="249">
        <v>2055</v>
      </c>
      <c r="C2118" s="248">
        <v>125.41671018361852</v>
      </c>
    </row>
    <row r="2119" spans="2:3" x14ac:dyDescent="0.75">
      <c r="B2119" s="249">
        <v>2056</v>
      </c>
      <c r="C2119" s="248">
        <v>112.31151417985268</v>
      </c>
    </row>
    <row r="2120" spans="2:3" x14ac:dyDescent="0.75">
      <c r="B2120" s="249">
        <v>2057</v>
      </c>
      <c r="C2120" s="248">
        <v>116.14089428622549</v>
      </c>
    </row>
    <row r="2121" spans="2:3" x14ac:dyDescent="0.75">
      <c r="B2121" s="249">
        <v>2058</v>
      </c>
      <c r="C2121" s="248">
        <v>91.748567360933507</v>
      </c>
    </row>
    <row r="2122" spans="2:3" x14ac:dyDescent="0.75">
      <c r="B2122" s="249">
        <v>2059</v>
      </c>
      <c r="C2122" s="248">
        <v>123.20758649404442</v>
      </c>
    </row>
    <row r="2123" spans="2:3" x14ac:dyDescent="0.75">
      <c r="B2123" s="249">
        <v>2060</v>
      </c>
      <c r="C2123" s="248">
        <v>111.44605264228964</v>
      </c>
    </row>
    <row r="2124" spans="2:3" x14ac:dyDescent="0.75">
      <c r="B2124" s="249">
        <v>2061</v>
      </c>
      <c r="C2124" s="248">
        <v>104.61839433379785</v>
      </c>
    </row>
    <row r="2125" spans="2:3" x14ac:dyDescent="0.75">
      <c r="B2125" s="249">
        <v>2062</v>
      </c>
      <c r="C2125" s="248">
        <v>135.53890132334666</v>
      </c>
    </row>
    <row r="2126" spans="2:3" x14ac:dyDescent="0.75">
      <c r="B2126" s="249">
        <v>2063</v>
      </c>
      <c r="C2126" s="248">
        <v>87.108978978466837</v>
      </c>
    </row>
    <row r="2127" spans="2:3" x14ac:dyDescent="0.75">
      <c r="B2127" s="249">
        <v>2064</v>
      </c>
      <c r="C2127" s="248">
        <v>117.13563090565421</v>
      </c>
    </row>
    <row r="2128" spans="2:3" x14ac:dyDescent="0.75">
      <c r="B2128" s="249">
        <v>2065</v>
      </c>
      <c r="C2128" s="248">
        <v>116.01384600530737</v>
      </c>
    </row>
    <row r="2129" spans="2:3" x14ac:dyDescent="0.75">
      <c r="B2129" s="249">
        <v>2066</v>
      </c>
      <c r="C2129" s="248">
        <v>90.551615928083265</v>
      </c>
    </row>
    <row r="2130" spans="2:3" x14ac:dyDescent="0.75">
      <c r="B2130" s="249">
        <v>2067</v>
      </c>
      <c r="C2130" s="248">
        <v>143.32880416280125</v>
      </c>
    </row>
    <row r="2131" spans="2:3" x14ac:dyDescent="0.75">
      <c r="B2131" s="249">
        <v>2068</v>
      </c>
      <c r="C2131" s="248">
        <v>118.74851585088523</v>
      </c>
    </row>
    <row r="2132" spans="2:3" x14ac:dyDescent="0.75">
      <c r="B2132" s="249">
        <v>2069</v>
      </c>
      <c r="C2132" s="248">
        <v>129.74510860714432</v>
      </c>
    </row>
    <row r="2133" spans="2:3" x14ac:dyDescent="0.75">
      <c r="B2133" s="249">
        <v>2070</v>
      </c>
      <c r="C2133" s="248">
        <v>121.87837728466951</v>
      </c>
    </row>
    <row r="2134" spans="2:3" x14ac:dyDescent="0.75">
      <c r="B2134" s="249">
        <v>2071</v>
      </c>
      <c r="C2134" s="248">
        <v>73.784402808888473</v>
      </c>
    </row>
    <row r="2135" spans="2:3" x14ac:dyDescent="0.75">
      <c r="B2135" s="249">
        <v>2072</v>
      </c>
      <c r="C2135" s="248">
        <v>114.09199011757072</v>
      </c>
    </row>
    <row r="2136" spans="2:3" x14ac:dyDescent="0.75">
      <c r="B2136" s="249">
        <v>2073</v>
      </c>
      <c r="C2136" s="248">
        <v>154.48342721726536</v>
      </c>
    </row>
    <row r="2137" spans="2:3" x14ac:dyDescent="0.75">
      <c r="B2137" s="249">
        <v>2074</v>
      </c>
      <c r="C2137" s="248">
        <v>132.68693278929209</v>
      </c>
    </row>
    <row r="2138" spans="2:3" x14ac:dyDescent="0.75">
      <c r="B2138" s="249">
        <v>2075</v>
      </c>
      <c r="C2138" s="248">
        <v>132.46296994310444</v>
      </c>
    </row>
    <row r="2139" spans="2:3" x14ac:dyDescent="0.75">
      <c r="B2139" s="249">
        <v>2076</v>
      </c>
      <c r="C2139" s="248">
        <v>103.11378216112927</v>
      </c>
    </row>
    <row r="2140" spans="2:3" x14ac:dyDescent="0.75">
      <c r="B2140" s="249">
        <v>2077</v>
      </c>
      <c r="C2140" s="248">
        <v>128.37626601757449</v>
      </c>
    </row>
    <row r="2141" spans="2:3" x14ac:dyDescent="0.75">
      <c r="B2141" s="249">
        <v>2078</v>
      </c>
      <c r="C2141" s="248">
        <v>127.64140887698858</v>
      </c>
    </row>
    <row r="2142" spans="2:3" x14ac:dyDescent="0.75">
      <c r="B2142" s="249">
        <v>2079</v>
      </c>
      <c r="C2142" s="248">
        <v>83.977855958358703</v>
      </c>
    </row>
    <row r="2143" spans="2:3" x14ac:dyDescent="0.75">
      <c r="B2143" s="249">
        <v>2080</v>
      </c>
      <c r="C2143" s="248">
        <v>107.00015158872043</v>
      </c>
    </row>
    <row r="2144" spans="2:3" x14ac:dyDescent="0.75">
      <c r="B2144" s="249">
        <v>2081</v>
      </c>
      <c r="C2144" s="248">
        <v>167.67751172656057</v>
      </c>
    </row>
    <row r="2145" spans="2:3" x14ac:dyDescent="0.75">
      <c r="B2145" s="249">
        <v>2082</v>
      </c>
      <c r="C2145" s="248">
        <v>101.84581206164255</v>
      </c>
    </row>
    <row r="2146" spans="2:3" x14ac:dyDescent="0.75">
      <c r="B2146" s="249">
        <v>2083</v>
      </c>
      <c r="C2146" s="248">
        <v>123.57775732096745</v>
      </c>
    </row>
    <row r="2147" spans="2:3" x14ac:dyDescent="0.75">
      <c r="B2147" s="249">
        <v>2084</v>
      </c>
      <c r="C2147" s="248">
        <v>125.36370675881349</v>
      </c>
    </row>
    <row r="2148" spans="2:3" x14ac:dyDescent="0.75">
      <c r="B2148" s="249">
        <v>2085</v>
      </c>
      <c r="C2148" s="248">
        <v>113.4982455864594</v>
      </c>
    </row>
    <row r="2149" spans="2:3" x14ac:dyDescent="0.75">
      <c r="B2149" s="249">
        <v>2086</v>
      </c>
      <c r="C2149" s="248">
        <v>162.1819793592968</v>
      </c>
    </row>
    <row r="2150" spans="2:3" x14ac:dyDescent="0.75">
      <c r="B2150" s="249">
        <v>2087</v>
      </c>
      <c r="C2150" s="248">
        <v>117.93229921549226</v>
      </c>
    </row>
    <row r="2151" spans="2:3" x14ac:dyDescent="0.75">
      <c r="B2151" s="249">
        <v>2088</v>
      </c>
      <c r="C2151" s="248">
        <v>126.11003975225961</v>
      </c>
    </row>
    <row r="2152" spans="2:3" x14ac:dyDescent="0.75">
      <c r="B2152" s="249">
        <v>2089</v>
      </c>
      <c r="C2152" s="248">
        <v>135.70159657517743</v>
      </c>
    </row>
    <row r="2153" spans="2:3" x14ac:dyDescent="0.75">
      <c r="B2153" s="249">
        <v>2090</v>
      </c>
      <c r="C2153" s="248">
        <v>119.47562475174939</v>
      </c>
    </row>
    <row r="2154" spans="2:3" x14ac:dyDescent="0.75">
      <c r="B2154" s="249">
        <v>2091</v>
      </c>
      <c r="C2154" s="248">
        <v>99.074312797985115</v>
      </c>
    </row>
    <row r="2155" spans="2:3" x14ac:dyDescent="0.75">
      <c r="B2155" s="249">
        <v>2092</v>
      </c>
      <c r="C2155" s="248">
        <v>115.36034093366781</v>
      </c>
    </row>
    <row r="2156" spans="2:3" x14ac:dyDescent="0.75">
      <c r="B2156" s="249">
        <v>2093</v>
      </c>
      <c r="C2156" s="248">
        <v>94.874605745067441</v>
      </c>
    </row>
    <row r="2157" spans="2:3" x14ac:dyDescent="0.75">
      <c r="B2157" s="249">
        <v>2094</v>
      </c>
      <c r="C2157" s="248">
        <v>96.529378216126531</v>
      </c>
    </row>
    <row r="2158" spans="2:3" x14ac:dyDescent="0.75">
      <c r="B2158" s="249">
        <v>2095</v>
      </c>
      <c r="C2158" s="248">
        <v>152.87199862901872</v>
      </c>
    </row>
    <row r="2159" spans="2:3" x14ac:dyDescent="0.75">
      <c r="B2159" s="249">
        <v>2096</v>
      </c>
      <c r="C2159" s="248">
        <v>135.85641528884432</v>
      </c>
    </row>
    <row r="2160" spans="2:3" x14ac:dyDescent="0.75">
      <c r="B2160" s="249">
        <v>2097</v>
      </c>
      <c r="C2160" s="248">
        <v>122.2542099952436</v>
      </c>
    </row>
    <row r="2161" spans="2:3" x14ac:dyDescent="0.75">
      <c r="B2161" s="249">
        <v>2098</v>
      </c>
      <c r="C2161" s="248">
        <v>141.00339283431077</v>
      </c>
    </row>
    <row r="2162" spans="2:3" x14ac:dyDescent="0.75">
      <c r="B2162" s="249">
        <v>2099</v>
      </c>
      <c r="C2162" s="248">
        <v>121.93950784850971</v>
      </c>
    </row>
    <row r="2163" spans="2:3" x14ac:dyDescent="0.75">
      <c r="B2163" s="249">
        <v>2100</v>
      </c>
      <c r="C2163" s="248">
        <v>127.12200519605486</v>
      </c>
    </row>
    <row r="2164" spans="2:3" x14ac:dyDescent="0.75">
      <c r="B2164" s="249">
        <v>2101</v>
      </c>
      <c r="C2164" s="248">
        <v>142.40634815536271</v>
      </c>
    </row>
    <row r="2165" spans="2:3" x14ac:dyDescent="0.75">
      <c r="B2165" s="249">
        <v>2102</v>
      </c>
      <c r="C2165" s="248">
        <v>132.39340005099427</v>
      </c>
    </row>
    <row r="2166" spans="2:3" x14ac:dyDescent="0.75">
      <c r="B2166" s="249">
        <v>2103</v>
      </c>
      <c r="C2166" s="248">
        <v>119.55090651403488</v>
      </c>
    </row>
    <row r="2167" spans="2:3" x14ac:dyDescent="0.75">
      <c r="B2167" s="249">
        <v>2104</v>
      </c>
      <c r="C2167" s="248">
        <v>134.03894284504946</v>
      </c>
    </row>
    <row r="2168" spans="2:3" x14ac:dyDescent="0.75">
      <c r="B2168" s="249">
        <v>2105</v>
      </c>
      <c r="C2168" s="248">
        <v>100.4270334657451</v>
      </c>
    </row>
    <row r="2169" spans="2:3" x14ac:dyDescent="0.75">
      <c r="B2169" s="249">
        <v>2106</v>
      </c>
      <c r="C2169" s="248">
        <v>123.51216492174252</v>
      </c>
    </row>
    <row r="2170" spans="2:3" x14ac:dyDescent="0.75">
      <c r="B2170" s="249">
        <v>2107</v>
      </c>
      <c r="C2170" s="248">
        <v>82.756911137034621</v>
      </c>
    </row>
    <row r="2171" spans="2:3" x14ac:dyDescent="0.75">
      <c r="B2171" s="249">
        <v>2108</v>
      </c>
      <c r="C2171" s="248">
        <v>169.13256994512466</v>
      </c>
    </row>
    <row r="2172" spans="2:3" x14ac:dyDescent="0.75">
      <c r="B2172" s="249">
        <v>2109</v>
      </c>
      <c r="C2172" s="248">
        <v>143.45158768533946</v>
      </c>
    </row>
    <row r="2173" spans="2:3" x14ac:dyDescent="0.75">
      <c r="B2173" s="249">
        <v>2110</v>
      </c>
      <c r="C2173" s="248">
        <v>82.011914396155007</v>
      </c>
    </row>
    <row r="2174" spans="2:3" x14ac:dyDescent="0.75">
      <c r="B2174" s="249">
        <v>2111</v>
      </c>
      <c r="C2174" s="248">
        <v>122.01003881829686</v>
      </c>
    </row>
    <row r="2175" spans="2:3" x14ac:dyDescent="0.75">
      <c r="B2175" s="249">
        <v>2112</v>
      </c>
      <c r="C2175" s="248">
        <v>117.74259644305438</v>
      </c>
    </row>
    <row r="2176" spans="2:3" x14ac:dyDescent="0.75">
      <c r="B2176" s="249">
        <v>2113</v>
      </c>
      <c r="C2176" s="248">
        <v>113.04579638518452</v>
      </c>
    </row>
    <row r="2177" spans="2:3" x14ac:dyDescent="0.75">
      <c r="B2177" s="249">
        <v>2114</v>
      </c>
      <c r="C2177" s="248">
        <v>98.768141489295033</v>
      </c>
    </row>
    <row r="2178" spans="2:3" x14ac:dyDescent="0.75">
      <c r="B2178" s="249">
        <v>2115</v>
      </c>
      <c r="C2178" s="248">
        <v>116.71869332745929</v>
      </c>
    </row>
    <row r="2179" spans="2:3" x14ac:dyDescent="0.75">
      <c r="B2179" s="249">
        <v>2116</v>
      </c>
      <c r="C2179" s="248">
        <v>97.547388700026772</v>
      </c>
    </row>
    <row r="2180" spans="2:3" x14ac:dyDescent="0.75">
      <c r="B2180" s="249">
        <v>2117</v>
      </c>
      <c r="C2180" s="248">
        <v>137.3706387165241</v>
      </c>
    </row>
    <row r="2181" spans="2:3" x14ac:dyDescent="0.75">
      <c r="B2181" s="249">
        <v>2118</v>
      </c>
      <c r="C2181" s="248">
        <v>133.62714768672367</v>
      </c>
    </row>
    <row r="2182" spans="2:3" x14ac:dyDescent="0.75">
      <c r="B2182" s="249">
        <v>2119</v>
      </c>
      <c r="C2182" s="248">
        <v>122.09609766855843</v>
      </c>
    </row>
    <row r="2183" spans="2:3" x14ac:dyDescent="0.75">
      <c r="B2183" s="249">
        <v>2120</v>
      </c>
      <c r="C2183" s="248">
        <v>112.11901979790299</v>
      </c>
    </row>
    <row r="2184" spans="2:3" x14ac:dyDescent="0.75">
      <c r="B2184" s="249">
        <v>2121</v>
      </c>
      <c r="C2184" s="248">
        <v>104.11743198009606</v>
      </c>
    </row>
    <row r="2185" spans="2:3" x14ac:dyDescent="0.75">
      <c r="B2185" s="249">
        <v>2122</v>
      </c>
      <c r="C2185" s="248">
        <v>138.85014894881419</v>
      </c>
    </row>
    <row r="2186" spans="2:3" x14ac:dyDescent="0.75">
      <c r="B2186" s="249">
        <v>2123</v>
      </c>
      <c r="C2186" s="248">
        <v>93.245473539204113</v>
      </c>
    </row>
    <row r="2187" spans="2:3" x14ac:dyDescent="0.75">
      <c r="B2187" s="249">
        <v>2124</v>
      </c>
      <c r="C2187" s="248">
        <v>107.63465346892913</v>
      </c>
    </row>
    <row r="2188" spans="2:3" x14ac:dyDescent="0.75">
      <c r="B2188" s="249">
        <v>2125</v>
      </c>
      <c r="C2188" s="248">
        <v>122.45772271662555</v>
      </c>
    </row>
    <row r="2189" spans="2:3" x14ac:dyDescent="0.75">
      <c r="B2189" s="249">
        <v>2126</v>
      </c>
      <c r="C2189" s="248">
        <v>124.0989229375608</v>
      </c>
    </row>
    <row r="2190" spans="2:3" x14ac:dyDescent="0.75">
      <c r="B2190" s="249">
        <v>2127</v>
      </c>
      <c r="C2190" s="248">
        <v>99.213622602423882</v>
      </c>
    </row>
    <row r="2191" spans="2:3" x14ac:dyDescent="0.75">
      <c r="B2191" s="249">
        <v>2128</v>
      </c>
      <c r="C2191" s="248">
        <v>123.95448938090975</v>
      </c>
    </row>
    <row r="2192" spans="2:3" x14ac:dyDescent="0.75">
      <c r="B2192" s="249">
        <v>2129</v>
      </c>
      <c r="C2192" s="248">
        <v>119.21610325373216</v>
      </c>
    </row>
    <row r="2193" spans="2:3" x14ac:dyDescent="0.75">
      <c r="B2193" s="249">
        <v>2130</v>
      </c>
      <c r="C2193" s="248">
        <v>105.64034752945636</v>
      </c>
    </row>
    <row r="2194" spans="2:3" x14ac:dyDescent="0.75">
      <c r="B2194" s="249">
        <v>2131</v>
      </c>
      <c r="C2194" s="248">
        <v>158.94573349312108</v>
      </c>
    </row>
    <row r="2195" spans="2:3" x14ac:dyDescent="0.75">
      <c r="B2195" s="249">
        <v>2132</v>
      </c>
      <c r="C2195" s="248">
        <v>156.24436099464009</v>
      </c>
    </row>
    <row r="2196" spans="2:3" x14ac:dyDescent="0.75">
      <c r="B2196" s="249">
        <v>2133</v>
      </c>
      <c r="C2196" s="248">
        <v>104.65448385986096</v>
      </c>
    </row>
    <row r="2197" spans="2:3" x14ac:dyDescent="0.75">
      <c r="B2197" s="249">
        <v>2134</v>
      </c>
      <c r="C2197" s="248">
        <v>113.54210690676214</v>
      </c>
    </row>
    <row r="2198" spans="2:3" x14ac:dyDescent="0.75">
      <c r="B2198" s="249">
        <v>2135</v>
      </c>
      <c r="C2198" s="248">
        <v>120.73820993355342</v>
      </c>
    </row>
    <row r="2199" spans="2:3" x14ac:dyDescent="0.75">
      <c r="B2199" s="249">
        <v>2136</v>
      </c>
      <c r="C2199" s="248">
        <v>136.31188892778485</v>
      </c>
    </row>
    <row r="2200" spans="2:3" x14ac:dyDescent="0.75">
      <c r="B2200" s="249">
        <v>2137</v>
      </c>
      <c r="C2200" s="248">
        <v>88.080689234376592</v>
      </c>
    </row>
    <row r="2201" spans="2:3" x14ac:dyDescent="0.75">
      <c r="B2201" s="249">
        <v>2138</v>
      </c>
      <c r="C2201" s="248">
        <v>140.17316172450171</v>
      </c>
    </row>
    <row r="2202" spans="2:3" x14ac:dyDescent="0.75">
      <c r="B2202" s="249">
        <v>2139</v>
      </c>
      <c r="C2202" s="248">
        <v>93.260709176515576</v>
      </c>
    </row>
    <row r="2203" spans="2:3" x14ac:dyDescent="0.75">
      <c r="B2203" s="249">
        <v>2140</v>
      </c>
      <c r="C2203" s="248">
        <v>99.172627575695316</v>
      </c>
    </row>
    <row r="2204" spans="2:3" x14ac:dyDescent="0.75">
      <c r="B2204" s="249">
        <v>2141</v>
      </c>
      <c r="C2204" s="248">
        <v>129.14669471950356</v>
      </c>
    </row>
    <row r="2205" spans="2:3" x14ac:dyDescent="0.75">
      <c r="B2205" s="249">
        <v>2142</v>
      </c>
      <c r="C2205" s="248">
        <v>101.25161978715502</v>
      </c>
    </row>
    <row r="2206" spans="2:3" x14ac:dyDescent="0.75">
      <c r="B2206" s="249">
        <v>2143</v>
      </c>
      <c r="C2206" s="248">
        <v>112.54449290737637</v>
      </c>
    </row>
    <row r="2207" spans="2:3" x14ac:dyDescent="0.75">
      <c r="B2207" s="249">
        <v>2144</v>
      </c>
      <c r="C2207" s="248">
        <v>127.75197322717561</v>
      </c>
    </row>
    <row r="2208" spans="2:3" x14ac:dyDescent="0.75">
      <c r="B2208" s="249">
        <v>2145</v>
      </c>
      <c r="C2208" s="248">
        <v>122.24111905763992</v>
      </c>
    </row>
    <row r="2209" spans="2:3" x14ac:dyDescent="0.75">
      <c r="B2209" s="249">
        <v>2146</v>
      </c>
      <c r="C2209" s="248">
        <v>94.658464405367766</v>
      </c>
    </row>
    <row r="2210" spans="2:3" x14ac:dyDescent="0.75">
      <c r="B2210" s="249">
        <v>2147</v>
      </c>
      <c r="C2210" s="248">
        <v>118.79987117813783</v>
      </c>
    </row>
    <row r="2211" spans="2:3" x14ac:dyDescent="0.75">
      <c r="B2211" s="249">
        <v>2148</v>
      </c>
      <c r="C2211" s="248">
        <v>195.78752786427674</v>
      </c>
    </row>
    <row r="2212" spans="2:3" x14ac:dyDescent="0.75">
      <c r="B2212" s="249">
        <v>2149</v>
      </c>
      <c r="C2212" s="248">
        <v>104.41989978884685</v>
      </c>
    </row>
    <row r="2213" spans="2:3" x14ac:dyDescent="0.75">
      <c r="B2213" s="249">
        <v>2150</v>
      </c>
      <c r="C2213" s="248">
        <v>86.248865990672215</v>
      </c>
    </row>
    <row r="2214" spans="2:3" x14ac:dyDescent="0.75">
      <c r="B2214" s="249">
        <v>2151</v>
      </c>
      <c r="C2214" s="248">
        <v>102.38404487048811</v>
      </c>
    </row>
    <row r="2215" spans="2:3" x14ac:dyDescent="0.75">
      <c r="B2215" s="249">
        <v>2152</v>
      </c>
      <c r="C2215" s="248">
        <v>104.48239909839222</v>
      </c>
    </row>
    <row r="2216" spans="2:3" x14ac:dyDescent="0.75">
      <c r="B2216" s="249">
        <v>2153</v>
      </c>
      <c r="C2216" s="248">
        <v>133.74412878251039</v>
      </c>
    </row>
    <row r="2217" spans="2:3" x14ac:dyDescent="0.75">
      <c r="B2217" s="249">
        <v>2154</v>
      </c>
      <c r="C2217" s="248">
        <v>130.12890329119386</v>
      </c>
    </row>
    <row r="2218" spans="2:3" x14ac:dyDescent="0.75">
      <c r="B2218" s="249">
        <v>2155</v>
      </c>
      <c r="C2218" s="248">
        <v>165.13768421625917</v>
      </c>
    </row>
    <row r="2219" spans="2:3" x14ac:dyDescent="0.75">
      <c r="B2219" s="249">
        <v>2156</v>
      </c>
      <c r="C2219" s="248">
        <v>138.17771227443006</v>
      </c>
    </row>
    <row r="2220" spans="2:3" x14ac:dyDescent="0.75">
      <c r="B2220" s="249">
        <v>2157</v>
      </c>
      <c r="C2220" s="248">
        <v>119.18905384989003</v>
      </c>
    </row>
    <row r="2221" spans="2:3" x14ac:dyDescent="0.75">
      <c r="B2221" s="249">
        <v>2158</v>
      </c>
      <c r="C2221" s="248">
        <v>98.501184035230722</v>
      </c>
    </row>
    <row r="2222" spans="2:3" x14ac:dyDescent="0.75">
      <c r="B2222" s="249">
        <v>2159</v>
      </c>
      <c r="C2222" s="248">
        <v>87.400584568195256</v>
      </c>
    </row>
    <row r="2223" spans="2:3" x14ac:dyDescent="0.75">
      <c r="B2223" s="249">
        <v>2160</v>
      </c>
      <c r="C2223" s="248">
        <v>126.4630095939161</v>
      </c>
    </row>
    <row r="2224" spans="2:3" x14ac:dyDescent="0.75">
      <c r="B2224" s="249">
        <v>2161</v>
      </c>
      <c r="C2224" s="248">
        <v>141.90676725874064</v>
      </c>
    </row>
    <row r="2225" spans="2:3" x14ac:dyDescent="0.75">
      <c r="B2225" s="249">
        <v>2162</v>
      </c>
      <c r="C2225" s="248">
        <v>113.96424667126824</v>
      </c>
    </row>
    <row r="2226" spans="2:3" x14ac:dyDescent="0.75">
      <c r="B2226" s="249">
        <v>2163</v>
      </c>
      <c r="C2226" s="248">
        <v>101.45288505336978</v>
      </c>
    </row>
    <row r="2227" spans="2:3" x14ac:dyDescent="0.75">
      <c r="B2227" s="249">
        <v>2164</v>
      </c>
      <c r="C2227" s="248">
        <v>136.39426395113458</v>
      </c>
    </row>
    <row r="2228" spans="2:3" x14ac:dyDescent="0.75">
      <c r="B2228" s="249">
        <v>2165</v>
      </c>
      <c r="C2228" s="248">
        <v>123.60106306215795</v>
      </c>
    </row>
    <row r="2229" spans="2:3" x14ac:dyDescent="0.75">
      <c r="B2229" s="249">
        <v>2166</v>
      </c>
      <c r="C2229" s="248">
        <v>108.58385393500754</v>
      </c>
    </row>
    <row r="2230" spans="2:3" x14ac:dyDescent="0.75">
      <c r="B2230" s="249">
        <v>2167</v>
      </c>
      <c r="C2230" s="248">
        <v>108.87233273315334</v>
      </c>
    </row>
    <row r="2231" spans="2:3" x14ac:dyDescent="0.75">
      <c r="B2231" s="249">
        <v>2168</v>
      </c>
      <c r="C2231" s="248">
        <v>181.41219136489497</v>
      </c>
    </row>
    <row r="2232" spans="2:3" x14ac:dyDescent="0.75">
      <c r="B2232" s="249">
        <v>2169</v>
      </c>
      <c r="C2232" s="248">
        <v>97.676999319474305</v>
      </c>
    </row>
    <row r="2233" spans="2:3" x14ac:dyDescent="0.75">
      <c r="B2233" s="249">
        <v>2170</v>
      </c>
      <c r="C2233" s="248">
        <v>137.09953477779703</v>
      </c>
    </row>
    <row r="2234" spans="2:3" x14ac:dyDescent="0.75">
      <c r="B2234" s="249">
        <v>2171</v>
      </c>
      <c r="C2234" s="248">
        <v>83.642777672064241</v>
      </c>
    </row>
    <row r="2235" spans="2:3" x14ac:dyDescent="0.75">
      <c r="B2235" s="249">
        <v>2172</v>
      </c>
      <c r="C2235" s="248">
        <v>135.34900541299044</v>
      </c>
    </row>
    <row r="2236" spans="2:3" x14ac:dyDescent="0.75">
      <c r="B2236" s="249">
        <v>2173</v>
      </c>
      <c r="C2236" s="248">
        <v>129.35802478286249</v>
      </c>
    </row>
    <row r="2237" spans="2:3" x14ac:dyDescent="0.75">
      <c r="B2237" s="249">
        <v>2174</v>
      </c>
      <c r="C2237" s="248">
        <v>169.6160147308494</v>
      </c>
    </row>
    <row r="2238" spans="2:3" x14ac:dyDescent="0.75">
      <c r="B2238" s="249">
        <v>2175</v>
      </c>
      <c r="C2238" s="248">
        <v>56.264982469614523</v>
      </c>
    </row>
    <row r="2239" spans="2:3" x14ac:dyDescent="0.75">
      <c r="B2239" s="249">
        <v>2176</v>
      </c>
      <c r="C2239" s="248">
        <v>177.13501617336993</v>
      </c>
    </row>
    <row r="2240" spans="2:3" x14ac:dyDescent="0.75">
      <c r="B2240" s="249">
        <v>2177</v>
      </c>
      <c r="C2240" s="248">
        <v>95.193848291378146</v>
      </c>
    </row>
    <row r="2241" spans="2:3" x14ac:dyDescent="0.75">
      <c r="B2241" s="249">
        <v>2178</v>
      </c>
      <c r="C2241" s="248">
        <v>83.180204739141658</v>
      </c>
    </row>
    <row r="2242" spans="2:3" x14ac:dyDescent="0.75">
      <c r="B2242" s="249">
        <v>2179</v>
      </c>
      <c r="C2242" s="248">
        <v>116.0292847561184</v>
      </c>
    </row>
    <row r="2243" spans="2:3" x14ac:dyDescent="0.75">
      <c r="B2243" s="249">
        <v>2180</v>
      </c>
      <c r="C2243" s="248">
        <v>111.78822321534827</v>
      </c>
    </row>
    <row r="2244" spans="2:3" x14ac:dyDescent="0.75">
      <c r="B2244" s="249">
        <v>2181</v>
      </c>
      <c r="C2244" s="248">
        <v>167.86214241842461</v>
      </c>
    </row>
    <row r="2245" spans="2:3" x14ac:dyDescent="0.75">
      <c r="B2245" s="249">
        <v>2182</v>
      </c>
      <c r="C2245" s="248">
        <v>131.57027444765566</v>
      </c>
    </row>
    <row r="2246" spans="2:3" x14ac:dyDescent="0.75">
      <c r="B2246" s="249">
        <v>2183</v>
      </c>
      <c r="C2246" s="248">
        <v>112.58027438420245</v>
      </c>
    </row>
    <row r="2247" spans="2:3" x14ac:dyDescent="0.75">
      <c r="B2247" s="249">
        <v>2184</v>
      </c>
      <c r="C2247" s="248">
        <v>100.8183153128961</v>
      </c>
    </row>
    <row r="2248" spans="2:3" x14ac:dyDescent="0.75">
      <c r="B2248" s="249">
        <v>2185</v>
      </c>
      <c r="C2248" s="248">
        <v>91.452793445005369</v>
      </c>
    </row>
    <row r="2249" spans="2:3" x14ac:dyDescent="0.75">
      <c r="B2249" s="249">
        <v>2186</v>
      </c>
      <c r="C2249" s="248">
        <v>95.409017275764768</v>
      </c>
    </row>
    <row r="2250" spans="2:3" x14ac:dyDescent="0.75">
      <c r="B2250" s="249">
        <v>2187</v>
      </c>
      <c r="C2250" s="248">
        <v>136.48696227514276</v>
      </c>
    </row>
    <row r="2251" spans="2:3" x14ac:dyDescent="0.75">
      <c r="B2251" s="249">
        <v>2188</v>
      </c>
      <c r="C2251" s="248">
        <v>77.584319038689955</v>
      </c>
    </row>
    <row r="2252" spans="2:3" x14ac:dyDescent="0.75">
      <c r="B2252" s="249">
        <v>2189</v>
      </c>
      <c r="C2252" s="248">
        <v>114.28799993354528</v>
      </c>
    </row>
    <row r="2253" spans="2:3" x14ac:dyDescent="0.75">
      <c r="B2253" s="249">
        <v>2190</v>
      </c>
      <c r="C2253" s="248">
        <v>129.85172803525427</v>
      </c>
    </row>
    <row r="2254" spans="2:3" x14ac:dyDescent="0.75">
      <c r="B2254" s="249">
        <v>2191</v>
      </c>
      <c r="C2254" s="248">
        <v>126.14920270218079</v>
      </c>
    </row>
    <row r="2255" spans="2:3" x14ac:dyDescent="0.75">
      <c r="B2255" s="249">
        <v>2192</v>
      </c>
      <c r="C2255" s="248">
        <v>139.22752036071262</v>
      </c>
    </row>
    <row r="2256" spans="2:3" x14ac:dyDescent="0.75">
      <c r="B2256" s="249">
        <v>2193</v>
      </c>
      <c r="C2256" s="248">
        <v>156.3508645337813</v>
      </c>
    </row>
    <row r="2257" spans="2:3" x14ac:dyDescent="0.75">
      <c r="B2257" s="249">
        <v>2194</v>
      </c>
      <c r="C2257" s="248">
        <v>108.06008888299495</v>
      </c>
    </row>
    <row r="2258" spans="2:3" x14ac:dyDescent="0.75">
      <c r="B2258" s="249">
        <v>2195</v>
      </c>
      <c r="C2258" s="248">
        <v>91.529551667383515</v>
      </c>
    </row>
    <row r="2259" spans="2:3" x14ac:dyDescent="0.75">
      <c r="B2259" s="249">
        <v>2196</v>
      </c>
      <c r="C2259" s="248">
        <v>156.89182586214423</v>
      </c>
    </row>
    <row r="2260" spans="2:3" x14ac:dyDescent="0.75">
      <c r="B2260" s="249">
        <v>2197</v>
      </c>
      <c r="C2260" s="248">
        <v>115.06559499620639</v>
      </c>
    </row>
    <row r="2261" spans="2:3" x14ac:dyDescent="0.75">
      <c r="B2261" s="249">
        <v>2198</v>
      </c>
      <c r="C2261" s="248">
        <v>96.600917124901542</v>
      </c>
    </row>
    <row r="2262" spans="2:3" x14ac:dyDescent="0.75">
      <c r="B2262" s="249">
        <v>2199</v>
      </c>
      <c r="C2262" s="248">
        <v>108.28686561098729</v>
      </c>
    </row>
    <row r="2263" spans="2:3" x14ac:dyDescent="0.75">
      <c r="B2263" s="249">
        <v>2200</v>
      </c>
      <c r="C2263" s="248">
        <v>90.578373823445887</v>
      </c>
    </row>
    <row r="2264" spans="2:3" x14ac:dyDescent="0.75">
      <c r="B2264" s="249">
        <v>2201</v>
      </c>
      <c r="C2264" s="248">
        <v>103.51694467969197</v>
      </c>
    </row>
    <row r="2265" spans="2:3" x14ac:dyDescent="0.75">
      <c r="B2265" s="249">
        <v>2202</v>
      </c>
      <c r="C2265" s="248">
        <v>129.76175817591837</v>
      </c>
    </row>
    <row r="2266" spans="2:3" x14ac:dyDescent="0.75">
      <c r="B2266" s="249">
        <v>2203</v>
      </c>
      <c r="C2266" s="248">
        <v>156.6465930780285</v>
      </c>
    </row>
    <row r="2267" spans="2:3" x14ac:dyDescent="0.75">
      <c r="B2267" s="249">
        <v>2204</v>
      </c>
      <c r="C2267" s="248">
        <v>136.49321362022653</v>
      </c>
    </row>
    <row r="2268" spans="2:3" x14ac:dyDescent="0.75">
      <c r="B2268" s="249">
        <v>2205</v>
      </c>
      <c r="C2268" s="248">
        <v>145.94123222499701</v>
      </c>
    </row>
    <row r="2269" spans="2:3" x14ac:dyDescent="0.75">
      <c r="B2269" s="249">
        <v>2206</v>
      </c>
      <c r="C2269" s="248">
        <v>139.58221736309793</v>
      </c>
    </row>
    <row r="2270" spans="2:3" x14ac:dyDescent="0.75">
      <c r="B2270" s="249">
        <v>2207</v>
      </c>
      <c r="C2270" s="248">
        <v>85.752062125942174</v>
      </c>
    </row>
    <row r="2271" spans="2:3" x14ac:dyDescent="0.75">
      <c r="B2271" s="249">
        <v>2208</v>
      </c>
      <c r="C2271" s="248">
        <v>132.92312344456809</v>
      </c>
    </row>
    <row r="2272" spans="2:3" x14ac:dyDescent="0.75">
      <c r="B2272" s="249">
        <v>2209</v>
      </c>
      <c r="C2272" s="248">
        <v>112.63093948979196</v>
      </c>
    </row>
    <row r="2273" spans="2:3" x14ac:dyDescent="0.75">
      <c r="B2273" s="249">
        <v>2210</v>
      </c>
      <c r="C2273" s="248">
        <v>115.70880649065688</v>
      </c>
    </row>
    <row r="2274" spans="2:3" x14ac:dyDescent="0.75">
      <c r="B2274" s="249">
        <v>2211</v>
      </c>
      <c r="C2274" s="248">
        <v>125.29030794797495</v>
      </c>
    </row>
    <row r="2275" spans="2:3" x14ac:dyDescent="0.75">
      <c r="B2275" s="249">
        <v>2212</v>
      </c>
      <c r="C2275" s="248">
        <v>102.97205532379903</v>
      </c>
    </row>
    <row r="2276" spans="2:3" x14ac:dyDescent="0.75">
      <c r="B2276" s="249">
        <v>2213</v>
      </c>
      <c r="C2276" s="248">
        <v>75.463169814992028</v>
      </c>
    </row>
    <row r="2277" spans="2:3" x14ac:dyDescent="0.75">
      <c r="B2277" s="249">
        <v>2214</v>
      </c>
      <c r="C2277" s="248">
        <v>196.19037326005068</v>
      </c>
    </row>
    <row r="2278" spans="2:3" x14ac:dyDescent="0.75">
      <c r="B2278" s="249">
        <v>2215</v>
      </c>
      <c r="C2278" s="248">
        <v>119.70846423764</v>
      </c>
    </row>
    <row r="2279" spans="2:3" x14ac:dyDescent="0.75">
      <c r="B2279" s="249">
        <v>2216</v>
      </c>
      <c r="C2279" s="248">
        <v>102.58049255835499</v>
      </c>
    </row>
    <row r="2280" spans="2:3" x14ac:dyDescent="0.75">
      <c r="B2280" s="249">
        <v>2217</v>
      </c>
      <c r="C2280" s="248">
        <v>99.253059096056759</v>
      </c>
    </row>
    <row r="2281" spans="2:3" x14ac:dyDescent="0.75">
      <c r="B2281" s="249">
        <v>2218</v>
      </c>
      <c r="C2281" s="248">
        <v>125.49753172726258</v>
      </c>
    </row>
    <row r="2282" spans="2:3" x14ac:dyDescent="0.75">
      <c r="B2282" s="249">
        <v>2219</v>
      </c>
      <c r="C2282" s="248">
        <v>136.90526420343531</v>
      </c>
    </row>
    <row r="2283" spans="2:3" x14ac:dyDescent="0.75">
      <c r="B2283" s="249">
        <v>2220</v>
      </c>
      <c r="C2283" s="248">
        <v>141.50874610133539</v>
      </c>
    </row>
    <row r="2284" spans="2:3" x14ac:dyDescent="0.75">
      <c r="B2284" s="249">
        <v>2221</v>
      </c>
      <c r="C2284" s="248">
        <v>137.11793238403203</v>
      </c>
    </row>
    <row r="2285" spans="2:3" x14ac:dyDescent="0.75">
      <c r="B2285" s="249">
        <v>2222</v>
      </c>
      <c r="C2285" s="248">
        <v>161.75872201892705</v>
      </c>
    </row>
    <row r="2286" spans="2:3" x14ac:dyDescent="0.75">
      <c r="B2286" s="249">
        <v>2223</v>
      </c>
      <c r="C2286" s="248">
        <v>119.5347854455658</v>
      </c>
    </row>
    <row r="2287" spans="2:3" x14ac:dyDescent="0.75">
      <c r="B2287" s="249">
        <v>2224</v>
      </c>
      <c r="C2287" s="248">
        <v>113.54955454509148</v>
      </c>
    </row>
    <row r="2288" spans="2:3" x14ac:dyDescent="0.75">
      <c r="B2288" s="249">
        <v>2225</v>
      </c>
      <c r="C2288" s="248">
        <v>99.043787739730902</v>
      </c>
    </row>
    <row r="2289" spans="2:3" x14ac:dyDescent="0.75">
      <c r="B2289" s="249">
        <v>2226</v>
      </c>
      <c r="C2289" s="248">
        <v>85.993923519924664</v>
      </c>
    </row>
    <row r="2290" spans="2:3" x14ac:dyDescent="0.75">
      <c r="B2290" s="249">
        <v>2227</v>
      </c>
      <c r="C2290" s="248">
        <v>137.76937352609201</v>
      </c>
    </row>
    <row r="2291" spans="2:3" x14ac:dyDescent="0.75">
      <c r="B2291" s="249">
        <v>2228</v>
      </c>
      <c r="C2291" s="248">
        <v>129.56876525583047</v>
      </c>
    </row>
    <row r="2292" spans="2:3" x14ac:dyDescent="0.75">
      <c r="B2292" s="249">
        <v>2229</v>
      </c>
      <c r="C2292" s="248">
        <v>123.19060715389134</v>
      </c>
    </row>
    <row r="2293" spans="2:3" x14ac:dyDescent="0.75">
      <c r="B2293" s="249">
        <v>2230</v>
      </c>
      <c r="C2293" s="248">
        <v>122.04608512765346</v>
      </c>
    </row>
    <row r="2294" spans="2:3" x14ac:dyDescent="0.75">
      <c r="B2294" s="249">
        <v>2231</v>
      </c>
      <c r="C2294" s="248">
        <v>120.5983251116799</v>
      </c>
    </row>
    <row r="2295" spans="2:3" x14ac:dyDescent="0.75">
      <c r="B2295" s="249">
        <v>2232</v>
      </c>
      <c r="C2295" s="248">
        <v>163.6986515712718</v>
      </c>
    </row>
    <row r="2296" spans="2:3" x14ac:dyDescent="0.75">
      <c r="B2296" s="249">
        <v>2233</v>
      </c>
      <c r="C2296" s="248">
        <v>129.9876869219942</v>
      </c>
    </row>
    <row r="2297" spans="2:3" x14ac:dyDescent="0.75">
      <c r="B2297" s="249">
        <v>2234</v>
      </c>
      <c r="C2297" s="248">
        <v>164.60182019629022</v>
      </c>
    </row>
    <row r="2298" spans="2:3" x14ac:dyDescent="0.75">
      <c r="B2298" s="249">
        <v>2235</v>
      </c>
      <c r="C2298" s="248">
        <v>99.284872019559629</v>
      </c>
    </row>
    <row r="2299" spans="2:3" x14ac:dyDescent="0.75">
      <c r="B2299" s="249">
        <v>2236</v>
      </c>
      <c r="C2299" s="248">
        <v>141.21625203138098</v>
      </c>
    </row>
    <row r="2300" spans="2:3" x14ac:dyDescent="0.75">
      <c r="B2300" s="249">
        <v>2237</v>
      </c>
      <c r="C2300" s="248">
        <v>135.48936125656215</v>
      </c>
    </row>
    <row r="2301" spans="2:3" x14ac:dyDescent="0.75">
      <c r="B2301" s="249">
        <v>2238</v>
      </c>
      <c r="C2301" s="248">
        <v>112.71847049146082</v>
      </c>
    </row>
    <row r="2302" spans="2:3" x14ac:dyDescent="0.75">
      <c r="B2302" s="249">
        <v>2239</v>
      </c>
      <c r="C2302" s="248">
        <v>86.987060566687816</v>
      </c>
    </row>
    <row r="2303" spans="2:3" x14ac:dyDescent="0.75">
      <c r="B2303" s="249">
        <v>2240</v>
      </c>
      <c r="C2303" s="248">
        <v>117.80712450853191</v>
      </c>
    </row>
    <row r="2304" spans="2:3" x14ac:dyDescent="0.75">
      <c r="B2304" s="249">
        <v>2241</v>
      </c>
      <c r="C2304" s="248">
        <v>75.10668569574139</v>
      </c>
    </row>
    <row r="2305" spans="2:3" x14ac:dyDescent="0.75">
      <c r="B2305" s="249">
        <v>2242</v>
      </c>
      <c r="C2305" s="248">
        <v>120.25222316013358</v>
      </c>
    </row>
    <row r="2306" spans="2:3" x14ac:dyDescent="0.75">
      <c r="B2306" s="249">
        <v>2243</v>
      </c>
      <c r="C2306" s="248">
        <v>95.049977824397018</v>
      </c>
    </row>
    <row r="2307" spans="2:3" x14ac:dyDescent="0.75">
      <c r="B2307" s="249">
        <v>2244</v>
      </c>
      <c r="C2307" s="248">
        <v>112.39367247459631</v>
      </c>
    </row>
    <row r="2308" spans="2:3" x14ac:dyDescent="0.75">
      <c r="B2308" s="249">
        <v>2245</v>
      </c>
      <c r="C2308" s="248">
        <v>127.66517823399329</v>
      </c>
    </row>
    <row r="2309" spans="2:3" x14ac:dyDescent="0.75">
      <c r="B2309" s="249">
        <v>2246</v>
      </c>
      <c r="C2309" s="248">
        <v>145.24600818367992</v>
      </c>
    </row>
    <row r="2310" spans="2:3" x14ac:dyDescent="0.75">
      <c r="B2310" s="249">
        <v>2247</v>
      </c>
      <c r="C2310" s="248">
        <v>139.77801453496792</v>
      </c>
    </row>
    <row r="2311" spans="2:3" x14ac:dyDescent="0.75">
      <c r="B2311" s="249">
        <v>2248</v>
      </c>
      <c r="C2311" s="248">
        <v>107.89667627367479</v>
      </c>
    </row>
    <row r="2312" spans="2:3" x14ac:dyDescent="0.75">
      <c r="B2312" s="249">
        <v>2249</v>
      </c>
      <c r="C2312" s="248">
        <v>129.01072735192307</v>
      </c>
    </row>
    <row r="2313" spans="2:3" x14ac:dyDescent="0.75">
      <c r="B2313" s="249">
        <v>2250</v>
      </c>
      <c r="C2313" s="248">
        <v>90.157870107269304</v>
      </c>
    </row>
    <row r="2314" spans="2:3" x14ac:dyDescent="0.75">
      <c r="B2314" s="249">
        <v>2251</v>
      </c>
      <c r="C2314" s="248">
        <v>130.46641539109189</v>
      </c>
    </row>
    <row r="2315" spans="2:3" x14ac:dyDescent="0.75">
      <c r="B2315" s="249">
        <v>2252</v>
      </c>
      <c r="C2315" s="248">
        <v>90.594403487490979</v>
      </c>
    </row>
    <row r="2316" spans="2:3" x14ac:dyDescent="0.75">
      <c r="B2316" s="249">
        <v>2253</v>
      </c>
      <c r="C2316" s="248">
        <v>126.95962945594917</v>
      </c>
    </row>
    <row r="2317" spans="2:3" x14ac:dyDescent="0.75">
      <c r="B2317" s="249">
        <v>2254</v>
      </c>
      <c r="C2317" s="248">
        <v>96.911301226207016</v>
      </c>
    </row>
    <row r="2318" spans="2:3" x14ac:dyDescent="0.75">
      <c r="B2318" s="249">
        <v>2255</v>
      </c>
      <c r="C2318" s="248">
        <v>152.717659215087</v>
      </c>
    </row>
    <row r="2319" spans="2:3" x14ac:dyDescent="0.75">
      <c r="B2319" s="249">
        <v>2256</v>
      </c>
      <c r="C2319" s="248">
        <v>63.253461580746723</v>
      </c>
    </row>
    <row r="2320" spans="2:3" x14ac:dyDescent="0.75">
      <c r="B2320" s="249">
        <v>2257</v>
      </c>
      <c r="C2320" s="248">
        <v>122.55605884430014</v>
      </c>
    </row>
    <row r="2321" spans="2:3" x14ac:dyDescent="0.75">
      <c r="B2321" s="249">
        <v>2258</v>
      </c>
      <c r="C2321" s="248">
        <v>125.15660077709339</v>
      </c>
    </row>
    <row r="2322" spans="2:3" x14ac:dyDescent="0.75">
      <c r="B2322" s="249">
        <v>2259</v>
      </c>
      <c r="C2322" s="248">
        <v>110.26385902698975</v>
      </c>
    </row>
    <row r="2323" spans="2:3" x14ac:dyDescent="0.75">
      <c r="B2323" s="249">
        <v>2260</v>
      </c>
      <c r="C2323" s="248">
        <v>118.69764341381176</v>
      </c>
    </row>
    <row r="2324" spans="2:3" x14ac:dyDescent="0.75">
      <c r="B2324" s="249">
        <v>2261</v>
      </c>
      <c r="C2324" s="248">
        <v>135.58913853865334</v>
      </c>
    </row>
    <row r="2325" spans="2:3" x14ac:dyDescent="0.75">
      <c r="B2325" s="249">
        <v>2262</v>
      </c>
      <c r="C2325" s="248">
        <v>111.82446648787779</v>
      </c>
    </row>
    <row r="2326" spans="2:3" x14ac:dyDescent="0.75">
      <c r="B2326" s="249">
        <v>2263</v>
      </c>
      <c r="C2326" s="248">
        <v>133.8439836094058</v>
      </c>
    </row>
    <row r="2327" spans="2:3" x14ac:dyDescent="0.75">
      <c r="B2327" s="249">
        <v>2264</v>
      </c>
      <c r="C2327" s="248">
        <v>66.082425802299824</v>
      </c>
    </row>
    <row r="2328" spans="2:3" x14ac:dyDescent="0.75">
      <c r="B2328" s="249">
        <v>2265</v>
      </c>
      <c r="C2328" s="248">
        <v>112.40993915646497</v>
      </c>
    </row>
    <row r="2329" spans="2:3" x14ac:dyDescent="0.75">
      <c r="B2329" s="249">
        <v>2266</v>
      </c>
      <c r="C2329" s="248">
        <v>65.708131709516636</v>
      </c>
    </row>
    <row r="2330" spans="2:3" x14ac:dyDescent="0.75">
      <c r="B2330" s="249">
        <v>2267</v>
      </c>
      <c r="C2330" s="248">
        <v>107.98241564399844</v>
      </c>
    </row>
    <row r="2331" spans="2:3" x14ac:dyDescent="0.75">
      <c r="B2331" s="249">
        <v>2268</v>
      </c>
      <c r="C2331" s="248">
        <v>121.98694413806862</v>
      </c>
    </row>
    <row r="2332" spans="2:3" x14ac:dyDescent="0.75">
      <c r="B2332" s="249">
        <v>2269</v>
      </c>
      <c r="C2332" s="248">
        <v>112.4832577502154</v>
      </c>
    </row>
    <row r="2333" spans="2:3" x14ac:dyDescent="0.75">
      <c r="B2333" s="249">
        <v>2270</v>
      </c>
      <c r="C2333" s="248">
        <v>127.59462281804159</v>
      </c>
    </row>
    <row r="2334" spans="2:3" x14ac:dyDescent="0.75">
      <c r="B2334" s="249">
        <v>2271</v>
      </c>
      <c r="C2334" s="248">
        <v>121.6739333416116</v>
      </c>
    </row>
    <row r="2335" spans="2:3" x14ac:dyDescent="0.75">
      <c r="B2335" s="249">
        <v>2272</v>
      </c>
      <c r="C2335" s="248">
        <v>94.083171797192676</v>
      </c>
    </row>
    <row r="2336" spans="2:3" x14ac:dyDescent="0.75">
      <c r="B2336" s="249">
        <v>2273</v>
      </c>
      <c r="C2336" s="248">
        <v>90.32771737096482</v>
      </c>
    </row>
    <row r="2337" spans="2:3" x14ac:dyDescent="0.75">
      <c r="B2337" s="249">
        <v>2274</v>
      </c>
      <c r="C2337" s="248">
        <v>110.02278985856661</v>
      </c>
    </row>
    <row r="2338" spans="2:3" x14ac:dyDescent="0.75">
      <c r="B2338" s="249">
        <v>2275</v>
      </c>
      <c r="C2338" s="248">
        <v>125.06383716315338</v>
      </c>
    </row>
    <row r="2339" spans="2:3" x14ac:dyDescent="0.75">
      <c r="B2339" s="249">
        <v>2276</v>
      </c>
      <c r="C2339" s="248">
        <v>105.93459448087263</v>
      </c>
    </row>
    <row r="2340" spans="2:3" x14ac:dyDescent="0.75">
      <c r="B2340" s="249">
        <v>2277</v>
      </c>
      <c r="C2340" s="248">
        <v>104.12565576039708</v>
      </c>
    </row>
    <row r="2341" spans="2:3" x14ac:dyDescent="0.75">
      <c r="B2341" s="249">
        <v>2278</v>
      </c>
      <c r="C2341" s="248">
        <v>102.65329593770025</v>
      </c>
    </row>
    <row r="2342" spans="2:3" x14ac:dyDescent="0.75">
      <c r="B2342" s="249">
        <v>2279</v>
      </c>
      <c r="C2342" s="248">
        <v>126.57647114384496</v>
      </c>
    </row>
    <row r="2343" spans="2:3" x14ac:dyDescent="0.75">
      <c r="B2343" s="249">
        <v>2280</v>
      </c>
      <c r="C2343" s="248">
        <v>107.67942646698222</v>
      </c>
    </row>
    <row r="2344" spans="2:3" x14ac:dyDescent="0.75">
      <c r="B2344" s="249">
        <v>2281</v>
      </c>
      <c r="C2344" s="248">
        <v>84.139263137268614</v>
      </c>
    </row>
    <row r="2345" spans="2:3" x14ac:dyDescent="0.75">
      <c r="B2345" s="249">
        <v>2282</v>
      </c>
      <c r="C2345" s="248">
        <v>115.47102156954155</v>
      </c>
    </row>
    <row r="2346" spans="2:3" x14ac:dyDescent="0.75">
      <c r="B2346" s="249">
        <v>2283</v>
      </c>
      <c r="C2346" s="248">
        <v>122.93619551171416</v>
      </c>
    </row>
    <row r="2347" spans="2:3" x14ac:dyDescent="0.75">
      <c r="B2347" s="249">
        <v>2284</v>
      </c>
      <c r="C2347" s="248">
        <v>107.85182638136988</v>
      </c>
    </row>
    <row r="2348" spans="2:3" x14ac:dyDescent="0.75">
      <c r="B2348" s="249">
        <v>2285</v>
      </c>
      <c r="C2348" s="248">
        <v>106.45780413824585</v>
      </c>
    </row>
    <row r="2349" spans="2:3" x14ac:dyDescent="0.75">
      <c r="B2349" s="249">
        <v>2286</v>
      </c>
      <c r="C2349" s="248">
        <v>120.71456677397278</v>
      </c>
    </row>
    <row r="2350" spans="2:3" x14ac:dyDescent="0.75">
      <c r="B2350" s="249">
        <v>2287</v>
      </c>
      <c r="C2350" s="248">
        <v>102.72795020838581</v>
      </c>
    </row>
    <row r="2351" spans="2:3" x14ac:dyDescent="0.75">
      <c r="B2351" s="249">
        <v>2288</v>
      </c>
      <c r="C2351" s="248">
        <v>179.65991369220836</v>
      </c>
    </row>
    <row r="2352" spans="2:3" x14ac:dyDescent="0.75">
      <c r="B2352" s="249">
        <v>2289</v>
      </c>
      <c r="C2352" s="248">
        <v>93.195260665850896</v>
      </c>
    </row>
    <row r="2353" spans="2:3" x14ac:dyDescent="0.75">
      <c r="B2353" s="249">
        <v>2290</v>
      </c>
      <c r="C2353" s="248">
        <v>137.8825088538162</v>
      </c>
    </row>
    <row r="2354" spans="2:3" x14ac:dyDescent="0.75">
      <c r="B2354" s="249">
        <v>2291</v>
      </c>
      <c r="C2354" s="248">
        <v>127.26487540926897</v>
      </c>
    </row>
    <row r="2355" spans="2:3" x14ac:dyDescent="0.75">
      <c r="B2355" s="249">
        <v>2292</v>
      </c>
      <c r="C2355" s="248">
        <v>102.57022451211017</v>
      </c>
    </row>
    <row r="2356" spans="2:3" x14ac:dyDescent="0.75">
      <c r="B2356" s="249">
        <v>2293</v>
      </c>
      <c r="C2356" s="248">
        <v>105.36287675248806</v>
      </c>
    </row>
    <row r="2357" spans="2:3" x14ac:dyDescent="0.75">
      <c r="B2357" s="249">
        <v>2294</v>
      </c>
      <c r="C2357" s="248">
        <v>147.48065240743844</v>
      </c>
    </row>
    <row r="2358" spans="2:3" x14ac:dyDescent="0.75">
      <c r="B2358" s="249">
        <v>2295</v>
      </c>
      <c r="C2358" s="248">
        <v>100.76893846286158</v>
      </c>
    </row>
    <row r="2359" spans="2:3" x14ac:dyDescent="0.75">
      <c r="B2359" s="249">
        <v>2296</v>
      </c>
      <c r="C2359" s="248">
        <v>116.41679927691992</v>
      </c>
    </row>
    <row r="2360" spans="2:3" x14ac:dyDescent="0.75">
      <c r="B2360" s="249">
        <v>2297</v>
      </c>
      <c r="C2360" s="248">
        <v>100.61799382928182</v>
      </c>
    </row>
    <row r="2361" spans="2:3" x14ac:dyDescent="0.75">
      <c r="B2361" s="249">
        <v>2298</v>
      </c>
      <c r="C2361" s="248">
        <v>97.132067272880846</v>
      </c>
    </row>
    <row r="2362" spans="2:3" x14ac:dyDescent="0.75">
      <c r="B2362" s="249">
        <v>2299</v>
      </c>
      <c r="C2362" s="248">
        <v>121.424778491707</v>
      </c>
    </row>
    <row r="2363" spans="2:3" x14ac:dyDescent="0.75">
      <c r="B2363" s="249">
        <v>2300</v>
      </c>
      <c r="C2363" s="248">
        <v>128.0507120121575</v>
      </c>
    </row>
    <row r="2364" spans="2:3" x14ac:dyDescent="0.75">
      <c r="B2364" s="249">
        <v>2301</v>
      </c>
      <c r="C2364" s="248">
        <v>166.91734566538329</v>
      </c>
    </row>
    <row r="2365" spans="2:3" x14ac:dyDescent="0.75">
      <c r="B2365" s="249">
        <v>2302</v>
      </c>
      <c r="C2365" s="248">
        <v>133.91909191764393</v>
      </c>
    </row>
    <row r="2366" spans="2:3" x14ac:dyDescent="0.75">
      <c r="B2366" s="249">
        <v>2303</v>
      </c>
      <c r="C2366" s="248">
        <v>152.31237140063911</v>
      </c>
    </row>
    <row r="2367" spans="2:3" x14ac:dyDescent="0.75">
      <c r="B2367" s="249">
        <v>2304</v>
      </c>
      <c r="C2367" s="248">
        <v>128.10109276866896</v>
      </c>
    </row>
    <row r="2368" spans="2:3" x14ac:dyDescent="0.75">
      <c r="B2368" s="249">
        <v>2305</v>
      </c>
      <c r="C2368" s="248">
        <v>144.44454669087838</v>
      </c>
    </row>
    <row r="2369" spans="2:3" x14ac:dyDescent="0.75">
      <c r="B2369" s="249">
        <v>2306</v>
      </c>
      <c r="C2369" s="248">
        <v>115.05162158439391</v>
      </c>
    </row>
    <row r="2370" spans="2:3" x14ac:dyDescent="0.75">
      <c r="B2370" s="249">
        <v>2307</v>
      </c>
      <c r="C2370" s="248">
        <v>120.47172171960682</v>
      </c>
    </row>
    <row r="2371" spans="2:3" x14ac:dyDescent="0.75">
      <c r="B2371" s="249">
        <v>2308</v>
      </c>
      <c r="C2371" s="248">
        <v>108.32604995236349</v>
      </c>
    </row>
    <row r="2372" spans="2:3" x14ac:dyDescent="0.75">
      <c r="B2372" s="249">
        <v>2309</v>
      </c>
      <c r="C2372" s="248">
        <v>139.22311249950141</v>
      </c>
    </row>
    <row r="2373" spans="2:3" x14ac:dyDescent="0.75">
      <c r="B2373" s="249">
        <v>2310</v>
      </c>
      <c r="C2373" s="248">
        <v>137.86997189102749</v>
      </c>
    </row>
    <row r="2374" spans="2:3" x14ac:dyDescent="0.75">
      <c r="B2374" s="249">
        <v>2311</v>
      </c>
      <c r="C2374" s="248">
        <v>92.043537238318166</v>
      </c>
    </row>
    <row r="2375" spans="2:3" x14ac:dyDescent="0.75">
      <c r="B2375" s="249">
        <v>2312</v>
      </c>
      <c r="C2375" s="248">
        <v>86.84606411354261</v>
      </c>
    </row>
    <row r="2376" spans="2:3" x14ac:dyDescent="0.75">
      <c r="B2376" s="249">
        <v>2313</v>
      </c>
      <c r="C2376" s="248">
        <v>131.13207925053371</v>
      </c>
    </row>
    <row r="2377" spans="2:3" x14ac:dyDescent="0.75">
      <c r="B2377" s="249">
        <v>2314</v>
      </c>
      <c r="C2377" s="248">
        <v>68.347646282521197</v>
      </c>
    </row>
    <row r="2378" spans="2:3" x14ac:dyDescent="0.75">
      <c r="B2378" s="249">
        <v>2315</v>
      </c>
      <c r="C2378" s="248">
        <v>92.748497303731384</v>
      </c>
    </row>
    <row r="2379" spans="2:3" x14ac:dyDescent="0.75">
      <c r="B2379" s="249">
        <v>2316</v>
      </c>
      <c r="C2379" s="248">
        <v>80.641804786130137</v>
      </c>
    </row>
    <row r="2380" spans="2:3" x14ac:dyDescent="0.75">
      <c r="B2380" s="249">
        <v>2317</v>
      </c>
      <c r="C2380" s="248">
        <v>92.794256397113131</v>
      </c>
    </row>
    <row r="2381" spans="2:3" x14ac:dyDescent="0.75">
      <c r="B2381" s="249">
        <v>2318</v>
      </c>
      <c r="C2381" s="248">
        <v>94.03430444688432</v>
      </c>
    </row>
    <row r="2382" spans="2:3" x14ac:dyDescent="0.75">
      <c r="B2382" s="249">
        <v>2319</v>
      </c>
      <c r="C2382" s="248">
        <v>146.33679710413733</v>
      </c>
    </row>
    <row r="2383" spans="2:3" x14ac:dyDescent="0.75">
      <c r="B2383" s="249">
        <v>2320</v>
      </c>
      <c r="C2383" s="248">
        <v>17.923093551719262</v>
      </c>
    </row>
    <row r="2384" spans="2:3" x14ac:dyDescent="0.75">
      <c r="B2384" s="249">
        <v>2321</v>
      </c>
      <c r="C2384" s="248">
        <v>95.474298309240808</v>
      </c>
    </row>
    <row r="2385" spans="2:3" x14ac:dyDescent="0.75">
      <c r="B2385" s="249">
        <v>2322</v>
      </c>
      <c r="C2385" s="248">
        <v>109.43332534640346</v>
      </c>
    </row>
    <row r="2386" spans="2:3" x14ac:dyDescent="0.75">
      <c r="B2386" s="249">
        <v>2323</v>
      </c>
      <c r="C2386" s="248">
        <v>102.614769339548</v>
      </c>
    </row>
    <row r="2387" spans="2:3" x14ac:dyDescent="0.75">
      <c r="B2387" s="249">
        <v>2324</v>
      </c>
      <c r="C2387" s="248">
        <v>106.48262265814488</v>
      </c>
    </row>
    <row r="2388" spans="2:3" x14ac:dyDescent="0.75">
      <c r="B2388" s="249">
        <v>2325</v>
      </c>
      <c r="C2388" s="248">
        <v>44.968139254000121</v>
      </c>
    </row>
    <row r="2389" spans="2:3" x14ac:dyDescent="0.75">
      <c r="B2389" s="249">
        <v>2326</v>
      </c>
      <c r="C2389" s="248">
        <v>86.129360894642332</v>
      </c>
    </row>
    <row r="2390" spans="2:3" x14ac:dyDescent="0.75">
      <c r="B2390" s="249">
        <v>2327</v>
      </c>
      <c r="C2390" s="248">
        <v>111.74092260146045</v>
      </c>
    </row>
    <row r="2391" spans="2:3" x14ac:dyDescent="0.75">
      <c r="B2391" s="249">
        <v>2328</v>
      </c>
      <c r="C2391" s="248">
        <v>103.12854908492199</v>
      </c>
    </row>
    <row r="2392" spans="2:3" x14ac:dyDescent="0.75">
      <c r="B2392" s="249">
        <v>2329</v>
      </c>
      <c r="C2392" s="248">
        <v>129.47845367479619</v>
      </c>
    </row>
    <row r="2393" spans="2:3" x14ac:dyDescent="0.75">
      <c r="B2393" s="249">
        <v>2330</v>
      </c>
      <c r="C2393" s="248">
        <v>136.61999468425157</v>
      </c>
    </row>
    <row r="2394" spans="2:3" x14ac:dyDescent="0.75">
      <c r="B2394" s="249">
        <v>2331</v>
      </c>
      <c r="C2394" s="248">
        <v>125.28610956242187</v>
      </c>
    </row>
    <row r="2395" spans="2:3" x14ac:dyDescent="0.75">
      <c r="B2395" s="249">
        <v>2332</v>
      </c>
      <c r="C2395" s="248">
        <v>115.50387201381514</v>
      </c>
    </row>
    <row r="2396" spans="2:3" x14ac:dyDescent="0.75">
      <c r="B2396" s="249">
        <v>2333</v>
      </c>
      <c r="C2396" s="248">
        <v>111.49293939141738</v>
      </c>
    </row>
    <row r="2397" spans="2:3" x14ac:dyDescent="0.75">
      <c r="B2397" s="249">
        <v>2334</v>
      </c>
      <c r="C2397" s="248">
        <v>125.03862278759165</v>
      </c>
    </row>
    <row r="2398" spans="2:3" x14ac:dyDescent="0.75">
      <c r="B2398" s="249">
        <v>2335</v>
      </c>
      <c r="C2398" s="248">
        <v>116.85709531198883</v>
      </c>
    </row>
    <row r="2399" spans="2:3" x14ac:dyDescent="0.75">
      <c r="B2399" s="249">
        <v>2336</v>
      </c>
      <c r="C2399" s="248">
        <v>115.52556561547473</v>
      </c>
    </row>
    <row r="2400" spans="2:3" x14ac:dyDescent="0.75">
      <c r="B2400" s="249">
        <v>2337</v>
      </c>
      <c r="C2400" s="248">
        <v>106.75913339563027</v>
      </c>
    </row>
    <row r="2401" spans="2:3" x14ac:dyDescent="0.75">
      <c r="B2401" s="249">
        <v>2338</v>
      </c>
      <c r="C2401" s="248">
        <v>116.64005154836717</v>
      </c>
    </row>
    <row r="2402" spans="2:3" x14ac:dyDescent="0.75">
      <c r="B2402" s="249">
        <v>2339</v>
      </c>
      <c r="C2402" s="248">
        <v>134.43056818057522</v>
      </c>
    </row>
    <row r="2403" spans="2:3" x14ac:dyDescent="0.75">
      <c r="B2403" s="249">
        <v>2340</v>
      </c>
      <c r="C2403" s="248">
        <v>144.05989481043503</v>
      </c>
    </row>
    <row r="2404" spans="2:3" x14ac:dyDescent="0.75">
      <c r="B2404" s="249">
        <v>2341</v>
      </c>
      <c r="C2404" s="248">
        <v>119.58962136728692</v>
      </c>
    </row>
    <row r="2405" spans="2:3" x14ac:dyDescent="0.75">
      <c r="B2405" s="249">
        <v>2342</v>
      </c>
      <c r="C2405" s="248">
        <v>103.07796223506526</v>
      </c>
    </row>
    <row r="2406" spans="2:3" x14ac:dyDescent="0.75">
      <c r="B2406" s="249">
        <v>2343</v>
      </c>
      <c r="C2406" s="248">
        <v>135.79467981486715</v>
      </c>
    </row>
    <row r="2407" spans="2:3" x14ac:dyDescent="0.75">
      <c r="B2407" s="249">
        <v>2344</v>
      </c>
      <c r="C2407" s="248">
        <v>128.53511301673171</v>
      </c>
    </row>
    <row r="2408" spans="2:3" x14ac:dyDescent="0.75">
      <c r="B2408" s="249">
        <v>2345</v>
      </c>
      <c r="C2408" s="248">
        <v>129.27790847723406</v>
      </c>
    </row>
    <row r="2409" spans="2:3" x14ac:dyDescent="0.75">
      <c r="B2409" s="249">
        <v>2346</v>
      </c>
      <c r="C2409" s="248">
        <v>91.89976354653912</v>
      </c>
    </row>
    <row r="2410" spans="2:3" x14ac:dyDescent="0.75">
      <c r="B2410" s="249">
        <v>2347</v>
      </c>
      <c r="C2410" s="248">
        <v>152.10368785688459</v>
      </c>
    </row>
    <row r="2411" spans="2:3" x14ac:dyDescent="0.75">
      <c r="B2411" s="249">
        <v>2348</v>
      </c>
      <c r="C2411" s="248">
        <v>158.9918279981415</v>
      </c>
    </row>
    <row r="2412" spans="2:3" x14ac:dyDescent="0.75">
      <c r="B2412" s="249">
        <v>2349</v>
      </c>
      <c r="C2412" s="248">
        <v>127.64693003215382</v>
      </c>
    </row>
    <row r="2413" spans="2:3" x14ac:dyDescent="0.75">
      <c r="B2413" s="249">
        <v>2350</v>
      </c>
      <c r="C2413" s="248">
        <v>148.04395270688667</v>
      </c>
    </row>
    <row r="2414" spans="2:3" x14ac:dyDescent="0.75">
      <c r="B2414" s="249">
        <v>2351</v>
      </c>
      <c r="C2414" s="248">
        <v>122.15756537984609</v>
      </c>
    </row>
    <row r="2415" spans="2:3" x14ac:dyDescent="0.75">
      <c r="B2415" s="249">
        <v>2352</v>
      </c>
      <c r="C2415" s="248">
        <v>102.21061795778185</v>
      </c>
    </row>
    <row r="2416" spans="2:3" x14ac:dyDescent="0.75">
      <c r="B2416" s="249">
        <v>2353</v>
      </c>
      <c r="C2416" s="248">
        <v>97.169320298534217</v>
      </c>
    </row>
    <row r="2417" spans="2:3" x14ac:dyDescent="0.75">
      <c r="B2417" s="249">
        <v>2354</v>
      </c>
      <c r="C2417" s="248">
        <v>153.26976918868948</v>
      </c>
    </row>
    <row r="2418" spans="2:3" x14ac:dyDescent="0.75">
      <c r="B2418" s="249">
        <v>2355</v>
      </c>
      <c r="C2418" s="248">
        <v>140.70665711639117</v>
      </c>
    </row>
    <row r="2419" spans="2:3" x14ac:dyDescent="0.75">
      <c r="B2419" s="249">
        <v>2356</v>
      </c>
      <c r="C2419" s="248">
        <v>129.81031883353012</v>
      </c>
    </row>
    <row r="2420" spans="2:3" x14ac:dyDescent="0.75">
      <c r="B2420" s="249">
        <v>2357</v>
      </c>
      <c r="C2420" s="248">
        <v>94.886610242589015</v>
      </c>
    </row>
    <row r="2421" spans="2:3" x14ac:dyDescent="0.75">
      <c r="B2421" s="249">
        <v>2358</v>
      </c>
      <c r="C2421" s="248">
        <v>116.63860650915166</v>
      </c>
    </row>
    <row r="2422" spans="2:3" x14ac:dyDescent="0.75">
      <c r="B2422" s="249">
        <v>2359</v>
      </c>
      <c r="C2422" s="248">
        <v>99.1450901610024</v>
      </c>
    </row>
    <row r="2423" spans="2:3" x14ac:dyDescent="0.75">
      <c r="B2423" s="249">
        <v>2360</v>
      </c>
      <c r="C2423" s="248">
        <v>145.19943085566558</v>
      </c>
    </row>
    <row r="2424" spans="2:3" x14ac:dyDescent="0.75">
      <c r="B2424" s="249">
        <v>2361</v>
      </c>
      <c r="C2424" s="248">
        <v>123.62897154676281</v>
      </c>
    </row>
    <row r="2425" spans="2:3" x14ac:dyDescent="0.75">
      <c r="B2425" s="249">
        <v>2362</v>
      </c>
      <c r="C2425" s="248">
        <v>42.27182023400664</v>
      </c>
    </row>
    <row r="2426" spans="2:3" x14ac:dyDescent="0.75">
      <c r="B2426" s="249">
        <v>2363</v>
      </c>
      <c r="C2426" s="248">
        <v>149.91909965985414</v>
      </c>
    </row>
    <row r="2427" spans="2:3" x14ac:dyDescent="0.75">
      <c r="B2427" s="249">
        <v>2364</v>
      </c>
      <c r="C2427" s="248">
        <v>143.55548678222587</v>
      </c>
    </row>
    <row r="2428" spans="2:3" x14ac:dyDescent="0.75">
      <c r="B2428" s="249">
        <v>2365</v>
      </c>
      <c r="C2428" s="248">
        <v>89.117874722685002</v>
      </c>
    </row>
    <row r="2429" spans="2:3" x14ac:dyDescent="0.75">
      <c r="B2429" s="249">
        <v>2366</v>
      </c>
      <c r="C2429" s="248">
        <v>133.58059766299831</v>
      </c>
    </row>
    <row r="2430" spans="2:3" x14ac:dyDescent="0.75">
      <c r="B2430" s="249">
        <v>2367</v>
      </c>
      <c r="C2430" s="248">
        <v>100.04051313015233</v>
      </c>
    </row>
    <row r="2431" spans="2:3" x14ac:dyDescent="0.75">
      <c r="B2431" s="249">
        <v>2368</v>
      </c>
      <c r="C2431" s="248">
        <v>125.17807606785257</v>
      </c>
    </row>
    <row r="2432" spans="2:3" x14ac:dyDescent="0.75">
      <c r="B2432" s="249">
        <v>2369</v>
      </c>
      <c r="C2432" s="248">
        <v>118.39855838977913</v>
      </c>
    </row>
    <row r="2433" spans="2:3" x14ac:dyDescent="0.75">
      <c r="B2433" s="249">
        <v>2370</v>
      </c>
      <c r="C2433" s="248">
        <v>105.43241387003813</v>
      </c>
    </row>
    <row r="2434" spans="2:3" x14ac:dyDescent="0.75">
      <c r="B2434" s="249">
        <v>2371</v>
      </c>
      <c r="C2434" s="248">
        <v>113.19492918470895</v>
      </c>
    </row>
    <row r="2435" spans="2:3" x14ac:dyDescent="0.75">
      <c r="B2435" s="249">
        <v>2372</v>
      </c>
      <c r="C2435" s="248">
        <v>102.61058324494162</v>
      </c>
    </row>
    <row r="2436" spans="2:3" x14ac:dyDescent="0.75">
      <c r="B2436" s="249">
        <v>2373</v>
      </c>
      <c r="C2436" s="248">
        <v>77.435094489069684</v>
      </c>
    </row>
    <row r="2437" spans="2:3" x14ac:dyDescent="0.75">
      <c r="B2437" s="249">
        <v>2374</v>
      </c>
      <c r="C2437" s="248">
        <v>98.069544566484026</v>
      </c>
    </row>
    <row r="2438" spans="2:3" x14ac:dyDescent="0.75">
      <c r="B2438" s="249">
        <v>2375</v>
      </c>
      <c r="C2438" s="248">
        <v>115.06840921021239</v>
      </c>
    </row>
    <row r="2439" spans="2:3" x14ac:dyDescent="0.75">
      <c r="B2439" s="249">
        <v>2376</v>
      </c>
      <c r="C2439" s="248">
        <v>130.17256331595317</v>
      </c>
    </row>
    <row r="2440" spans="2:3" x14ac:dyDescent="0.75">
      <c r="B2440" s="249">
        <v>2377</v>
      </c>
      <c r="C2440" s="248">
        <v>144.87412113345391</v>
      </c>
    </row>
    <row r="2441" spans="2:3" x14ac:dyDescent="0.75">
      <c r="B2441" s="249">
        <v>2378</v>
      </c>
      <c r="C2441" s="248">
        <v>182.67518158217834</v>
      </c>
    </row>
    <row r="2442" spans="2:3" x14ac:dyDescent="0.75">
      <c r="B2442" s="249">
        <v>2379</v>
      </c>
      <c r="C2442" s="248">
        <v>126.90216002615892</v>
      </c>
    </row>
    <row r="2443" spans="2:3" x14ac:dyDescent="0.75">
      <c r="B2443" s="249">
        <v>2380</v>
      </c>
      <c r="C2443" s="248">
        <v>160.83074844774899</v>
      </c>
    </row>
    <row r="2444" spans="2:3" x14ac:dyDescent="0.75">
      <c r="B2444" s="249">
        <v>2381</v>
      </c>
      <c r="C2444" s="248">
        <v>119.17501701359697</v>
      </c>
    </row>
    <row r="2445" spans="2:3" x14ac:dyDescent="0.75">
      <c r="B2445" s="249">
        <v>2382</v>
      </c>
      <c r="C2445" s="248">
        <v>107.79713343110966</v>
      </c>
    </row>
    <row r="2446" spans="2:3" x14ac:dyDescent="0.75">
      <c r="B2446" s="249">
        <v>2383</v>
      </c>
      <c r="C2446" s="248">
        <v>129.82336414585353</v>
      </c>
    </row>
    <row r="2447" spans="2:3" x14ac:dyDescent="0.75">
      <c r="B2447" s="249">
        <v>2384</v>
      </c>
      <c r="C2447" s="248">
        <v>144.92864286073217</v>
      </c>
    </row>
    <row r="2448" spans="2:3" x14ac:dyDescent="0.75">
      <c r="B2448" s="249">
        <v>2385</v>
      </c>
      <c r="C2448" s="248">
        <v>99.133777460871642</v>
      </c>
    </row>
    <row r="2449" spans="2:3" x14ac:dyDescent="0.75">
      <c r="B2449" s="249">
        <v>2386</v>
      </c>
      <c r="C2449" s="248">
        <v>154.94213944661615</v>
      </c>
    </row>
    <row r="2450" spans="2:3" x14ac:dyDescent="0.75">
      <c r="B2450" s="249">
        <v>2387</v>
      </c>
      <c r="C2450" s="248">
        <v>133.8032364082336</v>
      </c>
    </row>
    <row r="2451" spans="2:3" x14ac:dyDescent="0.75">
      <c r="B2451" s="249">
        <v>2388</v>
      </c>
      <c r="C2451" s="248">
        <v>151.84605659182384</v>
      </c>
    </row>
    <row r="2452" spans="2:3" x14ac:dyDescent="0.75">
      <c r="B2452" s="249">
        <v>2389</v>
      </c>
      <c r="C2452" s="248">
        <v>142.5445863954622</v>
      </c>
    </row>
    <row r="2453" spans="2:3" x14ac:dyDescent="0.75">
      <c r="B2453" s="249">
        <v>2390</v>
      </c>
      <c r="C2453" s="248">
        <v>102.00601846448167</v>
      </c>
    </row>
    <row r="2454" spans="2:3" x14ac:dyDescent="0.75">
      <c r="B2454" s="249">
        <v>2391</v>
      </c>
      <c r="C2454" s="248">
        <v>97.757085670455893</v>
      </c>
    </row>
    <row r="2455" spans="2:3" x14ac:dyDescent="0.75">
      <c r="B2455" s="249">
        <v>2392</v>
      </c>
      <c r="C2455" s="248">
        <v>74.021442268076484</v>
      </c>
    </row>
    <row r="2456" spans="2:3" x14ac:dyDescent="0.75">
      <c r="B2456" s="249">
        <v>2393</v>
      </c>
      <c r="C2456" s="248">
        <v>170.65272631018487</v>
      </c>
    </row>
    <row r="2457" spans="2:3" x14ac:dyDescent="0.75">
      <c r="B2457" s="249">
        <v>2394</v>
      </c>
      <c r="C2457" s="248">
        <v>127.08300204928628</v>
      </c>
    </row>
    <row r="2458" spans="2:3" x14ac:dyDescent="0.75">
      <c r="B2458" s="249">
        <v>2395</v>
      </c>
      <c r="C2458" s="248">
        <v>120.24553785923798</v>
      </c>
    </row>
    <row r="2459" spans="2:3" x14ac:dyDescent="0.75">
      <c r="B2459" s="249">
        <v>2396</v>
      </c>
      <c r="C2459" s="248">
        <v>112.50566183478232</v>
      </c>
    </row>
    <row r="2460" spans="2:3" x14ac:dyDescent="0.75">
      <c r="B2460" s="249">
        <v>2397</v>
      </c>
      <c r="C2460" s="248">
        <v>96.604213972208143</v>
      </c>
    </row>
    <row r="2461" spans="2:3" x14ac:dyDescent="0.75">
      <c r="B2461" s="249">
        <v>2398</v>
      </c>
      <c r="C2461" s="248">
        <v>110.16416558168132</v>
      </c>
    </row>
    <row r="2462" spans="2:3" x14ac:dyDescent="0.75">
      <c r="B2462" s="249">
        <v>2399</v>
      </c>
      <c r="C2462" s="248">
        <v>127.51147138918259</v>
      </c>
    </row>
    <row r="2463" spans="2:3" x14ac:dyDescent="0.75">
      <c r="B2463" s="249">
        <v>2400</v>
      </c>
      <c r="C2463" s="248">
        <v>137.97413955123127</v>
      </c>
    </row>
    <row r="2464" spans="2:3" x14ac:dyDescent="0.75">
      <c r="B2464" s="249">
        <v>2401</v>
      </c>
      <c r="C2464" s="248">
        <v>164.30017598483082</v>
      </c>
    </row>
    <row r="2465" spans="2:3" x14ac:dyDescent="0.75">
      <c r="B2465" s="249">
        <v>2402</v>
      </c>
      <c r="C2465" s="248">
        <v>97.482303605552815</v>
      </c>
    </row>
    <row r="2466" spans="2:3" x14ac:dyDescent="0.75">
      <c r="B2466" s="249">
        <v>2403</v>
      </c>
      <c r="C2466" s="248">
        <v>62.334550486256802</v>
      </c>
    </row>
    <row r="2467" spans="2:3" x14ac:dyDescent="0.75">
      <c r="B2467" s="249">
        <v>2404</v>
      </c>
      <c r="C2467" s="248">
        <v>111.39965304594435</v>
      </c>
    </row>
    <row r="2468" spans="2:3" x14ac:dyDescent="0.75">
      <c r="B2468" s="249">
        <v>2405</v>
      </c>
      <c r="C2468" s="248">
        <v>153.66471992491685</v>
      </c>
    </row>
    <row r="2469" spans="2:3" x14ac:dyDescent="0.75">
      <c r="B2469" s="249">
        <v>2406</v>
      </c>
      <c r="C2469" s="248">
        <v>130.26744578084475</v>
      </c>
    </row>
    <row r="2470" spans="2:3" x14ac:dyDescent="0.75">
      <c r="B2470" s="249">
        <v>2407</v>
      </c>
      <c r="C2470" s="248">
        <v>125.39905279956378</v>
      </c>
    </row>
    <row r="2471" spans="2:3" x14ac:dyDescent="0.75">
      <c r="B2471" s="249">
        <v>2408</v>
      </c>
      <c r="C2471" s="248">
        <v>109.43877664979254</v>
      </c>
    </row>
    <row r="2472" spans="2:3" x14ac:dyDescent="0.75">
      <c r="B2472" s="249">
        <v>2409</v>
      </c>
      <c r="C2472" s="248">
        <v>114.75790039866565</v>
      </c>
    </row>
    <row r="2473" spans="2:3" x14ac:dyDescent="0.75">
      <c r="B2473" s="249">
        <v>2410</v>
      </c>
      <c r="C2473" s="248">
        <v>122.09025530377423</v>
      </c>
    </row>
    <row r="2474" spans="2:3" x14ac:dyDescent="0.75">
      <c r="B2474" s="249">
        <v>2411</v>
      </c>
      <c r="C2474" s="248">
        <v>108.8767397309078</v>
      </c>
    </row>
    <row r="2475" spans="2:3" x14ac:dyDescent="0.75">
      <c r="B2475" s="249">
        <v>2412</v>
      </c>
      <c r="C2475" s="248">
        <v>128.19587383250641</v>
      </c>
    </row>
    <row r="2476" spans="2:3" x14ac:dyDescent="0.75">
      <c r="B2476" s="249">
        <v>2413</v>
      </c>
      <c r="C2476" s="248">
        <v>132.23727066144798</v>
      </c>
    </row>
    <row r="2477" spans="2:3" x14ac:dyDescent="0.75">
      <c r="B2477" s="249">
        <v>2414</v>
      </c>
      <c r="C2477" s="248">
        <v>128.24251986900177</v>
      </c>
    </row>
    <row r="2478" spans="2:3" x14ac:dyDescent="0.75">
      <c r="B2478" s="249">
        <v>2415</v>
      </c>
      <c r="C2478" s="248">
        <v>106.73382576650518</v>
      </c>
    </row>
    <row r="2479" spans="2:3" x14ac:dyDescent="0.75">
      <c r="B2479" s="249">
        <v>2416</v>
      </c>
      <c r="C2479" s="248">
        <v>143.80634160991079</v>
      </c>
    </row>
    <row r="2480" spans="2:3" x14ac:dyDescent="0.75">
      <c r="B2480" s="249">
        <v>2417</v>
      </c>
      <c r="C2480" s="248">
        <v>70.104517409664254</v>
      </c>
    </row>
    <row r="2481" spans="2:3" x14ac:dyDescent="0.75">
      <c r="B2481" s="249">
        <v>2418</v>
      </c>
      <c r="C2481" s="248">
        <v>91.514601000630861</v>
      </c>
    </row>
    <row r="2482" spans="2:3" x14ac:dyDescent="0.75">
      <c r="B2482" s="249">
        <v>2419</v>
      </c>
      <c r="C2482" s="248">
        <v>90.798092233225191</v>
      </c>
    </row>
    <row r="2483" spans="2:3" x14ac:dyDescent="0.75">
      <c r="B2483" s="249">
        <v>2420</v>
      </c>
      <c r="C2483" s="248">
        <v>137.35860194936714</v>
      </c>
    </row>
    <row r="2484" spans="2:3" x14ac:dyDescent="0.75">
      <c r="B2484" s="249">
        <v>2421</v>
      </c>
      <c r="C2484" s="248">
        <v>97.913885485816593</v>
      </c>
    </row>
    <row r="2485" spans="2:3" x14ac:dyDescent="0.75">
      <c r="B2485" s="249">
        <v>2422</v>
      </c>
      <c r="C2485" s="248">
        <v>113.06512507948557</v>
      </c>
    </row>
    <row r="2486" spans="2:3" x14ac:dyDescent="0.75">
      <c r="B2486" s="249">
        <v>2423</v>
      </c>
      <c r="C2486" s="248">
        <v>118.54524166283285</v>
      </c>
    </row>
    <row r="2487" spans="2:3" x14ac:dyDescent="0.75">
      <c r="B2487" s="249">
        <v>2424</v>
      </c>
      <c r="C2487" s="248">
        <v>127.26134273484283</v>
      </c>
    </row>
    <row r="2488" spans="2:3" x14ac:dyDescent="0.75">
      <c r="B2488" s="249">
        <v>2425</v>
      </c>
      <c r="C2488" s="248">
        <v>135.96792597479876</v>
      </c>
    </row>
    <row r="2489" spans="2:3" x14ac:dyDescent="0.75">
      <c r="B2489" s="249">
        <v>2426</v>
      </c>
      <c r="C2489" s="248">
        <v>88.201871334840078</v>
      </c>
    </row>
    <row r="2490" spans="2:3" x14ac:dyDescent="0.75">
      <c r="B2490" s="249">
        <v>2427</v>
      </c>
      <c r="C2490" s="248">
        <v>138.66411648641918</v>
      </c>
    </row>
    <row r="2491" spans="2:3" x14ac:dyDescent="0.75">
      <c r="B2491" s="249">
        <v>2428</v>
      </c>
      <c r="C2491" s="248">
        <v>155.96107894961636</v>
      </c>
    </row>
    <row r="2492" spans="2:3" x14ac:dyDescent="0.75">
      <c r="B2492" s="249">
        <v>2429</v>
      </c>
      <c r="C2492" s="248">
        <v>116.98234407611565</v>
      </c>
    </row>
    <row r="2493" spans="2:3" x14ac:dyDescent="0.75">
      <c r="B2493" s="249">
        <v>2430</v>
      </c>
      <c r="C2493" s="248">
        <v>93.39488323107318</v>
      </c>
    </row>
    <row r="2494" spans="2:3" x14ac:dyDescent="0.75">
      <c r="B2494" s="249">
        <v>2431</v>
      </c>
      <c r="C2494" s="248">
        <v>93.244002775267404</v>
      </c>
    </row>
    <row r="2495" spans="2:3" x14ac:dyDescent="0.75">
      <c r="B2495" s="249">
        <v>2432</v>
      </c>
      <c r="C2495" s="248">
        <v>141.3497823109806</v>
      </c>
    </row>
    <row r="2496" spans="2:3" x14ac:dyDescent="0.75">
      <c r="B2496" s="249">
        <v>2433</v>
      </c>
      <c r="C2496" s="248">
        <v>121.34925110066096</v>
      </c>
    </row>
    <row r="2497" spans="2:3" x14ac:dyDescent="0.75">
      <c r="B2497" s="249">
        <v>2434</v>
      </c>
      <c r="C2497" s="248">
        <v>149.99562753077458</v>
      </c>
    </row>
    <row r="2498" spans="2:3" x14ac:dyDescent="0.75">
      <c r="B2498" s="249">
        <v>2435</v>
      </c>
      <c r="C2498" s="248">
        <v>68.645868296247173</v>
      </c>
    </row>
    <row r="2499" spans="2:3" x14ac:dyDescent="0.75">
      <c r="B2499" s="249">
        <v>2436</v>
      </c>
      <c r="C2499" s="248">
        <v>142.90736854843979</v>
      </c>
    </row>
    <row r="2500" spans="2:3" x14ac:dyDescent="0.75">
      <c r="B2500" s="249">
        <v>2437</v>
      </c>
      <c r="C2500" s="248">
        <v>136.86020424714422</v>
      </c>
    </row>
    <row r="2501" spans="2:3" x14ac:dyDescent="0.75">
      <c r="B2501" s="249">
        <v>2438</v>
      </c>
      <c r="C2501" s="248">
        <v>64.881738104059934</v>
      </c>
    </row>
    <row r="2502" spans="2:3" x14ac:dyDescent="0.75">
      <c r="B2502" s="249">
        <v>2439</v>
      </c>
      <c r="C2502" s="248">
        <v>145.25159989584745</v>
      </c>
    </row>
    <row r="2503" spans="2:3" x14ac:dyDescent="0.75">
      <c r="B2503" s="249">
        <v>2440</v>
      </c>
      <c r="C2503" s="248">
        <v>88.104875464088508</v>
      </c>
    </row>
    <row r="2504" spans="2:3" x14ac:dyDescent="0.75">
      <c r="B2504" s="249">
        <v>2441</v>
      </c>
      <c r="C2504" s="248">
        <v>132.09982722018472</v>
      </c>
    </row>
    <row r="2505" spans="2:3" x14ac:dyDescent="0.75">
      <c r="B2505" s="249">
        <v>2442</v>
      </c>
      <c r="C2505" s="248">
        <v>102.15468812183275</v>
      </c>
    </row>
    <row r="2506" spans="2:3" x14ac:dyDescent="0.75">
      <c r="B2506" s="249">
        <v>2443</v>
      </c>
      <c r="C2506" s="248">
        <v>125.08719148277572</v>
      </c>
    </row>
    <row r="2507" spans="2:3" x14ac:dyDescent="0.75">
      <c r="B2507" s="249">
        <v>2444</v>
      </c>
      <c r="C2507" s="248">
        <v>126.48578687529064</v>
      </c>
    </row>
    <row r="2508" spans="2:3" x14ac:dyDescent="0.75">
      <c r="B2508" s="249">
        <v>2445</v>
      </c>
      <c r="C2508" s="248">
        <v>137.96051435920612</v>
      </c>
    </row>
    <row r="2509" spans="2:3" x14ac:dyDescent="0.75">
      <c r="B2509" s="249">
        <v>2446</v>
      </c>
      <c r="C2509" s="248">
        <v>112.70953406273212</v>
      </c>
    </row>
    <row r="2510" spans="2:3" x14ac:dyDescent="0.75">
      <c r="B2510" s="249">
        <v>2447</v>
      </c>
      <c r="C2510" s="248">
        <v>111.47147952540551</v>
      </c>
    </row>
    <row r="2511" spans="2:3" x14ac:dyDescent="0.75">
      <c r="B2511" s="249">
        <v>2448</v>
      </c>
      <c r="C2511" s="248">
        <v>94.432184381546648</v>
      </c>
    </row>
    <row r="2512" spans="2:3" x14ac:dyDescent="0.75">
      <c r="B2512" s="249">
        <v>2449</v>
      </c>
      <c r="C2512" s="248">
        <v>103.09310572757659</v>
      </c>
    </row>
    <row r="2513" spans="2:3" x14ac:dyDescent="0.75">
      <c r="B2513" s="249">
        <v>2450</v>
      </c>
      <c r="C2513" s="248">
        <v>108.81426220806966</v>
      </c>
    </row>
    <row r="2514" spans="2:3" x14ac:dyDescent="0.75">
      <c r="B2514" s="249">
        <v>2451</v>
      </c>
      <c r="C2514" s="248">
        <v>91.206193318770133</v>
      </c>
    </row>
    <row r="2515" spans="2:3" x14ac:dyDescent="0.75">
      <c r="B2515" s="249">
        <v>2452</v>
      </c>
      <c r="C2515" s="248">
        <v>133.71052037964702</v>
      </c>
    </row>
    <row r="2516" spans="2:3" x14ac:dyDescent="0.75">
      <c r="B2516" s="249">
        <v>2453</v>
      </c>
      <c r="C2516" s="248">
        <v>118.99149832847806</v>
      </c>
    </row>
    <row r="2517" spans="2:3" x14ac:dyDescent="0.75">
      <c r="B2517" s="249">
        <v>2454</v>
      </c>
      <c r="C2517" s="248">
        <v>122.46401144276932</v>
      </c>
    </row>
    <row r="2518" spans="2:3" x14ac:dyDescent="0.75">
      <c r="B2518" s="249">
        <v>2455</v>
      </c>
      <c r="C2518" s="248">
        <v>99.931843021909899</v>
      </c>
    </row>
    <row r="2519" spans="2:3" x14ac:dyDescent="0.75">
      <c r="B2519" s="249">
        <v>2456</v>
      </c>
      <c r="C2519" s="248">
        <v>121.85874002343643</v>
      </c>
    </row>
    <row r="2520" spans="2:3" x14ac:dyDescent="0.75">
      <c r="B2520" s="249">
        <v>2457</v>
      </c>
      <c r="C2520" s="248">
        <v>97.949351279934035</v>
      </c>
    </row>
    <row r="2521" spans="2:3" x14ac:dyDescent="0.75">
      <c r="B2521" s="249">
        <v>2458</v>
      </c>
      <c r="C2521" s="248">
        <v>150.74154101082749</v>
      </c>
    </row>
    <row r="2522" spans="2:3" x14ac:dyDescent="0.75">
      <c r="B2522" s="249">
        <v>2459</v>
      </c>
      <c r="C2522" s="248">
        <v>142.35378423832523</v>
      </c>
    </row>
    <row r="2523" spans="2:3" x14ac:dyDescent="0.75">
      <c r="B2523" s="249">
        <v>2460</v>
      </c>
      <c r="C2523" s="248">
        <v>136.27410642727139</v>
      </c>
    </row>
    <row r="2524" spans="2:3" x14ac:dyDescent="0.75">
      <c r="B2524" s="249">
        <v>2461</v>
      </c>
      <c r="C2524" s="248">
        <v>111.26257247972065</v>
      </c>
    </row>
    <row r="2525" spans="2:3" x14ac:dyDescent="0.75">
      <c r="B2525" s="249">
        <v>2462</v>
      </c>
      <c r="C2525" s="248">
        <v>98.786581018997097</v>
      </c>
    </row>
    <row r="2526" spans="2:3" x14ac:dyDescent="0.75">
      <c r="B2526" s="249">
        <v>2463</v>
      </c>
      <c r="C2526" s="248">
        <v>109.89886404160255</v>
      </c>
    </row>
    <row r="2527" spans="2:3" x14ac:dyDescent="0.75">
      <c r="B2527" s="249">
        <v>2464</v>
      </c>
      <c r="C2527" s="248">
        <v>168.80660746389509</v>
      </c>
    </row>
    <row r="2528" spans="2:3" x14ac:dyDescent="0.75">
      <c r="B2528" s="249">
        <v>2465</v>
      </c>
      <c r="C2528" s="248">
        <v>127.13532691023147</v>
      </c>
    </row>
    <row r="2529" spans="2:3" x14ac:dyDescent="0.75">
      <c r="B2529" s="249">
        <v>2466</v>
      </c>
      <c r="C2529" s="248">
        <v>158.71569644979348</v>
      </c>
    </row>
    <row r="2530" spans="2:3" x14ac:dyDescent="0.75">
      <c r="B2530" s="249">
        <v>2467</v>
      </c>
      <c r="C2530" s="248">
        <v>148.63677382147742</v>
      </c>
    </row>
    <row r="2531" spans="2:3" x14ac:dyDescent="0.75">
      <c r="B2531" s="249">
        <v>2468</v>
      </c>
      <c r="C2531" s="248">
        <v>98.873050717334834</v>
      </c>
    </row>
    <row r="2532" spans="2:3" x14ac:dyDescent="0.75">
      <c r="B2532" s="249">
        <v>2469</v>
      </c>
      <c r="C2532" s="248">
        <v>127.93248574253822</v>
      </c>
    </row>
    <row r="2533" spans="2:3" x14ac:dyDescent="0.75">
      <c r="B2533" s="249">
        <v>2470</v>
      </c>
      <c r="C2533" s="248">
        <v>84.471201154167318</v>
      </c>
    </row>
    <row r="2534" spans="2:3" x14ac:dyDescent="0.75">
      <c r="B2534" s="249">
        <v>2471</v>
      </c>
      <c r="C2534" s="248">
        <v>134.16036467268572</v>
      </c>
    </row>
    <row r="2535" spans="2:3" x14ac:dyDescent="0.75">
      <c r="B2535" s="249">
        <v>2472</v>
      </c>
      <c r="C2535" s="248">
        <v>101.70192639129343</v>
      </c>
    </row>
    <row r="2536" spans="2:3" x14ac:dyDescent="0.75">
      <c r="B2536" s="249">
        <v>2473</v>
      </c>
      <c r="C2536" s="248">
        <v>106.73755518938793</v>
      </c>
    </row>
    <row r="2537" spans="2:3" x14ac:dyDescent="0.75">
      <c r="B2537" s="249">
        <v>2474</v>
      </c>
      <c r="C2537" s="248">
        <v>128.76828263432924</v>
      </c>
    </row>
    <row r="2538" spans="2:3" x14ac:dyDescent="0.75">
      <c r="B2538" s="249">
        <v>2475</v>
      </c>
      <c r="C2538" s="248">
        <v>108.24034230307443</v>
      </c>
    </row>
    <row r="2539" spans="2:3" x14ac:dyDescent="0.75">
      <c r="B2539" s="249">
        <v>2476</v>
      </c>
      <c r="C2539" s="248">
        <v>77.912871086602479</v>
      </c>
    </row>
    <row r="2540" spans="2:3" x14ac:dyDescent="0.75">
      <c r="B2540" s="249">
        <v>2477</v>
      </c>
      <c r="C2540" s="248">
        <v>91.905835948492751</v>
      </c>
    </row>
    <row r="2541" spans="2:3" x14ac:dyDescent="0.75">
      <c r="B2541" s="249">
        <v>2478</v>
      </c>
      <c r="C2541" s="248">
        <v>126.03799194416564</v>
      </c>
    </row>
    <row r="2542" spans="2:3" x14ac:dyDescent="0.75">
      <c r="B2542" s="249">
        <v>2479</v>
      </c>
      <c r="C2542" s="248">
        <v>104.319148600299</v>
      </c>
    </row>
    <row r="2543" spans="2:3" x14ac:dyDescent="0.75">
      <c r="B2543" s="249">
        <v>2480</v>
      </c>
      <c r="C2543" s="248">
        <v>111.67268711298181</v>
      </c>
    </row>
    <row r="2544" spans="2:3" x14ac:dyDescent="0.75">
      <c r="B2544" s="249">
        <v>2481</v>
      </c>
      <c r="C2544" s="248">
        <v>156.99256750686197</v>
      </c>
    </row>
    <row r="2545" spans="2:3" x14ac:dyDescent="0.75">
      <c r="B2545" s="249">
        <v>2482</v>
      </c>
      <c r="C2545" s="248">
        <v>143.20120564136698</v>
      </c>
    </row>
    <row r="2546" spans="2:3" x14ac:dyDescent="0.75">
      <c r="B2546" s="249">
        <v>2483</v>
      </c>
      <c r="C2546" s="248">
        <v>152.62051916527781</v>
      </c>
    </row>
    <row r="2547" spans="2:3" x14ac:dyDescent="0.75">
      <c r="B2547" s="249">
        <v>2484</v>
      </c>
      <c r="C2547" s="248">
        <v>142.34801476530382</v>
      </c>
    </row>
    <row r="2548" spans="2:3" x14ac:dyDescent="0.75">
      <c r="B2548" s="249">
        <v>2485</v>
      </c>
      <c r="C2548" s="248">
        <v>149.09833262273588</v>
      </c>
    </row>
    <row r="2549" spans="2:3" x14ac:dyDescent="0.75">
      <c r="B2549" s="249">
        <v>2486</v>
      </c>
      <c r="C2549" s="248">
        <v>162.17982188503942</v>
      </c>
    </row>
    <row r="2550" spans="2:3" x14ac:dyDescent="0.75">
      <c r="B2550" s="249">
        <v>2487</v>
      </c>
      <c r="C2550" s="248">
        <v>136.54896100996044</v>
      </c>
    </row>
    <row r="2551" spans="2:3" x14ac:dyDescent="0.75">
      <c r="B2551" s="249">
        <v>2488</v>
      </c>
      <c r="C2551" s="248">
        <v>149.98975320318399</v>
      </c>
    </row>
    <row r="2552" spans="2:3" x14ac:dyDescent="0.75">
      <c r="B2552" s="249">
        <v>2489</v>
      </c>
      <c r="C2552" s="248">
        <v>113.15830551839488</v>
      </c>
    </row>
    <row r="2553" spans="2:3" x14ac:dyDescent="0.75">
      <c r="B2553" s="249">
        <v>2490</v>
      </c>
      <c r="C2553" s="248">
        <v>148.959596625833</v>
      </c>
    </row>
    <row r="2554" spans="2:3" x14ac:dyDescent="0.75">
      <c r="B2554" s="249">
        <v>2491</v>
      </c>
      <c r="C2554" s="248">
        <v>111.66908456327259</v>
      </c>
    </row>
    <row r="2555" spans="2:3" x14ac:dyDescent="0.75">
      <c r="B2555" s="249">
        <v>2492</v>
      </c>
      <c r="C2555" s="248">
        <v>140.83796868439245</v>
      </c>
    </row>
    <row r="2556" spans="2:3" x14ac:dyDescent="0.75">
      <c r="B2556" s="249">
        <v>2493</v>
      </c>
      <c r="C2556" s="248">
        <v>152.58422177878072</v>
      </c>
    </row>
    <row r="2557" spans="2:3" x14ac:dyDescent="0.75">
      <c r="B2557" s="249">
        <v>2494</v>
      </c>
      <c r="C2557" s="248">
        <v>168.93146866571709</v>
      </c>
    </row>
    <row r="2558" spans="2:3" x14ac:dyDescent="0.75">
      <c r="B2558" s="249">
        <v>2495</v>
      </c>
      <c r="C2558" s="248">
        <v>160.5563708915455</v>
      </c>
    </row>
    <row r="2559" spans="2:3" x14ac:dyDescent="0.75">
      <c r="B2559" s="249">
        <v>2496</v>
      </c>
      <c r="C2559" s="248">
        <v>41.581231615968946</v>
      </c>
    </row>
    <row r="2560" spans="2:3" x14ac:dyDescent="0.75">
      <c r="B2560" s="249">
        <v>2497</v>
      </c>
      <c r="C2560" s="248">
        <v>156.61904201216149</v>
      </c>
    </row>
    <row r="2561" spans="2:3" x14ac:dyDescent="0.75">
      <c r="B2561" s="249">
        <v>2498</v>
      </c>
      <c r="C2561" s="248">
        <v>144.24336538857719</v>
      </c>
    </row>
    <row r="2562" spans="2:3" x14ac:dyDescent="0.75">
      <c r="B2562" s="249">
        <v>2499</v>
      </c>
      <c r="C2562" s="248">
        <v>101.36427474583753</v>
      </c>
    </row>
    <row r="2563" spans="2:3" x14ac:dyDescent="0.75">
      <c r="B2563" s="249">
        <v>2500</v>
      </c>
      <c r="C2563" s="248">
        <v>105.03348136015509</v>
      </c>
    </row>
    <row r="2564" spans="2:3" x14ac:dyDescent="0.75">
      <c r="B2564" s="249">
        <v>2501</v>
      </c>
      <c r="C2564" s="248">
        <v>66.688811421285379</v>
      </c>
    </row>
    <row r="2565" spans="2:3" x14ac:dyDescent="0.75">
      <c r="B2565" s="249">
        <v>2502</v>
      </c>
      <c r="C2565" s="248">
        <v>120.09503425380822</v>
      </c>
    </row>
    <row r="2566" spans="2:3" x14ac:dyDescent="0.75">
      <c r="B2566" s="249">
        <v>2503</v>
      </c>
      <c r="C2566" s="248">
        <v>94.866496522941418</v>
      </c>
    </row>
    <row r="2567" spans="2:3" x14ac:dyDescent="0.75">
      <c r="B2567" s="249">
        <v>2504</v>
      </c>
      <c r="C2567" s="248">
        <v>133.57202695615649</v>
      </c>
    </row>
    <row r="2568" spans="2:3" x14ac:dyDescent="0.75">
      <c r="B2568" s="249">
        <v>2505</v>
      </c>
      <c r="C2568" s="248">
        <v>108.34932432805377</v>
      </c>
    </row>
    <row r="2569" spans="2:3" x14ac:dyDescent="0.75">
      <c r="B2569" s="249">
        <v>2506</v>
      </c>
      <c r="C2569" s="248">
        <v>105.07803630958631</v>
      </c>
    </row>
    <row r="2570" spans="2:3" x14ac:dyDescent="0.75">
      <c r="B2570" s="249">
        <v>2507</v>
      </c>
      <c r="C2570" s="248">
        <v>127.72155041488713</v>
      </c>
    </row>
    <row r="2571" spans="2:3" x14ac:dyDescent="0.75">
      <c r="B2571" s="249">
        <v>2508</v>
      </c>
      <c r="C2571" s="248">
        <v>150.64046302691872</v>
      </c>
    </row>
    <row r="2572" spans="2:3" x14ac:dyDescent="0.75">
      <c r="B2572" s="249">
        <v>2509</v>
      </c>
      <c r="C2572" s="248">
        <v>153.18775079422574</v>
      </c>
    </row>
    <row r="2573" spans="2:3" x14ac:dyDescent="0.75">
      <c r="B2573" s="249">
        <v>2510</v>
      </c>
      <c r="C2573" s="248">
        <v>140.39416305107682</v>
      </c>
    </row>
    <row r="2574" spans="2:3" x14ac:dyDescent="0.75">
      <c r="B2574" s="249">
        <v>2511</v>
      </c>
      <c r="C2574" s="248">
        <v>143.01141977938315</v>
      </c>
    </row>
    <row r="2575" spans="2:3" x14ac:dyDescent="0.75">
      <c r="B2575" s="249">
        <v>2512</v>
      </c>
      <c r="C2575" s="248">
        <v>99.163614392399296</v>
      </c>
    </row>
    <row r="2576" spans="2:3" x14ac:dyDescent="0.75">
      <c r="B2576" s="249">
        <v>2513</v>
      </c>
      <c r="C2576" s="248">
        <v>99.88037487813304</v>
      </c>
    </row>
    <row r="2577" spans="2:3" x14ac:dyDescent="0.75">
      <c r="B2577" s="249">
        <v>2514</v>
      </c>
      <c r="C2577" s="248">
        <v>117.39091649389991</v>
      </c>
    </row>
    <row r="2578" spans="2:3" x14ac:dyDescent="0.75">
      <c r="B2578" s="249">
        <v>2515</v>
      </c>
      <c r="C2578" s="248">
        <v>99.652622880327229</v>
      </c>
    </row>
    <row r="2579" spans="2:3" x14ac:dyDescent="0.75">
      <c r="B2579" s="249">
        <v>2516</v>
      </c>
      <c r="C2579" s="248">
        <v>107.37571738473764</v>
      </c>
    </row>
    <row r="2580" spans="2:3" x14ac:dyDescent="0.75">
      <c r="B2580" s="249">
        <v>2517</v>
      </c>
      <c r="C2580" s="248">
        <v>108.96771541013867</v>
      </c>
    </row>
    <row r="2581" spans="2:3" x14ac:dyDescent="0.75">
      <c r="B2581" s="249">
        <v>2518</v>
      </c>
      <c r="C2581" s="248">
        <v>103.11639829879437</v>
      </c>
    </row>
    <row r="2582" spans="2:3" x14ac:dyDescent="0.75">
      <c r="B2582" s="249">
        <v>2519</v>
      </c>
      <c r="C2582" s="248">
        <v>174.73491898189525</v>
      </c>
    </row>
    <row r="2583" spans="2:3" x14ac:dyDescent="0.75">
      <c r="B2583" s="249">
        <v>2520</v>
      </c>
      <c r="C2583" s="248">
        <v>88.622197010475531</v>
      </c>
    </row>
    <row r="2584" spans="2:3" x14ac:dyDescent="0.75">
      <c r="B2584" s="249">
        <v>2521</v>
      </c>
      <c r="C2584" s="248">
        <v>96.901845213570411</v>
      </c>
    </row>
    <row r="2585" spans="2:3" x14ac:dyDescent="0.75">
      <c r="B2585" s="249">
        <v>2522</v>
      </c>
      <c r="C2585" s="248">
        <v>107.17371489678804</v>
      </c>
    </row>
    <row r="2586" spans="2:3" x14ac:dyDescent="0.75">
      <c r="B2586" s="249">
        <v>2523</v>
      </c>
      <c r="C2586" s="248">
        <v>151.23704786119126</v>
      </c>
    </row>
    <row r="2587" spans="2:3" x14ac:dyDescent="0.75">
      <c r="B2587" s="249">
        <v>2524</v>
      </c>
      <c r="C2587" s="248">
        <v>122.76686023475281</v>
      </c>
    </row>
    <row r="2588" spans="2:3" x14ac:dyDescent="0.75">
      <c r="B2588" s="249">
        <v>2525</v>
      </c>
      <c r="C2588" s="248">
        <v>136.9467617522173</v>
      </c>
    </row>
    <row r="2589" spans="2:3" x14ac:dyDescent="0.75">
      <c r="B2589" s="249">
        <v>2526</v>
      </c>
      <c r="C2589" s="248">
        <v>149.29000790161177</v>
      </c>
    </row>
    <row r="2590" spans="2:3" x14ac:dyDescent="0.75">
      <c r="B2590" s="249">
        <v>2527</v>
      </c>
      <c r="C2590" s="248">
        <v>110.1317686160456</v>
      </c>
    </row>
    <row r="2591" spans="2:3" x14ac:dyDescent="0.75">
      <c r="B2591" s="249">
        <v>2528</v>
      </c>
      <c r="C2591" s="248">
        <v>116.09615401047549</v>
      </c>
    </row>
    <row r="2592" spans="2:3" x14ac:dyDescent="0.75">
      <c r="B2592" s="249">
        <v>2529</v>
      </c>
      <c r="C2592" s="248">
        <v>130.07798659943211</v>
      </c>
    </row>
    <row r="2593" spans="2:3" x14ac:dyDescent="0.75">
      <c r="B2593" s="249">
        <v>2530</v>
      </c>
      <c r="C2593" s="248">
        <v>106.73207835936336</v>
      </c>
    </row>
    <row r="2594" spans="2:3" x14ac:dyDescent="0.75">
      <c r="B2594" s="249">
        <v>2531</v>
      </c>
      <c r="C2594" s="248">
        <v>141.82446884784332</v>
      </c>
    </row>
    <row r="2595" spans="2:3" x14ac:dyDescent="0.75">
      <c r="B2595" s="249">
        <v>2532</v>
      </c>
      <c r="C2595" s="248">
        <v>106.49383055341592</v>
      </c>
    </row>
    <row r="2596" spans="2:3" x14ac:dyDescent="0.75">
      <c r="B2596" s="249">
        <v>2533</v>
      </c>
      <c r="C2596" s="248">
        <v>114.69053912457808</v>
      </c>
    </row>
    <row r="2597" spans="2:3" x14ac:dyDescent="0.75">
      <c r="B2597" s="249">
        <v>2534</v>
      </c>
      <c r="C2597" s="248">
        <v>124.77942923337847</v>
      </c>
    </row>
    <row r="2598" spans="2:3" x14ac:dyDescent="0.75">
      <c r="B2598" s="249">
        <v>2535</v>
      </c>
      <c r="C2598" s="248">
        <v>125.85495137793657</v>
      </c>
    </row>
    <row r="2599" spans="2:3" x14ac:dyDescent="0.75">
      <c r="B2599" s="249">
        <v>2536</v>
      </c>
      <c r="C2599" s="248">
        <v>168.5775974576699</v>
      </c>
    </row>
    <row r="2600" spans="2:3" x14ac:dyDescent="0.75">
      <c r="B2600" s="249">
        <v>2537</v>
      </c>
      <c r="C2600" s="248">
        <v>120.52079527355232</v>
      </c>
    </row>
    <row r="2601" spans="2:3" x14ac:dyDescent="0.75">
      <c r="B2601" s="249">
        <v>2538</v>
      </c>
      <c r="C2601" s="248">
        <v>112.36117945601352</v>
      </c>
    </row>
    <row r="2602" spans="2:3" x14ac:dyDescent="0.75">
      <c r="B2602" s="249">
        <v>2539</v>
      </c>
      <c r="C2602" s="248">
        <v>141.73103286893502</v>
      </c>
    </row>
    <row r="2603" spans="2:3" x14ac:dyDescent="0.75">
      <c r="B2603" s="249">
        <v>2540</v>
      </c>
      <c r="C2603" s="248">
        <v>138.60112278881758</v>
      </c>
    </row>
    <row r="2604" spans="2:3" x14ac:dyDescent="0.75">
      <c r="B2604" s="249">
        <v>2541</v>
      </c>
      <c r="C2604" s="248">
        <v>120.1052972830861</v>
      </c>
    </row>
    <row r="2605" spans="2:3" x14ac:dyDescent="0.75">
      <c r="B2605" s="249">
        <v>2542</v>
      </c>
      <c r="C2605" s="248">
        <v>125.92029616087606</v>
      </c>
    </row>
    <row r="2606" spans="2:3" x14ac:dyDescent="0.75">
      <c r="B2606" s="249">
        <v>2543</v>
      </c>
      <c r="C2606" s="248">
        <v>130.52212824408338</v>
      </c>
    </row>
    <row r="2607" spans="2:3" x14ac:dyDescent="0.75">
      <c r="B2607" s="249">
        <v>2544</v>
      </c>
      <c r="C2607" s="248">
        <v>125.44112001330419</v>
      </c>
    </row>
    <row r="2608" spans="2:3" x14ac:dyDescent="0.75">
      <c r="B2608" s="249">
        <v>2545</v>
      </c>
      <c r="C2608" s="248">
        <v>85.572456888620792</v>
      </c>
    </row>
    <row r="2609" spans="2:3" x14ac:dyDescent="0.75">
      <c r="B2609" s="249">
        <v>2546</v>
      </c>
      <c r="C2609" s="248">
        <v>135.69256845277843</v>
      </c>
    </row>
    <row r="2610" spans="2:3" x14ac:dyDescent="0.75">
      <c r="B2610" s="249">
        <v>2547</v>
      </c>
      <c r="C2610" s="248">
        <v>119.52060003892127</v>
      </c>
    </row>
    <row r="2611" spans="2:3" x14ac:dyDescent="0.75">
      <c r="B2611" s="249">
        <v>2548</v>
      </c>
      <c r="C2611" s="248">
        <v>95.707468165020899</v>
      </c>
    </row>
    <row r="2612" spans="2:3" x14ac:dyDescent="0.75">
      <c r="B2612" s="249">
        <v>2549</v>
      </c>
      <c r="C2612" s="248">
        <v>127.23444828497009</v>
      </c>
    </row>
    <row r="2613" spans="2:3" x14ac:dyDescent="0.75">
      <c r="B2613" s="249">
        <v>2550</v>
      </c>
      <c r="C2613" s="248">
        <v>126.37922822085915</v>
      </c>
    </row>
    <row r="2614" spans="2:3" x14ac:dyDescent="0.75">
      <c r="B2614" s="249">
        <v>2551</v>
      </c>
      <c r="C2614" s="248">
        <v>114.94299382862479</v>
      </c>
    </row>
    <row r="2615" spans="2:3" x14ac:dyDescent="0.75">
      <c r="B2615" s="249">
        <v>2552</v>
      </c>
      <c r="C2615" s="248">
        <v>115.4975879886799</v>
      </c>
    </row>
    <row r="2616" spans="2:3" x14ac:dyDescent="0.75">
      <c r="B2616" s="249">
        <v>2553</v>
      </c>
      <c r="C2616" s="248">
        <v>133.10446703840239</v>
      </c>
    </row>
    <row r="2617" spans="2:3" x14ac:dyDescent="0.75">
      <c r="B2617" s="249">
        <v>2554</v>
      </c>
      <c r="C2617" s="248">
        <v>91.860723055439365</v>
      </c>
    </row>
    <row r="2618" spans="2:3" x14ac:dyDescent="0.75">
      <c r="B2618" s="249">
        <v>2555</v>
      </c>
      <c r="C2618" s="248">
        <v>106.90565458577534</v>
      </c>
    </row>
    <row r="2619" spans="2:3" x14ac:dyDescent="0.75">
      <c r="B2619" s="249">
        <v>2556</v>
      </c>
      <c r="C2619" s="248">
        <v>120.39317435056473</v>
      </c>
    </row>
    <row r="2620" spans="2:3" x14ac:dyDescent="0.75">
      <c r="B2620" s="249">
        <v>2557</v>
      </c>
      <c r="C2620" s="248">
        <v>114.35100351731496</v>
      </c>
    </row>
    <row r="2621" spans="2:3" x14ac:dyDescent="0.75">
      <c r="B2621" s="249">
        <v>2558</v>
      </c>
      <c r="C2621" s="248">
        <v>155.20762008915489</v>
      </c>
    </row>
    <row r="2622" spans="2:3" x14ac:dyDescent="0.75">
      <c r="B2622" s="249">
        <v>2559</v>
      </c>
      <c r="C2622" s="248">
        <v>108.90547105348783</v>
      </c>
    </row>
    <row r="2623" spans="2:3" x14ac:dyDescent="0.75">
      <c r="B2623" s="249">
        <v>2560</v>
      </c>
      <c r="C2623" s="248">
        <v>112.45228055022703</v>
      </c>
    </row>
    <row r="2624" spans="2:3" x14ac:dyDescent="0.75">
      <c r="B2624" s="249">
        <v>2561</v>
      </c>
      <c r="C2624" s="248">
        <v>154.57106275874449</v>
      </c>
    </row>
    <row r="2625" spans="2:3" x14ac:dyDescent="0.75">
      <c r="B2625" s="249">
        <v>2562</v>
      </c>
      <c r="C2625" s="248">
        <v>85.811286826034319</v>
      </c>
    </row>
    <row r="2626" spans="2:3" x14ac:dyDescent="0.75">
      <c r="B2626" s="249">
        <v>2563</v>
      </c>
      <c r="C2626" s="248">
        <v>103.9670653365438</v>
      </c>
    </row>
    <row r="2627" spans="2:3" x14ac:dyDescent="0.75">
      <c r="B2627" s="249">
        <v>2564</v>
      </c>
      <c r="C2627" s="248">
        <v>53.517552949398095</v>
      </c>
    </row>
    <row r="2628" spans="2:3" x14ac:dyDescent="0.75">
      <c r="B2628" s="249">
        <v>2565</v>
      </c>
      <c r="C2628" s="248">
        <v>108.99791389382696</v>
      </c>
    </row>
    <row r="2629" spans="2:3" x14ac:dyDescent="0.75">
      <c r="B2629" s="249">
        <v>2566</v>
      </c>
      <c r="C2629" s="248">
        <v>131.22613841090612</v>
      </c>
    </row>
    <row r="2630" spans="2:3" x14ac:dyDescent="0.75">
      <c r="B2630" s="249">
        <v>2567</v>
      </c>
      <c r="C2630" s="248">
        <v>125.53980490866378</v>
      </c>
    </row>
    <row r="2631" spans="2:3" x14ac:dyDescent="0.75">
      <c r="B2631" s="249">
        <v>2568</v>
      </c>
      <c r="C2631" s="248">
        <v>97.837189426760418</v>
      </c>
    </row>
    <row r="2632" spans="2:3" x14ac:dyDescent="0.75">
      <c r="B2632" s="249">
        <v>2569</v>
      </c>
      <c r="C2632" s="248">
        <v>107.5613183426149</v>
      </c>
    </row>
    <row r="2633" spans="2:3" x14ac:dyDescent="0.75">
      <c r="B2633" s="249">
        <v>2570</v>
      </c>
      <c r="C2633" s="248">
        <v>103.21919479782002</v>
      </c>
    </row>
    <row r="2634" spans="2:3" x14ac:dyDescent="0.75">
      <c r="B2634" s="249">
        <v>2571</v>
      </c>
      <c r="C2634" s="248">
        <v>135.88867633485174</v>
      </c>
    </row>
    <row r="2635" spans="2:3" x14ac:dyDescent="0.75">
      <c r="B2635" s="249">
        <v>2572</v>
      </c>
      <c r="C2635" s="248">
        <v>93.08989907685509</v>
      </c>
    </row>
    <row r="2636" spans="2:3" x14ac:dyDescent="0.75">
      <c r="B2636" s="249">
        <v>2573</v>
      </c>
      <c r="C2636" s="248">
        <v>95.338802983370229</v>
      </c>
    </row>
    <row r="2637" spans="2:3" x14ac:dyDescent="0.75">
      <c r="B2637" s="249">
        <v>2574</v>
      </c>
      <c r="C2637" s="248">
        <v>47.957767547240067</v>
      </c>
    </row>
    <row r="2638" spans="2:3" x14ac:dyDescent="0.75">
      <c r="B2638" s="249">
        <v>2575</v>
      </c>
      <c r="C2638" s="248">
        <v>136.79216983327515</v>
      </c>
    </row>
    <row r="2639" spans="2:3" x14ac:dyDescent="0.75">
      <c r="B2639" s="249">
        <v>2576</v>
      </c>
      <c r="C2639" s="248">
        <v>119.26250575329381</v>
      </c>
    </row>
    <row r="2640" spans="2:3" x14ac:dyDescent="0.75">
      <c r="B2640" s="249">
        <v>2577</v>
      </c>
      <c r="C2640" s="248">
        <v>133.65603488072236</v>
      </c>
    </row>
    <row r="2641" spans="2:3" x14ac:dyDescent="0.75">
      <c r="B2641" s="249">
        <v>2578</v>
      </c>
      <c r="C2641" s="248">
        <v>101.40394097269099</v>
      </c>
    </row>
    <row r="2642" spans="2:3" x14ac:dyDescent="0.75">
      <c r="B2642" s="249">
        <v>2579</v>
      </c>
      <c r="C2642" s="248">
        <v>100.00615199500471</v>
      </c>
    </row>
    <row r="2643" spans="2:3" x14ac:dyDescent="0.75">
      <c r="B2643" s="249">
        <v>2580</v>
      </c>
      <c r="C2643" s="248">
        <v>94.495679883874374</v>
      </c>
    </row>
    <row r="2644" spans="2:3" x14ac:dyDescent="0.75">
      <c r="B2644" s="249">
        <v>2581</v>
      </c>
      <c r="C2644" s="248">
        <v>155.94641930497312</v>
      </c>
    </row>
    <row r="2645" spans="2:3" x14ac:dyDescent="0.75">
      <c r="B2645" s="249">
        <v>2582</v>
      </c>
      <c r="C2645" s="248">
        <v>128.41544602987804</v>
      </c>
    </row>
    <row r="2646" spans="2:3" x14ac:dyDescent="0.75">
      <c r="B2646" s="249">
        <v>2583</v>
      </c>
      <c r="C2646" s="248">
        <v>119.43192371676673</v>
      </c>
    </row>
    <row r="2647" spans="2:3" x14ac:dyDescent="0.75">
      <c r="B2647" s="249">
        <v>2584</v>
      </c>
      <c r="C2647" s="248">
        <v>117.36963453232781</v>
      </c>
    </row>
    <row r="2648" spans="2:3" x14ac:dyDescent="0.75">
      <c r="B2648" s="249">
        <v>2585</v>
      </c>
      <c r="C2648" s="248">
        <v>123.74778666409999</v>
      </c>
    </row>
    <row r="2649" spans="2:3" x14ac:dyDescent="0.75">
      <c r="B2649" s="249">
        <v>2586</v>
      </c>
      <c r="C2649" s="248">
        <v>116.49661820168851</v>
      </c>
    </row>
    <row r="2650" spans="2:3" x14ac:dyDescent="0.75">
      <c r="B2650" s="249">
        <v>2587</v>
      </c>
      <c r="C2650" s="248">
        <v>179.52223086554625</v>
      </c>
    </row>
    <row r="2651" spans="2:3" x14ac:dyDescent="0.75">
      <c r="B2651" s="249">
        <v>2588</v>
      </c>
      <c r="C2651" s="248">
        <v>119.00730055900061</v>
      </c>
    </row>
    <row r="2652" spans="2:3" x14ac:dyDescent="0.75">
      <c r="B2652" s="249">
        <v>2589</v>
      </c>
      <c r="C2652" s="248">
        <v>104.91640394396536</v>
      </c>
    </row>
    <row r="2653" spans="2:3" x14ac:dyDescent="0.75">
      <c r="B2653" s="249">
        <v>2590</v>
      </c>
      <c r="C2653" s="248">
        <v>112.27541794116138</v>
      </c>
    </row>
    <row r="2654" spans="2:3" x14ac:dyDescent="0.75">
      <c r="B2654" s="249">
        <v>2591</v>
      </c>
      <c r="C2654" s="248">
        <v>67.047163332272362</v>
      </c>
    </row>
    <row r="2655" spans="2:3" x14ac:dyDescent="0.75">
      <c r="B2655" s="249">
        <v>2592</v>
      </c>
      <c r="C2655" s="248">
        <v>72.464433697516398</v>
      </c>
    </row>
    <row r="2656" spans="2:3" x14ac:dyDescent="0.75">
      <c r="B2656" s="249">
        <v>2593</v>
      </c>
      <c r="C2656" s="248">
        <v>110.31707253076193</v>
      </c>
    </row>
    <row r="2657" spans="2:3" x14ac:dyDescent="0.75">
      <c r="B2657" s="249">
        <v>2594</v>
      </c>
      <c r="C2657" s="248">
        <v>104.89236986588584</v>
      </c>
    </row>
    <row r="2658" spans="2:3" x14ac:dyDescent="0.75">
      <c r="B2658" s="249">
        <v>2595</v>
      </c>
      <c r="C2658" s="248">
        <v>92.556578941491551</v>
      </c>
    </row>
    <row r="2659" spans="2:3" x14ac:dyDescent="0.75">
      <c r="B2659" s="249">
        <v>2596</v>
      </c>
      <c r="C2659" s="248">
        <v>113.06427902191977</v>
      </c>
    </row>
    <row r="2660" spans="2:3" x14ac:dyDescent="0.75">
      <c r="B2660" s="249">
        <v>2597</v>
      </c>
      <c r="C2660" s="248">
        <v>142.28315660632967</v>
      </c>
    </row>
    <row r="2661" spans="2:3" x14ac:dyDescent="0.75">
      <c r="B2661" s="249">
        <v>2598</v>
      </c>
      <c r="C2661" s="248">
        <v>157.3843619031046</v>
      </c>
    </row>
    <row r="2662" spans="2:3" x14ac:dyDescent="0.75">
      <c r="B2662" s="249">
        <v>2599</v>
      </c>
      <c r="C2662" s="248">
        <v>73.930674521939167</v>
      </c>
    </row>
    <row r="2663" spans="2:3" x14ac:dyDescent="0.75">
      <c r="B2663" s="249">
        <v>2600</v>
      </c>
      <c r="C2663" s="248">
        <v>100.51172525790929</v>
      </c>
    </row>
    <row r="2664" spans="2:3" x14ac:dyDescent="0.75">
      <c r="B2664" s="249">
        <v>2601</v>
      </c>
      <c r="C2664" s="248">
        <v>119.84307741020247</v>
      </c>
    </row>
    <row r="2665" spans="2:3" x14ac:dyDescent="0.75">
      <c r="B2665" s="249">
        <v>2602</v>
      </c>
      <c r="C2665" s="248">
        <v>97.40678023447532</v>
      </c>
    </row>
    <row r="2666" spans="2:3" x14ac:dyDescent="0.75">
      <c r="B2666" s="249">
        <v>2603</v>
      </c>
      <c r="C2666" s="248">
        <v>141.53099910191068</v>
      </c>
    </row>
    <row r="2667" spans="2:3" x14ac:dyDescent="0.75">
      <c r="B2667" s="249">
        <v>2604</v>
      </c>
      <c r="C2667" s="248">
        <v>122.32214033402259</v>
      </c>
    </row>
    <row r="2668" spans="2:3" x14ac:dyDescent="0.75">
      <c r="B2668" s="249">
        <v>2605</v>
      </c>
      <c r="C2668" s="248">
        <v>113.21677994954031</v>
      </c>
    </row>
    <row r="2669" spans="2:3" x14ac:dyDescent="0.75">
      <c r="B2669" s="249">
        <v>2606</v>
      </c>
      <c r="C2669" s="248">
        <v>125.51254139554823</v>
      </c>
    </row>
    <row r="2670" spans="2:3" x14ac:dyDescent="0.75">
      <c r="B2670" s="249">
        <v>2607</v>
      </c>
      <c r="C2670" s="248">
        <v>145.46305648163138</v>
      </c>
    </row>
    <row r="2671" spans="2:3" x14ac:dyDescent="0.75">
      <c r="B2671" s="249">
        <v>2608</v>
      </c>
      <c r="C2671" s="248">
        <v>90.673414540806903</v>
      </c>
    </row>
    <row r="2672" spans="2:3" x14ac:dyDescent="0.75">
      <c r="B2672" s="249">
        <v>2609</v>
      </c>
      <c r="C2672" s="248">
        <v>146.70741506945947</v>
      </c>
    </row>
    <row r="2673" spans="2:3" x14ac:dyDescent="0.75">
      <c r="B2673" s="249">
        <v>2610</v>
      </c>
      <c r="C2673" s="248">
        <v>104.10323035124762</v>
      </c>
    </row>
    <row r="2674" spans="2:3" x14ac:dyDescent="0.75">
      <c r="B2674" s="249">
        <v>2611</v>
      </c>
      <c r="C2674" s="248">
        <v>106.00674243329992</v>
      </c>
    </row>
    <row r="2675" spans="2:3" x14ac:dyDescent="0.75">
      <c r="B2675" s="249">
        <v>2612</v>
      </c>
      <c r="C2675" s="248">
        <v>69.03085084120211</v>
      </c>
    </row>
    <row r="2676" spans="2:3" x14ac:dyDescent="0.75">
      <c r="B2676" s="249">
        <v>2613</v>
      </c>
      <c r="C2676" s="248">
        <v>128.73051113835558</v>
      </c>
    </row>
    <row r="2677" spans="2:3" x14ac:dyDescent="0.75">
      <c r="B2677" s="249">
        <v>2614</v>
      </c>
      <c r="C2677" s="248">
        <v>122.2218908337084</v>
      </c>
    </row>
    <row r="2678" spans="2:3" x14ac:dyDescent="0.75">
      <c r="B2678" s="249">
        <v>2615</v>
      </c>
      <c r="C2678" s="248">
        <v>71.620786898672904</v>
      </c>
    </row>
    <row r="2679" spans="2:3" x14ac:dyDescent="0.75">
      <c r="B2679" s="249">
        <v>2616</v>
      </c>
      <c r="C2679" s="248">
        <v>134.97912507643264</v>
      </c>
    </row>
    <row r="2680" spans="2:3" x14ac:dyDescent="0.75">
      <c r="B2680" s="249">
        <v>2617</v>
      </c>
      <c r="C2680" s="248">
        <v>133.15867111615148</v>
      </c>
    </row>
    <row r="2681" spans="2:3" x14ac:dyDescent="0.75">
      <c r="B2681" s="249">
        <v>2618</v>
      </c>
      <c r="C2681" s="248">
        <v>162.22562097592015</v>
      </c>
    </row>
    <row r="2682" spans="2:3" x14ac:dyDescent="0.75">
      <c r="B2682" s="249">
        <v>2619</v>
      </c>
      <c r="C2682" s="248">
        <v>129.41791214193344</v>
      </c>
    </row>
    <row r="2683" spans="2:3" x14ac:dyDescent="0.75">
      <c r="B2683" s="249">
        <v>2620</v>
      </c>
      <c r="C2683" s="248">
        <v>155.6075083379767</v>
      </c>
    </row>
    <row r="2684" spans="2:3" x14ac:dyDescent="0.75">
      <c r="B2684" s="249">
        <v>2621</v>
      </c>
      <c r="C2684" s="248">
        <v>103.85085556800959</v>
      </c>
    </row>
    <row r="2685" spans="2:3" x14ac:dyDescent="0.75">
      <c r="B2685" s="249">
        <v>2622</v>
      </c>
      <c r="C2685" s="248">
        <v>131.27962236965428</v>
      </c>
    </row>
    <row r="2686" spans="2:3" x14ac:dyDescent="0.75">
      <c r="B2686" s="249">
        <v>2623</v>
      </c>
      <c r="C2686" s="248">
        <v>86.508751379612931</v>
      </c>
    </row>
    <row r="2687" spans="2:3" x14ac:dyDescent="0.75">
      <c r="B2687" s="249">
        <v>2624</v>
      </c>
      <c r="C2687" s="248">
        <v>119.76575494285136</v>
      </c>
    </row>
    <row r="2688" spans="2:3" x14ac:dyDescent="0.75">
      <c r="B2688" s="249">
        <v>2625</v>
      </c>
      <c r="C2688" s="248">
        <v>104.94273318416072</v>
      </c>
    </row>
    <row r="2689" spans="2:3" x14ac:dyDescent="0.75">
      <c r="B2689" s="249">
        <v>2626</v>
      </c>
      <c r="C2689" s="248">
        <v>88.618873955887238</v>
      </c>
    </row>
    <row r="2690" spans="2:3" x14ac:dyDescent="0.75">
      <c r="B2690" s="249">
        <v>2627</v>
      </c>
      <c r="C2690" s="248">
        <v>172.16154686848972</v>
      </c>
    </row>
    <row r="2691" spans="2:3" x14ac:dyDescent="0.75">
      <c r="B2691" s="249">
        <v>2628</v>
      </c>
      <c r="C2691" s="248">
        <v>117.78815266919823</v>
      </c>
    </row>
    <row r="2692" spans="2:3" x14ac:dyDescent="0.75">
      <c r="B2692" s="249">
        <v>2629</v>
      </c>
      <c r="C2692" s="248">
        <v>169.58780967577448</v>
      </c>
    </row>
    <row r="2693" spans="2:3" x14ac:dyDescent="0.75">
      <c r="B2693" s="249">
        <v>2630</v>
      </c>
      <c r="C2693" s="248">
        <v>78.955451524964801</v>
      </c>
    </row>
    <row r="2694" spans="2:3" x14ac:dyDescent="0.75">
      <c r="B2694" s="249">
        <v>2631</v>
      </c>
      <c r="C2694" s="248">
        <v>114.50721590593929</v>
      </c>
    </row>
    <row r="2695" spans="2:3" x14ac:dyDescent="0.75">
      <c r="B2695" s="249">
        <v>2632</v>
      </c>
      <c r="C2695" s="248">
        <v>150.12945251819298</v>
      </c>
    </row>
    <row r="2696" spans="2:3" x14ac:dyDescent="0.75">
      <c r="B2696" s="249">
        <v>2633</v>
      </c>
      <c r="C2696" s="248">
        <v>129.41888672328108</v>
      </c>
    </row>
    <row r="2697" spans="2:3" x14ac:dyDescent="0.75">
      <c r="B2697" s="249">
        <v>2634</v>
      </c>
      <c r="C2697" s="248">
        <v>58.593698148211409</v>
      </c>
    </row>
    <row r="2698" spans="2:3" x14ac:dyDescent="0.75">
      <c r="B2698" s="249">
        <v>2635</v>
      </c>
      <c r="C2698" s="248">
        <v>120.1036639770216</v>
      </c>
    </row>
    <row r="2699" spans="2:3" x14ac:dyDescent="0.75">
      <c r="B2699" s="249">
        <v>2636</v>
      </c>
      <c r="C2699" s="248">
        <v>97.013557565668009</v>
      </c>
    </row>
    <row r="2700" spans="2:3" x14ac:dyDescent="0.75">
      <c r="B2700" s="249">
        <v>2637</v>
      </c>
      <c r="C2700" s="248">
        <v>156.11021993056045</v>
      </c>
    </row>
    <row r="2701" spans="2:3" x14ac:dyDescent="0.75">
      <c r="B2701" s="249">
        <v>2638</v>
      </c>
      <c r="C2701" s="248">
        <v>141.43722928010311</v>
      </c>
    </row>
    <row r="2702" spans="2:3" x14ac:dyDescent="0.75">
      <c r="B2702" s="249">
        <v>2639</v>
      </c>
      <c r="C2702" s="248">
        <v>117.23815748969761</v>
      </c>
    </row>
    <row r="2703" spans="2:3" x14ac:dyDescent="0.75">
      <c r="B2703" s="249">
        <v>2640</v>
      </c>
      <c r="C2703" s="248">
        <v>107.52089380488017</v>
      </c>
    </row>
    <row r="2704" spans="2:3" x14ac:dyDescent="0.75">
      <c r="B2704" s="249">
        <v>2641</v>
      </c>
      <c r="C2704" s="248">
        <v>136.62835367437719</v>
      </c>
    </row>
    <row r="2705" spans="2:3" x14ac:dyDescent="0.75">
      <c r="B2705" s="249">
        <v>2642</v>
      </c>
      <c r="C2705" s="248">
        <v>145.57126805697465</v>
      </c>
    </row>
    <row r="2706" spans="2:3" x14ac:dyDescent="0.75">
      <c r="B2706" s="249">
        <v>2643</v>
      </c>
      <c r="C2706" s="248">
        <v>53.000250468210126</v>
      </c>
    </row>
    <row r="2707" spans="2:3" x14ac:dyDescent="0.75">
      <c r="B2707" s="249">
        <v>2644</v>
      </c>
      <c r="C2707" s="248">
        <v>69.583498324485092</v>
      </c>
    </row>
    <row r="2708" spans="2:3" x14ac:dyDescent="0.75">
      <c r="B2708" s="249">
        <v>2645</v>
      </c>
      <c r="C2708" s="248">
        <v>106.31851321530414</v>
      </c>
    </row>
    <row r="2709" spans="2:3" x14ac:dyDescent="0.75">
      <c r="B2709" s="249">
        <v>2646</v>
      </c>
      <c r="C2709" s="248">
        <v>105.10285403954862</v>
      </c>
    </row>
    <row r="2710" spans="2:3" x14ac:dyDescent="0.75">
      <c r="B2710" s="249">
        <v>2647</v>
      </c>
      <c r="C2710" s="248">
        <v>95.369822007924981</v>
      </c>
    </row>
    <row r="2711" spans="2:3" x14ac:dyDescent="0.75">
      <c r="B2711" s="249">
        <v>2648</v>
      </c>
      <c r="C2711" s="248">
        <v>143.31684328824255</v>
      </c>
    </row>
    <row r="2712" spans="2:3" x14ac:dyDescent="0.75">
      <c r="B2712" s="249">
        <v>2649</v>
      </c>
      <c r="C2712" s="248">
        <v>158.68441217114918</v>
      </c>
    </row>
    <row r="2713" spans="2:3" x14ac:dyDescent="0.75">
      <c r="B2713" s="249">
        <v>2650</v>
      </c>
      <c r="C2713" s="248">
        <v>115.07525194819767</v>
      </c>
    </row>
    <row r="2714" spans="2:3" x14ac:dyDescent="0.75">
      <c r="B2714" s="249">
        <v>2651</v>
      </c>
      <c r="C2714" s="248">
        <v>126.82805717036381</v>
      </c>
    </row>
    <row r="2715" spans="2:3" x14ac:dyDescent="0.75">
      <c r="B2715" s="249">
        <v>2652</v>
      </c>
      <c r="C2715" s="248">
        <v>98.183924541775838</v>
      </c>
    </row>
    <row r="2716" spans="2:3" x14ac:dyDescent="0.75">
      <c r="B2716" s="249">
        <v>2653</v>
      </c>
      <c r="C2716" s="248">
        <v>145.38904048274742</v>
      </c>
    </row>
    <row r="2717" spans="2:3" x14ac:dyDescent="0.75">
      <c r="B2717" s="249">
        <v>2654</v>
      </c>
      <c r="C2717" s="248">
        <v>147.70138631843255</v>
      </c>
    </row>
    <row r="2718" spans="2:3" x14ac:dyDescent="0.75">
      <c r="B2718" s="249">
        <v>2655</v>
      </c>
      <c r="C2718" s="248">
        <v>109.587985408686</v>
      </c>
    </row>
    <row r="2719" spans="2:3" x14ac:dyDescent="0.75">
      <c r="B2719" s="249">
        <v>2656</v>
      </c>
      <c r="C2719" s="248">
        <v>95.606273392600968</v>
      </c>
    </row>
    <row r="2720" spans="2:3" x14ac:dyDescent="0.75">
      <c r="B2720" s="249">
        <v>2657</v>
      </c>
      <c r="C2720" s="248">
        <v>158.08080835705638</v>
      </c>
    </row>
    <row r="2721" spans="2:3" x14ac:dyDescent="0.75">
      <c r="B2721" s="249">
        <v>2658</v>
      </c>
      <c r="C2721" s="248">
        <v>134.59315176159447</v>
      </c>
    </row>
    <row r="2722" spans="2:3" x14ac:dyDescent="0.75">
      <c r="B2722" s="249">
        <v>2659</v>
      </c>
      <c r="C2722" s="248">
        <v>139.11187555944903</v>
      </c>
    </row>
    <row r="2723" spans="2:3" x14ac:dyDescent="0.75">
      <c r="B2723" s="249">
        <v>2660</v>
      </c>
      <c r="C2723" s="248">
        <v>97.154359104285874</v>
      </c>
    </row>
    <row r="2724" spans="2:3" x14ac:dyDescent="0.75">
      <c r="B2724" s="249">
        <v>2661</v>
      </c>
      <c r="C2724" s="248">
        <v>127.38202760293122</v>
      </c>
    </row>
    <row r="2725" spans="2:3" x14ac:dyDescent="0.75">
      <c r="B2725" s="249">
        <v>2662</v>
      </c>
      <c r="C2725" s="248">
        <v>97.809251840986022</v>
      </c>
    </row>
    <row r="2726" spans="2:3" x14ac:dyDescent="0.75">
      <c r="B2726" s="249">
        <v>2663</v>
      </c>
      <c r="C2726" s="248">
        <v>72.240580510056787</v>
      </c>
    </row>
    <row r="2727" spans="2:3" x14ac:dyDescent="0.75">
      <c r="B2727" s="249">
        <v>2664</v>
      </c>
      <c r="C2727" s="248">
        <v>135.81023081410905</v>
      </c>
    </row>
    <row r="2728" spans="2:3" x14ac:dyDescent="0.75">
      <c r="B2728" s="249">
        <v>2665</v>
      </c>
      <c r="C2728" s="248">
        <v>113.59882609210051</v>
      </c>
    </row>
    <row r="2729" spans="2:3" x14ac:dyDescent="0.75">
      <c r="B2729" s="249">
        <v>2666</v>
      </c>
      <c r="C2729" s="248">
        <v>116.1705358174722</v>
      </c>
    </row>
    <row r="2730" spans="2:3" x14ac:dyDescent="0.75">
      <c r="B2730" s="249">
        <v>2667</v>
      </c>
      <c r="C2730" s="248">
        <v>128.30865062041116</v>
      </c>
    </row>
    <row r="2731" spans="2:3" x14ac:dyDescent="0.75">
      <c r="B2731" s="249">
        <v>2668</v>
      </c>
      <c r="C2731" s="248">
        <v>125.89177572648181</v>
      </c>
    </row>
    <row r="2732" spans="2:3" x14ac:dyDescent="0.75">
      <c r="B2732" s="249">
        <v>2669</v>
      </c>
      <c r="C2732" s="248">
        <v>73.317465982847907</v>
      </c>
    </row>
    <row r="2733" spans="2:3" x14ac:dyDescent="0.75">
      <c r="B2733" s="249">
        <v>2670</v>
      </c>
      <c r="C2733" s="248">
        <v>150.12746268780953</v>
      </c>
    </row>
    <row r="2734" spans="2:3" x14ac:dyDescent="0.75">
      <c r="B2734" s="249">
        <v>2671</v>
      </c>
      <c r="C2734" s="248">
        <v>98.803752202031049</v>
      </c>
    </row>
    <row r="2735" spans="2:3" x14ac:dyDescent="0.75">
      <c r="B2735" s="249">
        <v>2672</v>
      </c>
      <c r="C2735" s="248">
        <v>91.927925646907738</v>
      </c>
    </row>
    <row r="2736" spans="2:3" x14ac:dyDescent="0.75">
      <c r="B2736" s="249">
        <v>2673</v>
      </c>
      <c r="C2736" s="248">
        <v>124.2707161358211</v>
      </c>
    </row>
    <row r="2737" spans="2:3" x14ac:dyDescent="0.75">
      <c r="B2737" s="249">
        <v>2674</v>
      </c>
      <c r="C2737" s="248">
        <v>123.02482257854101</v>
      </c>
    </row>
    <row r="2738" spans="2:3" x14ac:dyDescent="0.75">
      <c r="B2738" s="249">
        <v>2675</v>
      </c>
      <c r="C2738" s="248">
        <v>102.81531223172217</v>
      </c>
    </row>
    <row r="2739" spans="2:3" x14ac:dyDescent="0.75">
      <c r="B2739" s="249">
        <v>2676</v>
      </c>
      <c r="C2739" s="248">
        <v>64.899439634651586</v>
      </c>
    </row>
    <row r="2740" spans="2:3" x14ac:dyDescent="0.75">
      <c r="B2740" s="249">
        <v>2677</v>
      </c>
      <c r="C2740" s="248">
        <v>148.26806501019809</v>
      </c>
    </row>
    <row r="2741" spans="2:3" x14ac:dyDescent="0.75">
      <c r="B2741" s="249">
        <v>2678</v>
      </c>
      <c r="C2741" s="248">
        <v>105.01603320494524</v>
      </c>
    </row>
    <row r="2742" spans="2:3" x14ac:dyDescent="0.75">
      <c r="B2742" s="249">
        <v>2679</v>
      </c>
      <c r="C2742" s="248">
        <v>106.99022738050846</v>
      </c>
    </row>
    <row r="2743" spans="2:3" x14ac:dyDescent="0.75">
      <c r="B2743" s="249">
        <v>2680</v>
      </c>
      <c r="C2743" s="248">
        <v>116.6368801616518</v>
      </c>
    </row>
    <row r="2744" spans="2:3" x14ac:dyDescent="0.75">
      <c r="B2744" s="249">
        <v>2681</v>
      </c>
      <c r="C2744" s="248">
        <v>113.51884158602776</v>
      </c>
    </row>
    <row r="2745" spans="2:3" x14ac:dyDescent="0.75">
      <c r="B2745" s="249">
        <v>2682</v>
      </c>
      <c r="C2745" s="248">
        <v>100.76508012181174</v>
      </c>
    </row>
    <row r="2746" spans="2:3" x14ac:dyDescent="0.75">
      <c r="B2746" s="249">
        <v>2683</v>
      </c>
      <c r="C2746" s="248">
        <v>129.94384355316748</v>
      </c>
    </row>
    <row r="2747" spans="2:3" x14ac:dyDescent="0.75">
      <c r="B2747" s="249">
        <v>2684</v>
      </c>
      <c r="C2747" s="248">
        <v>93.079760417363204</v>
      </c>
    </row>
    <row r="2748" spans="2:3" x14ac:dyDescent="0.75">
      <c r="B2748" s="249">
        <v>2685</v>
      </c>
      <c r="C2748" s="248">
        <v>107.30124824079407</v>
      </c>
    </row>
    <row r="2749" spans="2:3" x14ac:dyDescent="0.75">
      <c r="B2749" s="249">
        <v>2686</v>
      </c>
      <c r="C2749" s="248">
        <v>127.83889904873016</v>
      </c>
    </row>
    <row r="2750" spans="2:3" x14ac:dyDescent="0.75">
      <c r="B2750" s="249">
        <v>2687</v>
      </c>
      <c r="C2750" s="248">
        <v>168.75223857293594</v>
      </c>
    </row>
    <row r="2751" spans="2:3" x14ac:dyDescent="0.75">
      <c r="B2751" s="249">
        <v>2688</v>
      </c>
      <c r="C2751" s="248">
        <v>109.48211422402206</v>
      </c>
    </row>
    <row r="2752" spans="2:3" x14ac:dyDescent="0.75">
      <c r="B2752" s="249">
        <v>2689</v>
      </c>
      <c r="C2752" s="248">
        <v>151.3885180940201</v>
      </c>
    </row>
    <row r="2753" spans="2:3" x14ac:dyDescent="0.75">
      <c r="B2753" s="249">
        <v>2690</v>
      </c>
      <c r="C2753" s="248">
        <v>138.20184084571764</v>
      </c>
    </row>
    <row r="2754" spans="2:3" x14ac:dyDescent="0.75">
      <c r="B2754" s="249">
        <v>2691</v>
      </c>
      <c r="C2754" s="248">
        <v>140.07094760477887</v>
      </c>
    </row>
    <row r="2755" spans="2:3" x14ac:dyDescent="0.75">
      <c r="B2755" s="249">
        <v>2692</v>
      </c>
      <c r="C2755" s="248">
        <v>98.734324047299737</v>
      </c>
    </row>
    <row r="2756" spans="2:3" x14ac:dyDescent="0.75">
      <c r="B2756" s="249">
        <v>2693</v>
      </c>
      <c r="C2756" s="248">
        <v>83.201522072118124</v>
      </c>
    </row>
    <row r="2757" spans="2:3" x14ac:dyDescent="0.75">
      <c r="B2757" s="249">
        <v>2694</v>
      </c>
      <c r="C2757" s="248">
        <v>126.25628788963199</v>
      </c>
    </row>
    <row r="2758" spans="2:3" x14ac:dyDescent="0.75">
      <c r="B2758" s="249">
        <v>2695</v>
      </c>
      <c r="C2758" s="248">
        <v>111.07396634625448</v>
      </c>
    </row>
    <row r="2759" spans="2:3" x14ac:dyDescent="0.75">
      <c r="B2759" s="249">
        <v>2696</v>
      </c>
      <c r="C2759" s="248">
        <v>102.64250322108779</v>
      </c>
    </row>
    <row r="2760" spans="2:3" x14ac:dyDescent="0.75">
      <c r="B2760" s="249">
        <v>2697</v>
      </c>
      <c r="C2760" s="248">
        <v>156.46014966108504</v>
      </c>
    </row>
    <row r="2761" spans="2:3" x14ac:dyDescent="0.75">
      <c r="B2761" s="249">
        <v>2698</v>
      </c>
      <c r="C2761" s="248">
        <v>138.48928450697863</v>
      </c>
    </row>
    <row r="2762" spans="2:3" x14ac:dyDescent="0.75">
      <c r="B2762" s="249">
        <v>2699</v>
      </c>
      <c r="C2762" s="248">
        <v>122.10505089966661</v>
      </c>
    </row>
    <row r="2763" spans="2:3" x14ac:dyDescent="0.75">
      <c r="B2763" s="249">
        <v>2700</v>
      </c>
      <c r="C2763" s="248">
        <v>145.69833717246183</v>
      </c>
    </row>
    <row r="2764" spans="2:3" x14ac:dyDescent="0.75">
      <c r="B2764" s="249">
        <v>2701</v>
      </c>
      <c r="C2764" s="248">
        <v>91.912227390269464</v>
      </c>
    </row>
    <row r="2765" spans="2:3" x14ac:dyDescent="0.75">
      <c r="B2765" s="249">
        <v>2702</v>
      </c>
      <c r="C2765" s="248">
        <v>115.52343783683742</v>
      </c>
    </row>
    <row r="2766" spans="2:3" x14ac:dyDescent="0.75">
      <c r="B2766" s="249">
        <v>2703</v>
      </c>
      <c r="C2766" s="248">
        <v>110.8829466796948</v>
      </c>
    </row>
    <row r="2767" spans="2:3" x14ac:dyDescent="0.75">
      <c r="B2767" s="249">
        <v>2704</v>
      </c>
      <c r="C2767" s="248">
        <v>117.60513459664151</v>
      </c>
    </row>
    <row r="2768" spans="2:3" x14ac:dyDescent="0.75">
      <c r="B2768" s="249">
        <v>2705</v>
      </c>
      <c r="C2768" s="248">
        <v>119.30860987327975</v>
      </c>
    </row>
    <row r="2769" spans="2:3" x14ac:dyDescent="0.75">
      <c r="B2769" s="249">
        <v>2706</v>
      </c>
      <c r="C2769" s="248">
        <v>131.08421954348361</v>
      </c>
    </row>
    <row r="2770" spans="2:3" x14ac:dyDescent="0.75">
      <c r="B2770" s="249">
        <v>2707</v>
      </c>
      <c r="C2770" s="248">
        <v>161.36011887429234</v>
      </c>
    </row>
    <row r="2771" spans="2:3" x14ac:dyDescent="0.75">
      <c r="B2771" s="249">
        <v>2708</v>
      </c>
      <c r="C2771" s="248">
        <v>110.8493184659831</v>
      </c>
    </row>
    <row r="2772" spans="2:3" x14ac:dyDescent="0.75">
      <c r="B2772" s="249">
        <v>2709</v>
      </c>
      <c r="C2772" s="248">
        <v>98.938032402041642</v>
      </c>
    </row>
    <row r="2773" spans="2:3" x14ac:dyDescent="0.75">
      <c r="B2773" s="249">
        <v>2710</v>
      </c>
      <c r="C2773" s="248">
        <v>155.61455990357419</v>
      </c>
    </row>
    <row r="2774" spans="2:3" x14ac:dyDescent="0.75">
      <c r="B2774" s="249">
        <v>2711</v>
      </c>
      <c r="C2774" s="248">
        <v>79.131560186096678</v>
      </c>
    </row>
    <row r="2775" spans="2:3" x14ac:dyDescent="0.75">
      <c r="B2775" s="249">
        <v>2712</v>
      </c>
      <c r="C2775" s="248">
        <v>127.1651368586037</v>
      </c>
    </row>
    <row r="2776" spans="2:3" x14ac:dyDescent="0.75">
      <c r="B2776" s="249">
        <v>2713</v>
      </c>
      <c r="C2776" s="248">
        <v>148.26346838111255</v>
      </c>
    </row>
    <row r="2777" spans="2:3" x14ac:dyDescent="0.75">
      <c r="B2777" s="249">
        <v>2714</v>
      </c>
      <c r="C2777" s="248">
        <v>131.53341688436035</v>
      </c>
    </row>
    <row r="2778" spans="2:3" x14ac:dyDescent="0.75">
      <c r="B2778" s="249">
        <v>2715</v>
      </c>
      <c r="C2778" s="248">
        <v>106.54653645501521</v>
      </c>
    </row>
    <row r="2779" spans="2:3" x14ac:dyDescent="0.75">
      <c r="B2779" s="249">
        <v>2716</v>
      </c>
      <c r="C2779" s="248">
        <v>117.88705431532208</v>
      </c>
    </row>
    <row r="2780" spans="2:3" x14ac:dyDescent="0.75">
      <c r="B2780" s="249">
        <v>2717</v>
      </c>
      <c r="C2780" s="248">
        <v>111.14090043564046</v>
      </c>
    </row>
    <row r="2781" spans="2:3" x14ac:dyDescent="0.75">
      <c r="B2781" s="249">
        <v>2718</v>
      </c>
      <c r="C2781" s="248">
        <v>122.42843874181349</v>
      </c>
    </row>
    <row r="2782" spans="2:3" x14ac:dyDescent="0.75">
      <c r="B2782" s="249">
        <v>2719</v>
      </c>
      <c r="C2782" s="248">
        <v>117.87571399793401</v>
      </c>
    </row>
    <row r="2783" spans="2:3" x14ac:dyDescent="0.75">
      <c r="B2783" s="249">
        <v>2720</v>
      </c>
      <c r="C2783" s="248">
        <v>99.358342214004153</v>
      </c>
    </row>
    <row r="2784" spans="2:3" x14ac:dyDescent="0.75">
      <c r="B2784" s="249">
        <v>2721</v>
      </c>
      <c r="C2784" s="248">
        <v>98.511589075238334</v>
      </c>
    </row>
    <row r="2785" spans="2:3" x14ac:dyDescent="0.75">
      <c r="B2785" s="249">
        <v>2722</v>
      </c>
      <c r="C2785" s="248">
        <v>135.91815619485436</v>
      </c>
    </row>
    <row r="2786" spans="2:3" x14ac:dyDescent="0.75">
      <c r="B2786" s="249">
        <v>2723</v>
      </c>
      <c r="C2786" s="248">
        <v>149.55495020179174</v>
      </c>
    </row>
    <row r="2787" spans="2:3" x14ac:dyDescent="0.75">
      <c r="B2787" s="249">
        <v>2724</v>
      </c>
      <c r="C2787" s="248">
        <v>112.94707571033948</v>
      </c>
    </row>
    <row r="2788" spans="2:3" x14ac:dyDescent="0.75">
      <c r="B2788" s="249">
        <v>2725</v>
      </c>
      <c r="C2788" s="248">
        <v>105.35208102016389</v>
      </c>
    </row>
    <row r="2789" spans="2:3" x14ac:dyDescent="0.75">
      <c r="B2789" s="249">
        <v>2726</v>
      </c>
      <c r="C2789" s="248">
        <v>127.92948194928505</v>
      </c>
    </row>
    <row r="2790" spans="2:3" x14ac:dyDescent="0.75">
      <c r="B2790" s="249">
        <v>2727</v>
      </c>
      <c r="C2790" s="248">
        <v>122.82720429340513</v>
      </c>
    </row>
    <row r="2791" spans="2:3" x14ac:dyDescent="0.75">
      <c r="B2791" s="249">
        <v>2728</v>
      </c>
      <c r="C2791" s="248">
        <v>114.12272989324107</v>
      </c>
    </row>
    <row r="2792" spans="2:3" x14ac:dyDescent="0.75">
      <c r="B2792" s="249">
        <v>2729</v>
      </c>
      <c r="C2792" s="248">
        <v>174.56916559427361</v>
      </c>
    </row>
    <row r="2793" spans="2:3" x14ac:dyDescent="0.75">
      <c r="B2793" s="249">
        <v>2730</v>
      </c>
      <c r="C2793" s="248">
        <v>82.210110975810863</v>
      </c>
    </row>
    <row r="2794" spans="2:3" x14ac:dyDescent="0.75">
      <c r="B2794" s="249">
        <v>2731</v>
      </c>
      <c r="C2794" s="248">
        <v>140.10905031898199</v>
      </c>
    </row>
    <row r="2795" spans="2:3" x14ac:dyDescent="0.75">
      <c r="B2795" s="249">
        <v>2732</v>
      </c>
      <c r="C2795" s="248">
        <v>126.81027918968907</v>
      </c>
    </row>
    <row r="2796" spans="2:3" x14ac:dyDescent="0.75">
      <c r="B2796" s="249">
        <v>2733</v>
      </c>
      <c r="C2796" s="248">
        <v>109.64839059189291</v>
      </c>
    </row>
    <row r="2797" spans="2:3" x14ac:dyDescent="0.75">
      <c r="B2797" s="249">
        <v>2734</v>
      </c>
      <c r="C2797" s="248">
        <v>127.68795734409201</v>
      </c>
    </row>
    <row r="2798" spans="2:3" x14ac:dyDescent="0.75">
      <c r="B2798" s="249">
        <v>2735</v>
      </c>
      <c r="C2798" s="248">
        <v>113.30818577836469</v>
      </c>
    </row>
    <row r="2799" spans="2:3" x14ac:dyDescent="0.75">
      <c r="B2799" s="249">
        <v>2736</v>
      </c>
      <c r="C2799" s="248">
        <v>140.19107453611204</v>
      </c>
    </row>
    <row r="2800" spans="2:3" x14ac:dyDescent="0.75">
      <c r="B2800" s="249">
        <v>2737</v>
      </c>
      <c r="C2800" s="248">
        <v>87.964216177538276</v>
      </c>
    </row>
    <row r="2801" spans="2:3" x14ac:dyDescent="0.75">
      <c r="B2801" s="249">
        <v>2738</v>
      </c>
      <c r="C2801" s="248">
        <v>170.17366180024771</v>
      </c>
    </row>
    <row r="2802" spans="2:3" x14ac:dyDescent="0.75">
      <c r="B2802" s="249">
        <v>2739</v>
      </c>
      <c r="C2802" s="248">
        <v>166.3528769306605</v>
      </c>
    </row>
    <row r="2803" spans="2:3" x14ac:dyDescent="0.75">
      <c r="B2803" s="249">
        <v>2740</v>
      </c>
      <c r="C2803" s="248">
        <v>107.01915999856698</v>
      </c>
    </row>
    <row r="2804" spans="2:3" x14ac:dyDescent="0.75">
      <c r="B2804" s="249">
        <v>2741</v>
      </c>
      <c r="C2804" s="248">
        <v>101.91758955076831</v>
      </c>
    </row>
    <row r="2805" spans="2:3" x14ac:dyDescent="0.75">
      <c r="B2805" s="249">
        <v>2742</v>
      </c>
      <c r="C2805" s="248">
        <v>108.82253134778509</v>
      </c>
    </row>
    <row r="2806" spans="2:3" x14ac:dyDescent="0.75">
      <c r="B2806" s="249">
        <v>2743</v>
      </c>
      <c r="C2806" s="248">
        <v>102.64046799905104</v>
      </c>
    </row>
    <row r="2807" spans="2:3" x14ac:dyDescent="0.75">
      <c r="B2807" s="249">
        <v>2744</v>
      </c>
      <c r="C2807" s="248">
        <v>156.99446982388389</v>
      </c>
    </row>
    <row r="2808" spans="2:3" x14ac:dyDescent="0.75">
      <c r="B2808" s="249">
        <v>2745</v>
      </c>
      <c r="C2808" s="248">
        <v>117.57971957802197</v>
      </c>
    </row>
    <row r="2809" spans="2:3" x14ac:dyDescent="0.75">
      <c r="B2809" s="249">
        <v>2746</v>
      </c>
      <c r="C2809" s="248">
        <v>102.51057545732141</v>
      </c>
    </row>
    <row r="2810" spans="2:3" x14ac:dyDescent="0.75">
      <c r="B2810" s="249">
        <v>2747</v>
      </c>
      <c r="C2810" s="248">
        <v>149.6470612072153</v>
      </c>
    </row>
    <row r="2811" spans="2:3" x14ac:dyDescent="0.75">
      <c r="B2811" s="249">
        <v>2748</v>
      </c>
      <c r="C2811" s="248">
        <v>130.59282611387445</v>
      </c>
    </row>
    <row r="2812" spans="2:3" x14ac:dyDescent="0.75">
      <c r="B2812" s="249">
        <v>2749</v>
      </c>
      <c r="C2812" s="248">
        <v>116.21221449992093</v>
      </c>
    </row>
    <row r="2813" spans="2:3" x14ac:dyDescent="0.75">
      <c r="B2813" s="249">
        <v>2750</v>
      </c>
      <c r="C2813" s="248">
        <v>128.91414855643316</v>
      </c>
    </row>
    <row r="2814" spans="2:3" x14ac:dyDescent="0.75">
      <c r="B2814" s="249">
        <v>2751</v>
      </c>
      <c r="C2814" s="248">
        <v>117.28073353387067</v>
      </c>
    </row>
    <row r="2815" spans="2:3" x14ac:dyDescent="0.75">
      <c r="B2815" s="249">
        <v>2752</v>
      </c>
      <c r="C2815" s="248">
        <v>93.649758003545429</v>
      </c>
    </row>
    <row r="2816" spans="2:3" x14ac:dyDescent="0.75">
      <c r="B2816" s="249">
        <v>2753</v>
      </c>
      <c r="C2816" s="248">
        <v>108.13540552595803</v>
      </c>
    </row>
    <row r="2817" spans="2:3" x14ac:dyDescent="0.75">
      <c r="B2817" s="249">
        <v>2754</v>
      </c>
      <c r="C2817" s="248">
        <v>178.37924641497548</v>
      </c>
    </row>
    <row r="2818" spans="2:3" x14ac:dyDescent="0.75">
      <c r="B2818" s="249">
        <v>2755</v>
      </c>
      <c r="C2818" s="248">
        <v>127.36655875182478</v>
      </c>
    </row>
    <row r="2819" spans="2:3" x14ac:dyDescent="0.75">
      <c r="B2819" s="249">
        <v>2756</v>
      </c>
      <c r="C2819" s="248">
        <v>138.58594607505006</v>
      </c>
    </row>
    <row r="2820" spans="2:3" x14ac:dyDescent="0.75">
      <c r="B2820" s="249">
        <v>2757</v>
      </c>
      <c r="C2820" s="248">
        <v>124.90080968116271</v>
      </c>
    </row>
    <row r="2821" spans="2:3" x14ac:dyDescent="0.75">
      <c r="B2821" s="249">
        <v>2758</v>
      </c>
      <c r="C2821" s="248">
        <v>123.42553796691746</v>
      </c>
    </row>
    <row r="2822" spans="2:3" x14ac:dyDescent="0.75">
      <c r="B2822" s="249">
        <v>2759</v>
      </c>
      <c r="C2822" s="248">
        <v>121.48072727012058</v>
      </c>
    </row>
    <row r="2823" spans="2:3" x14ac:dyDescent="0.75">
      <c r="B2823" s="249">
        <v>2760</v>
      </c>
      <c r="C2823" s="248">
        <v>108.7274872681849</v>
      </c>
    </row>
    <row r="2824" spans="2:3" x14ac:dyDescent="0.75">
      <c r="B2824" s="249">
        <v>2761</v>
      </c>
      <c r="C2824" s="248">
        <v>132.88867019107025</v>
      </c>
    </row>
    <row r="2825" spans="2:3" x14ac:dyDescent="0.75">
      <c r="B2825" s="249">
        <v>2762</v>
      </c>
      <c r="C2825" s="248">
        <v>113.87239009780373</v>
      </c>
    </row>
    <row r="2826" spans="2:3" x14ac:dyDescent="0.75">
      <c r="B2826" s="249">
        <v>2763</v>
      </c>
      <c r="C2826" s="248">
        <v>147.53682804849075</v>
      </c>
    </row>
    <row r="2827" spans="2:3" x14ac:dyDescent="0.75">
      <c r="B2827" s="249">
        <v>2764</v>
      </c>
      <c r="C2827" s="248">
        <v>67.296066948974754</v>
      </c>
    </row>
    <row r="2828" spans="2:3" x14ac:dyDescent="0.75">
      <c r="B2828" s="249">
        <v>2765</v>
      </c>
      <c r="C2828" s="248">
        <v>98.96463658733407</v>
      </c>
    </row>
    <row r="2829" spans="2:3" x14ac:dyDescent="0.75">
      <c r="B2829" s="249">
        <v>2766</v>
      </c>
      <c r="C2829" s="248">
        <v>106.08719724501785</v>
      </c>
    </row>
    <row r="2830" spans="2:3" x14ac:dyDescent="0.75">
      <c r="B2830" s="249">
        <v>2767</v>
      </c>
      <c r="C2830" s="248">
        <v>140.35997148512274</v>
      </c>
    </row>
    <row r="2831" spans="2:3" x14ac:dyDescent="0.75">
      <c r="B2831" s="249">
        <v>2768</v>
      </c>
      <c r="C2831" s="248">
        <v>137.77614142103454</v>
      </c>
    </row>
    <row r="2832" spans="2:3" x14ac:dyDescent="0.75">
      <c r="B2832" s="249">
        <v>2769</v>
      </c>
      <c r="C2832" s="248">
        <v>118.13533897582016</v>
      </c>
    </row>
    <row r="2833" spans="2:3" x14ac:dyDescent="0.75">
      <c r="B2833" s="249">
        <v>2770</v>
      </c>
      <c r="C2833" s="248">
        <v>135.84767993978733</v>
      </c>
    </row>
    <row r="2834" spans="2:3" x14ac:dyDescent="0.75">
      <c r="B2834" s="249">
        <v>2771</v>
      </c>
      <c r="C2834" s="248">
        <v>66.090724851152046</v>
      </c>
    </row>
    <row r="2835" spans="2:3" x14ac:dyDescent="0.75">
      <c r="B2835" s="249">
        <v>2772</v>
      </c>
      <c r="C2835" s="248">
        <v>115.79509622538166</v>
      </c>
    </row>
    <row r="2836" spans="2:3" x14ac:dyDescent="0.75">
      <c r="B2836" s="249">
        <v>2773</v>
      </c>
      <c r="C2836" s="248">
        <v>153.65054503979403</v>
      </c>
    </row>
    <row r="2837" spans="2:3" x14ac:dyDescent="0.75">
      <c r="B2837" s="249">
        <v>2774</v>
      </c>
      <c r="C2837" s="248">
        <v>115.72253699563295</v>
      </c>
    </row>
    <row r="2838" spans="2:3" x14ac:dyDescent="0.75">
      <c r="B2838" s="249">
        <v>2775</v>
      </c>
      <c r="C2838" s="248">
        <v>107.05950357863992</v>
      </c>
    </row>
    <row r="2839" spans="2:3" x14ac:dyDescent="0.75">
      <c r="B2839" s="249">
        <v>2776</v>
      </c>
      <c r="C2839" s="248">
        <v>119.38050515430625</v>
      </c>
    </row>
    <row r="2840" spans="2:3" x14ac:dyDescent="0.75">
      <c r="B2840" s="249">
        <v>2777</v>
      </c>
      <c r="C2840" s="248">
        <v>141.11130398875116</v>
      </c>
    </row>
    <row r="2841" spans="2:3" x14ac:dyDescent="0.75">
      <c r="B2841" s="249">
        <v>2778</v>
      </c>
      <c r="C2841" s="248">
        <v>102.0301554733808</v>
      </c>
    </row>
    <row r="2842" spans="2:3" x14ac:dyDescent="0.75">
      <c r="B2842" s="249">
        <v>2779</v>
      </c>
      <c r="C2842" s="248">
        <v>130.00887082575207</v>
      </c>
    </row>
    <row r="2843" spans="2:3" x14ac:dyDescent="0.75">
      <c r="B2843" s="249">
        <v>2780</v>
      </c>
      <c r="C2843" s="248">
        <v>81.218972233092074</v>
      </c>
    </row>
    <row r="2844" spans="2:3" x14ac:dyDescent="0.75">
      <c r="B2844" s="249">
        <v>2781</v>
      </c>
      <c r="C2844" s="248">
        <v>131.7499617143271</v>
      </c>
    </row>
    <row r="2845" spans="2:3" x14ac:dyDescent="0.75">
      <c r="B2845" s="249">
        <v>2782</v>
      </c>
      <c r="C2845" s="248">
        <v>161.5538176911127</v>
      </c>
    </row>
    <row r="2846" spans="2:3" x14ac:dyDescent="0.75">
      <c r="B2846" s="249">
        <v>2783</v>
      </c>
      <c r="C2846" s="248">
        <v>125.37196494991073</v>
      </c>
    </row>
    <row r="2847" spans="2:3" x14ac:dyDescent="0.75">
      <c r="B2847" s="249">
        <v>2784</v>
      </c>
      <c r="C2847" s="248">
        <v>165.20066778223946</v>
      </c>
    </row>
    <row r="2848" spans="2:3" x14ac:dyDescent="0.75">
      <c r="B2848" s="249">
        <v>2785</v>
      </c>
      <c r="C2848" s="248">
        <v>102.92458448833719</v>
      </c>
    </row>
    <row r="2849" spans="2:3" x14ac:dyDescent="0.75">
      <c r="B2849" s="249">
        <v>2786</v>
      </c>
      <c r="C2849" s="248">
        <v>94.835193379334115</v>
      </c>
    </row>
    <row r="2850" spans="2:3" x14ac:dyDescent="0.75">
      <c r="B2850" s="249">
        <v>2787</v>
      </c>
      <c r="C2850" s="248">
        <v>100.43197239026237</v>
      </c>
    </row>
    <row r="2851" spans="2:3" x14ac:dyDescent="0.75">
      <c r="B2851" s="249">
        <v>2788</v>
      </c>
      <c r="C2851" s="248">
        <v>123.52667833938031</v>
      </c>
    </row>
    <row r="2852" spans="2:3" x14ac:dyDescent="0.75">
      <c r="B2852" s="249">
        <v>2789</v>
      </c>
      <c r="C2852" s="248">
        <v>115.39672286342201</v>
      </c>
    </row>
    <row r="2853" spans="2:3" x14ac:dyDescent="0.75">
      <c r="B2853" s="249">
        <v>2790</v>
      </c>
      <c r="C2853" s="248">
        <v>108.21325909531804</v>
      </c>
    </row>
    <row r="2854" spans="2:3" x14ac:dyDescent="0.75">
      <c r="B2854" s="249">
        <v>2791</v>
      </c>
      <c r="C2854" s="248">
        <v>114.05557891173542</v>
      </c>
    </row>
    <row r="2855" spans="2:3" x14ac:dyDescent="0.75">
      <c r="B2855" s="249">
        <v>2792</v>
      </c>
      <c r="C2855" s="248">
        <v>134.56511737667978</v>
      </c>
    </row>
    <row r="2856" spans="2:3" x14ac:dyDescent="0.75">
      <c r="B2856" s="249">
        <v>2793</v>
      </c>
      <c r="C2856" s="248">
        <v>136.91342019123331</v>
      </c>
    </row>
    <row r="2857" spans="2:3" x14ac:dyDescent="0.75">
      <c r="B2857" s="249">
        <v>2794</v>
      </c>
      <c r="C2857" s="248">
        <v>166.22361493131206</v>
      </c>
    </row>
    <row r="2858" spans="2:3" x14ac:dyDescent="0.75">
      <c r="B2858" s="249">
        <v>2795</v>
      </c>
      <c r="C2858" s="248">
        <v>112.3769006546468</v>
      </c>
    </row>
    <row r="2859" spans="2:3" x14ac:dyDescent="0.75">
      <c r="B2859" s="249">
        <v>2796</v>
      </c>
      <c r="C2859" s="248">
        <v>130.53305192620013</v>
      </c>
    </row>
    <row r="2860" spans="2:3" x14ac:dyDescent="0.75">
      <c r="B2860" s="249">
        <v>2797</v>
      </c>
      <c r="C2860" s="248">
        <v>96.758916488449032</v>
      </c>
    </row>
    <row r="2861" spans="2:3" x14ac:dyDescent="0.75">
      <c r="B2861" s="249">
        <v>2798</v>
      </c>
      <c r="C2861" s="248">
        <v>85.196293108300537</v>
      </c>
    </row>
    <row r="2862" spans="2:3" x14ac:dyDescent="0.75">
      <c r="B2862" s="249">
        <v>2799</v>
      </c>
      <c r="C2862" s="248">
        <v>112.85728795813542</v>
      </c>
    </row>
    <row r="2863" spans="2:3" x14ac:dyDescent="0.75">
      <c r="B2863" s="249">
        <v>2800</v>
      </c>
      <c r="C2863" s="248">
        <v>94.127636909702829</v>
      </c>
    </row>
    <row r="2864" spans="2:3" x14ac:dyDescent="0.75">
      <c r="B2864" s="249">
        <v>2801</v>
      </c>
      <c r="C2864" s="248">
        <v>83.94738250610294</v>
      </c>
    </row>
    <row r="2865" spans="2:3" x14ac:dyDescent="0.75">
      <c r="B2865" s="249">
        <v>2802</v>
      </c>
      <c r="C2865" s="248">
        <v>113.81816358340973</v>
      </c>
    </row>
    <row r="2866" spans="2:3" x14ac:dyDescent="0.75">
      <c r="B2866" s="249">
        <v>2803</v>
      </c>
      <c r="C2866" s="248">
        <v>128.57456434188924</v>
      </c>
    </row>
    <row r="2867" spans="2:3" x14ac:dyDescent="0.75">
      <c r="B2867" s="249">
        <v>2804</v>
      </c>
      <c r="C2867" s="248">
        <v>111.99441144344345</v>
      </c>
    </row>
    <row r="2868" spans="2:3" x14ac:dyDescent="0.75">
      <c r="B2868" s="249">
        <v>2805</v>
      </c>
      <c r="C2868" s="248">
        <v>119.66797956686958</v>
      </c>
    </row>
    <row r="2869" spans="2:3" x14ac:dyDescent="0.75">
      <c r="B2869" s="249">
        <v>2806</v>
      </c>
      <c r="C2869" s="248">
        <v>131.86477983948382</v>
      </c>
    </row>
    <row r="2870" spans="2:3" x14ac:dyDescent="0.75">
      <c r="B2870" s="249">
        <v>2807</v>
      </c>
      <c r="C2870" s="248">
        <v>136.25134880182154</v>
      </c>
    </row>
    <row r="2871" spans="2:3" x14ac:dyDescent="0.75">
      <c r="B2871" s="249">
        <v>2808</v>
      </c>
      <c r="C2871" s="248">
        <v>118.90943748253218</v>
      </c>
    </row>
    <row r="2872" spans="2:3" x14ac:dyDescent="0.75">
      <c r="B2872" s="249">
        <v>2809</v>
      </c>
      <c r="C2872" s="248">
        <v>116.37880137616165</v>
      </c>
    </row>
    <row r="2873" spans="2:3" x14ac:dyDescent="0.75">
      <c r="B2873" s="249">
        <v>2810</v>
      </c>
      <c r="C2873" s="248">
        <v>142.68906276801792</v>
      </c>
    </row>
    <row r="2874" spans="2:3" x14ac:dyDescent="0.75">
      <c r="B2874" s="249">
        <v>2811</v>
      </c>
      <c r="C2874" s="248">
        <v>125.16437525943145</v>
      </c>
    </row>
    <row r="2875" spans="2:3" x14ac:dyDescent="0.75">
      <c r="B2875" s="249">
        <v>2812</v>
      </c>
      <c r="C2875" s="248">
        <v>103.07490889464225</v>
      </c>
    </row>
    <row r="2876" spans="2:3" x14ac:dyDescent="0.75">
      <c r="B2876" s="249">
        <v>2813</v>
      </c>
      <c r="C2876" s="248">
        <v>156.26137385583726</v>
      </c>
    </row>
    <row r="2877" spans="2:3" x14ac:dyDescent="0.75">
      <c r="B2877" s="249">
        <v>2814</v>
      </c>
      <c r="C2877" s="248">
        <v>165.28169732443178</v>
      </c>
    </row>
    <row r="2878" spans="2:3" x14ac:dyDescent="0.75">
      <c r="B2878" s="249">
        <v>2815</v>
      </c>
      <c r="C2878" s="248">
        <v>127.63907641812747</v>
      </c>
    </row>
    <row r="2879" spans="2:3" x14ac:dyDescent="0.75">
      <c r="B2879" s="249">
        <v>2816</v>
      </c>
      <c r="C2879" s="248">
        <v>109.49317700042775</v>
      </c>
    </row>
    <row r="2880" spans="2:3" x14ac:dyDescent="0.75">
      <c r="B2880" s="249">
        <v>2817</v>
      </c>
      <c r="C2880" s="248">
        <v>96.59104322542656</v>
      </c>
    </row>
    <row r="2881" spans="2:3" x14ac:dyDescent="0.75">
      <c r="B2881" s="249">
        <v>2818</v>
      </c>
      <c r="C2881" s="248">
        <v>64.076100488609313</v>
      </c>
    </row>
    <row r="2882" spans="2:3" x14ac:dyDescent="0.75">
      <c r="B2882" s="249">
        <v>2819</v>
      </c>
      <c r="C2882" s="248">
        <v>166.75154739717601</v>
      </c>
    </row>
    <row r="2883" spans="2:3" x14ac:dyDescent="0.75">
      <c r="B2883" s="249">
        <v>2820</v>
      </c>
      <c r="C2883" s="248">
        <v>140.56980342350818</v>
      </c>
    </row>
    <row r="2884" spans="2:3" x14ac:dyDescent="0.75">
      <c r="B2884" s="249">
        <v>2821</v>
      </c>
      <c r="C2884" s="248">
        <v>143.95470836608871</v>
      </c>
    </row>
    <row r="2885" spans="2:3" x14ac:dyDescent="0.75">
      <c r="B2885" s="249">
        <v>2822</v>
      </c>
      <c r="C2885" s="248">
        <v>138.85717891123761</v>
      </c>
    </row>
    <row r="2886" spans="2:3" x14ac:dyDescent="0.75">
      <c r="B2886" s="249">
        <v>2823</v>
      </c>
      <c r="C2886" s="248">
        <v>147.5361344212194</v>
      </c>
    </row>
    <row r="2887" spans="2:3" x14ac:dyDescent="0.75">
      <c r="B2887" s="249">
        <v>2824</v>
      </c>
      <c r="C2887" s="248">
        <v>150.79675612614358</v>
      </c>
    </row>
    <row r="2888" spans="2:3" x14ac:dyDescent="0.75">
      <c r="B2888" s="249">
        <v>2825</v>
      </c>
      <c r="C2888" s="248">
        <v>139.16101864073542</v>
      </c>
    </row>
    <row r="2889" spans="2:3" x14ac:dyDescent="0.75">
      <c r="B2889" s="249">
        <v>2826</v>
      </c>
      <c r="C2889" s="248">
        <v>73.789909119281987</v>
      </c>
    </row>
    <row r="2890" spans="2:3" x14ac:dyDescent="0.75">
      <c r="B2890" s="249">
        <v>2827</v>
      </c>
      <c r="C2890" s="248">
        <v>165.88322747982573</v>
      </c>
    </row>
    <row r="2891" spans="2:3" x14ac:dyDescent="0.75">
      <c r="B2891" s="249">
        <v>2828</v>
      </c>
      <c r="C2891" s="248">
        <v>123.84768201374077</v>
      </c>
    </row>
    <row r="2892" spans="2:3" x14ac:dyDescent="0.75">
      <c r="B2892" s="249">
        <v>2829</v>
      </c>
      <c r="C2892" s="248">
        <v>120.17705293436785</v>
      </c>
    </row>
    <row r="2893" spans="2:3" x14ac:dyDescent="0.75">
      <c r="B2893" s="249">
        <v>2830</v>
      </c>
      <c r="C2893" s="248">
        <v>128.44069118286907</v>
      </c>
    </row>
    <row r="2894" spans="2:3" x14ac:dyDescent="0.75">
      <c r="B2894" s="249">
        <v>2831</v>
      </c>
      <c r="C2894" s="248">
        <v>102.94925034771697</v>
      </c>
    </row>
    <row r="2895" spans="2:3" x14ac:dyDescent="0.75">
      <c r="B2895" s="249">
        <v>2832</v>
      </c>
      <c r="C2895" s="248">
        <v>120.8720574977425</v>
      </c>
    </row>
    <row r="2896" spans="2:3" x14ac:dyDescent="0.75">
      <c r="B2896" s="249">
        <v>2833</v>
      </c>
      <c r="C2896" s="248">
        <v>133.23172185253995</v>
      </c>
    </row>
    <row r="2897" spans="2:3" x14ac:dyDescent="0.75">
      <c r="B2897" s="249">
        <v>2834</v>
      </c>
      <c r="C2897" s="248">
        <v>100.56839366524635</v>
      </c>
    </row>
    <row r="2898" spans="2:3" x14ac:dyDescent="0.75">
      <c r="B2898" s="249">
        <v>2835</v>
      </c>
      <c r="C2898" s="248">
        <v>105.55659516813515</v>
      </c>
    </row>
    <row r="2899" spans="2:3" x14ac:dyDescent="0.75">
      <c r="B2899" s="249">
        <v>2836</v>
      </c>
      <c r="C2899" s="248">
        <v>101.81331981314025</v>
      </c>
    </row>
    <row r="2900" spans="2:3" x14ac:dyDescent="0.75">
      <c r="B2900" s="249">
        <v>2837</v>
      </c>
      <c r="C2900" s="248">
        <v>160.69965645510837</v>
      </c>
    </row>
    <row r="2901" spans="2:3" x14ac:dyDescent="0.75">
      <c r="B2901" s="249">
        <v>2838</v>
      </c>
      <c r="C2901" s="248">
        <v>145.04781800662622</v>
      </c>
    </row>
    <row r="2902" spans="2:3" x14ac:dyDescent="0.75">
      <c r="B2902" s="249">
        <v>2839</v>
      </c>
      <c r="C2902" s="248">
        <v>87.230020671086109</v>
      </c>
    </row>
    <row r="2903" spans="2:3" x14ac:dyDescent="0.75">
      <c r="B2903" s="249">
        <v>2840</v>
      </c>
      <c r="C2903" s="248">
        <v>130.15475643181517</v>
      </c>
    </row>
    <row r="2904" spans="2:3" x14ac:dyDescent="0.75">
      <c r="B2904" s="249">
        <v>2841</v>
      </c>
      <c r="C2904" s="248">
        <v>124.94343906554249</v>
      </c>
    </row>
    <row r="2905" spans="2:3" x14ac:dyDescent="0.75">
      <c r="B2905" s="249">
        <v>2842</v>
      </c>
      <c r="C2905" s="248">
        <v>144.72943220374665</v>
      </c>
    </row>
    <row r="2906" spans="2:3" x14ac:dyDescent="0.75">
      <c r="B2906" s="249">
        <v>2843</v>
      </c>
      <c r="C2906" s="248">
        <v>109.07369406549623</v>
      </c>
    </row>
    <row r="2907" spans="2:3" x14ac:dyDescent="0.75">
      <c r="B2907" s="249">
        <v>2844</v>
      </c>
      <c r="C2907" s="248">
        <v>142.40797678351251</v>
      </c>
    </row>
    <row r="2908" spans="2:3" x14ac:dyDescent="0.75">
      <c r="B2908" s="249">
        <v>2845</v>
      </c>
      <c r="C2908" s="248">
        <v>150.17908519687506</v>
      </c>
    </row>
    <row r="2909" spans="2:3" x14ac:dyDescent="0.75">
      <c r="B2909" s="249">
        <v>2846</v>
      </c>
      <c r="C2909" s="248">
        <v>154.7530677798556</v>
      </c>
    </row>
    <row r="2910" spans="2:3" x14ac:dyDescent="0.75">
      <c r="B2910" s="249">
        <v>2847</v>
      </c>
      <c r="C2910" s="248">
        <v>105.4773262746331</v>
      </c>
    </row>
    <row r="2911" spans="2:3" x14ac:dyDescent="0.75">
      <c r="B2911" s="249">
        <v>2848</v>
      </c>
      <c r="C2911" s="248">
        <v>116.47619381098364</v>
      </c>
    </row>
    <row r="2912" spans="2:3" x14ac:dyDescent="0.75">
      <c r="B2912" s="249">
        <v>2849</v>
      </c>
      <c r="C2912" s="248">
        <v>112.23165152613852</v>
      </c>
    </row>
    <row r="2913" spans="2:3" x14ac:dyDescent="0.75">
      <c r="B2913" s="249">
        <v>2850</v>
      </c>
      <c r="C2913" s="248">
        <v>123.21501804204856</v>
      </c>
    </row>
    <row r="2914" spans="2:3" x14ac:dyDescent="0.75">
      <c r="B2914" s="249">
        <v>2851</v>
      </c>
      <c r="C2914" s="248">
        <v>119.40776884177218</v>
      </c>
    </row>
    <row r="2915" spans="2:3" x14ac:dyDescent="0.75">
      <c r="B2915" s="249">
        <v>2852</v>
      </c>
      <c r="C2915" s="248">
        <v>104.50446382663191</v>
      </c>
    </row>
    <row r="2916" spans="2:3" x14ac:dyDescent="0.75">
      <c r="B2916" s="249">
        <v>2853</v>
      </c>
      <c r="C2916" s="248">
        <v>90.549246846595224</v>
      </c>
    </row>
    <row r="2917" spans="2:3" x14ac:dyDescent="0.75">
      <c r="B2917" s="249">
        <v>2854</v>
      </c>
      <c r="C2917" s="248">
        <v>141.82435813151747</v>
      </c>
    </row>
    <row r="2918" spans="2:3" x14ac:dyDescent="0.75">
      <c r="B2918" s="249">
        <v>2855</v>
      </c>
      <c r="C2918" s="248">
        <v>139.8446939412091</v>
      </c>
    </row>
    <row r="2919" spans="2:3" x14ac:dyDescent="0.75">
      <c r="B2919" s="249">
        <v>2856</v>
      </c>
      <c r="C2919" s="248">
        <v>83.951799641106675</v>
      </c>
    </row>
    <row r="2920" spans="2:3" x14ac:dyDescent="0.75">
      <c r="B2920" s="249">
        <v>2857</v>
      </c>
      <c r="C2920" s="248">
        <v>109.35805629155561</v>
      </c>
    </row>
    <row r="2921" spans="2:3" x14ac:dyDescent="0.75">
      <c r="B2921" s="249">
        <v>2858</v>
      </c>
      <c r="C2921" s="248">
        <v>158.26039266923823</v>
      </c>
    </row>
    <row r="2922" spans="2:3" x14ac:dyDescent="0.75">
      <c r="B2922" s="249">
        <v>2859</v>
      </c>
      <c r="C2922" s="248">
        <v>92.015514745876345</v>
      </c>
    </row>
    <row r="2923" spans="2:3" x14ac:dyDescent="0.75">
      <c r="B2923" s="249">
        <v>2860</v>
      </c>
      <c r="C2923" s="248">
        <v>107.34283799010457</v>
      </c>
    </row>
    <row r="2924" spans="2:3" x14ac:dyDescent="0.75">
      <c r="B2924" s="249">
        <v>2861</v>
      </c>
      <c r="C2924" s="248">
        <v>116.27110904670023</v>
      </c>
    </row>
    <row r="2925" spans="2:3" x14ac:dyDescent="0.75">
      <c r="B2925" s="249">
        <v>2862</v>
      </c>
      <c r="C2925" s="248">
        <v>131.41834528955633</v>
      </c>
    </row>
    <row r="2926" spans="2:3" x14ac:dyDescent="0.75">
      <c r="B2926" s="249">
        <v>2863</v>
      </c>
      <c r="C2926" s="248">
        <v>95.846199522024278</v>
      </c>
    </row>
    <row r="2927" spans="2:3" x14ac:dyDescent="0.75">
      <c r="B2927" s="249">
        <v>2864</v>
      </c>
      <c r="C2927" s="248">
        <v>120.60432230595499</v>
      </c>
    </row>
    <row r="2928" spans="2:3" x14ac:dyDescent="0.75">
      <c r="B2928" s="249">
        <v>2865</v>
      </c>
      <c r="C2928" s="248">
        <v>127.18854974834284</v>
      </c>
    </row>
    <row r="2929" spans="2:3" x14ac:dyDescent="0.75">
      <c r="B2929" s="249">
        <v>2866</v>
      </c>
      <c r="C2929" s="248">
        <v>158.31576061810961</v>
      </c>
    </row>
    <row r="2930" spans="2:3" x14ac:dyDescent="0.75">
      <c r="B2930" s="249">
        <v>2867</v>
      </c>
      <c r="C2930" s="248">
        <v>133.38790226734119</v>
      </c>
    </row>
    <row r="2931" spans="2:3" x14ac:dyDescent="0.75">
      <c r="B2931" s="249">
        <v>2868</v>
      </c>
      <c r="C2931" s="248">
        <v>131.12026875605812</v>
      </c>
    </row>
    <row r="2932" spans="2:3" x14ac:dyDescent="0.75">
      <c r="B2932" s="249">
        <v>2869</v>
      </c>
      <c r="C2932" s="248">
        <v>163.69602213627729</v>
      </c>
    </row>
    <row r="2933" spans="2:3" x14ac:dyDescent="0.75">
      <c r="B2933" s="249">
        <v>2870</v>
      </c>
      <c r="C2933" s="248">
        <v>124.79930279499078</v>
      </c>
    </row>
    <row r="2934" spans="2:3" x14ac:dyDescent="0.75">
      <c r="B2934" s="249">
        <v>2871</v>
      </c>
      <c r="C2934" s="248">
        <v>169.11509746983569</v>
      </c>
    </row>
    <row r="2935" spans="2:3" x14ac:dyDescent="0.75">
      <c r="B2935" s="249">
        <v>2872</v>
      </c>
      <c r="C2935" s="248">
        <v>95.321892947061912</v>
      </c>
    </row>
    <row r="2936" spans="2:3" x14ac:dyDescent="0.75">
      <c r="B2936" s="249">
        <v>2873</v>
      </c>
      <c r="C2936" s="248">
        <v>96.817512991825595</v>
      </c>
    </row>
    <row r="2937" spans="2:3" x14ac:dyDescent="0.75">
      <c r="B2937" s="249">
        <v>2874</v>
      </c>
      <c r="C2937" s="248">
        <v>115.72780365769049</v>
      </c>
    </row>
    <row r="2938" spans="2:3" x14ac:dyDescent="0.75">
      <c r="B2938" s="249">
        <v>2875</v>
      </c>
      <c r="C2938" s="248">
        <v>156.4139903604555</v>
      </c>
    </row>
    <row r="2939" spans="2:3" x14ac:dyDescent="0.75">
      <c r="B2939" s="249">
        <v>2876</v>
      </c>
      <c r="C2939" s="248">
        <v>139.17797205848774</v>
      </c>
    </row>
    <row r="2940" spans="2:3" x14ac:dyDescent="0.75">
      <c r="B2940" s="249">
        <v>2877</v>
      </c>
      <c r="C2940" s="248">
        <v>104.26633572048478</v>
      </c>
    </row>
    <row r="2941" spans="2:3" x14ac:dyDescent="0.75">
      <c r="B2941" s="249">
        <v>2878</v>
      </c>
      <c r="C2941" s="248">
        <v>143.71511023731188</v>
      </c>
    </row>
    <row r="2942" spans="2:3" x14ac:dyDescent="0.75">
      <c r="B2942" s="249">
        <v>2879</v>
      </c>
      <c r="C2942" s="248">
        <v>105.47634576305774</v>
      </c>
    </row>
    <row r="2943" spans="2:3" x14ac:dyDescent="0.75">
      <c r="B2943" s="249">
        <v>2880</v>
      </c>
      <c r="C2943" s="248">
        <v>115.44091871685421</v>
      </c>
    </row>
    <row r="2944" spans="2:3" x14ac:dyDescent="0.75">
      <c r="B2944" s="249">
        <v>2881</v>
      </c>
      <c r="C2944" s="248">
        <v>98.799004333385454</v>
      </c>
    </row>
    <row r="2945" spans="2:3" x14ac:dyDescent="0.75">
      <c r="B2945" s="249">
        <v>2882</v>
      </c>
      <c r="C2945" s="248">
        <v>136.65222779042506</v>
      </c>
    </row>
    <row r="2946" spans="2:3" x14ac:dyDescent="0.75">
      <c r="B2946" s="249">
        <v>2883</v>
      </c>
      <c r="C2946" s="248">
        <v>129.09657338366009</v>
      </c>
    </row>
    <row r="2947" spans="2:3" x14ac:dyDescent="0.75">
      <c r="B2947" s="249">
        <v>2884</v>
      </c>
      <c r="C2947" s="248">
        <v>139.58477177610303</v>
      </c>
    </row>
    <row r="2948" spans="2:3" x14ac:dyDescent="0.75">
      <c r="B2948" s="249">
        <v>2885</v>
      </c>
      <c r="C2948" s="248">
        <v>153.24688624081642</v>
      </c>
    </row>
    <row r="2949" spans="2:3" x14ac:dyDescent="0.75">
      <c r="B2949" s="249">
        <v>2886</v>
      </c>
      <c r="C2949" s="248">
        <v>84.350739696549425</v>
      </c>
    </row>
    <row r="2950" spans="2:3" x14ac:dyDescent="0.75">
      <c r="B2950" s="249">
        <v>2887</v>
      </c>
      <c r="C2950" s="248">
        <v>135.63767344541816</v>
      </c>
    </row>
    <row r="2951" spans="2:3" x14ac:dyDescent="0.75">
      <c r="B2951" s="249">
        <v>2888</v>
      </c>
      <c r="C2951" s="248">
        <v>145.24607741165948</v>
      </c>
    </row>
    <row r="2952" spans="2:3" x14ac:dyDescent="0.75">
      <c r="B2952" s="249">
        <v>2889</v>
      </c>
      <c r="C2952" s="248">
        <v>148.82309235163459</v>
      </c>
    </row>
    <row r="2953" spans="2:3" x14ac:dyDescent="0.75">
      <c r="B2953" s="249">
        <v>2890</v>
      </c>
      <c r="C2953" s="248">
        <v>79.818685335390882</v>
      </c>
    </row>
    <row r="2954" spans="2:3" x14ac:dyDescent="0.75">
      <c r="B2954" s="249">
        <v>2891</v>
      </c>
      <c r="C2954" s="248">
        <v>103.19256138747275</v>
      </c>
    </row>
    <row r="2955" spans="2:3" x14ac:dyDescent="0.75">
      <c r="B2955" s="249">
        <v>2892</v>
      </c>
      <c r="C2955" s="248">
        <v>140.04598203696543</v>
      </c>
    </row>
    <row r="2956" spans="2:3" x14ac:dyDescent="0.75">
      <c r="B2956" s="249">
        <v>2893</v>
      </c>
      <c r="C2956" s="248">
        <v>101.54740766663829</v>
      </c>
    </row>
    <row r="2957" spans="2:3" x14ac:dyDescent="0.75">
      <c r="B2957" s="249">
        <v>2894</v>
      </c>
      <c r="C2957" s="248">
        <v>132.76613184716183</v>
      </c>
    </row>
    <row r="2958" spans="2:3" x14ac:dyDescent="0.75">
      <c r="B2958" s="249">
        <v>2895</v>
      </c>
      <c r="C2958" s="248">
        <v>151.36725229269726</v>
      </c>
    </row>
    <row r="2959" spans="2:3" x14ac:dyDescent="0.75">
      <c r="B2959" s="249">
        <v>2896</v>
      </c>
      <c r="C2959" s="248">
        <v>110.00055113508891</v>
      </c>
    </row>
    <row r="2960" spans="2:3" x14ac:dyDescent="0.75">
      <c r="B2960" s="249">
        <v>2897</v>
      </c>
      <c r="C2960" s="248">
        <v>125.83121442609098</v>
      </c>
    </row>
    <row r="2961" spans="2:3" x14ac:dyDescent="0.75">
      <c r="B2961" s="249">
        <v>2898</v>
      </c>
      <c r="C2961" s="248">
        <v>137.92612131836776</v>
      </c>
    </row>
    <row r="2962" spans="2:3" x14ac:dyDescent="0.75">
      <c r="B2962" s="249">
        <v>2899</v>
      </c>
      <c r="C2962" s="248">
        <v>135.52190800354748</v>
      </c>
    </row>
    <row r="2963" spans="2:3" x14ac:dyDescent="0.75">
      <c r="B2963" s="249">
        <v>2900</v>
      </c>
      <c r="C2963" s="248">
        <v>114.35591913658946</v>
      </c>
    </row>
    <row r="2964" spans="2:3" x14ac:dyDescent="0.75">
      <c r="B2964" s="249">
        <v>2901</v>
      </c>
      <c r="C2964" s="248">
        <v>78.920689988983469</v>
      </c>
    </row>
    <row r="2965" spans="2:3" x14ac:dyDescent="0.75">
      <c r="B2965" s="249">
        <v>2902</v>
      </c>
      <c r="C2965" s="248">
        <v>113.30507876743869</v>
      </c>
    </row>
    <row r="2966" spans="2:3" x14ac:dyDescent="0.75">
      <c r="B2966" s="249">
        <v>2903</v>
      </c>
      <c r="C2966" s="248">
        <v>98.165273187628159</v>
      </c>
    </row>
    <row r="2967" spans="2:3" x14ac:dyDescent="0.75">
      <c r="B2967" s="249">
        <v>2904</v>
      </c>
      <c r="C2967" s="248">
        <v>168.34190690980898</v>
      </c>
    </row>
    <row r="2968" spans="2:3" x14ac:dyDescent="0.75">
      <c r="B2968" s="249">
        <v>2905</v>
      </c>
      <c r="C2968" s="248">
        <v>111.25394122485886</v>
      </c>
    </row>
    <row r="2969" spans="2:3" x14ac:dyDescent="0.75">
      <c r="B2969" s="249">
        <v>2906</v>
      </c>
      <c r="C2969" s="248">
        <v>115.88821846090477</v>
      </c>
    </row>
    <row r="2970" spans="2:3" x14ac:dyDescent="0.75">
      <c r="B2970" s="249">
        <v>2907</v>
      </c>
      <c r="C2970" s="248">
        <v>84.302246448800844</v>
      </c>
    </row>
    <row r="2971" spans="2:3" x14ac:dyDescent="0.75">
      <c r="B2971" s="249">
        <v>2908</v>
      </c>
      <c r="C2971" s="248">
        <v>134.15813672022171</v>
      </c>
    </row>
    <row r="2972" spans="2:3" x14ac:dyDescent="0.75">
      <c r="B2972" s="249">
        <v>2909</v>
      </c>
      <c r="C2972" s="248">
        <v>111.75840362244688</v>
      </c>
    </row>
    <row r="2973" spans="2:3" x14ac:dyDescent="0.75">
      <c r="B2973" s="249">
        <v>2910</v>
      </c>
      <c r="C2973" s="248">
        <v>111.45382739386446</v>
      </c>
    </row>
    <row r="2974" spans="2:3" x14ac:dyDescent="0.75">
      <c r="B2974" s="249">
        <v>2911</v>
      </c>
      <c r="C2974" s="248">
        <v>143.82775697590375</v>
      </c>
    </row>
    <row r="2975" spans="2:3" x14ac:dyDescent="0.75">
      <c r="B2975" s="249">
        <v>2912</v>
      </c>
      <c r="C2975" s="248">
        <v>118.7906223290498</v>
      </c>
    </row>
    <row r="2976" spans="2:3" x14ac:dyDescent="0.75">
      <c r="B2976" s="249">
        <v>2913</v>
      </c>
      <c r="C2976" s="248">
        <v>128.41498956915567</v>
      </c>
    </row>
    <row r="2977" spans="2:3" x14ac:dyDescent="0.75">
      <c r="B2977" s="249">
        <v>2914</v>
      </c>
      <c r="C2977" s="248">
        <v>119.80921167794013</v>
      </c>
    </row>
    <row r="2978" spans="2:3" x14ac:dyDescent="0.75">
      <c r="B2978" s="249">
        <v>2915</v>
      </c>
      <c r="C2978" s="248">
        <v>119.79493117841088</v>
      </c>
    </row>
    <row r="2979" spans="2:3" x14ac:dyDescent="0.75">
      <c r="B2979" s="249">
        <v>2916</v>
      </c>
      <c r="C2979" s="248">
        <v>110.37522496050399</v>
      </c>
    </row>
    <row r="2980" spans="2:3" x14ac:dyDescent="0.75">
      <c r="B2980" s="249">
        <v>2917</v>
      </c>
      <c r="C2980" s="248">
        <v>169.5921392920369</v>
      </c>
    </row>
    <row r="2981" spans="2:3" x14ac:dyDescent="0.75">
      <c r="B2981" s="249">
        <v>2918</v>
      </c>
      <c r="C2981" s="248">
        <v>138.4118834341148</v>
      </c>
    </row>
    <row r="2982" spans="2:3" x14ac:dyDescent="0.75">
      <c r="B2982" s="249">
        <v>2919</v>
      </c>
      <c r="C2982" s="248">
        <v>139.58398203163807</v>
      </c>
    </row>
    <row r="2983" spans="2:3" x14ac:dyDescent="0.75">
      <c r="B2983" s="249">
        <v>2920</v>
      </c>
      <c r="C2983" s="248">
        <v>106.18938489988005</v>
      </c>
    </row>
    <row r="2984" spans="2:3" x14ac:dyDescent="0.75">
      <c r="B2984" s="249">
        <v>2921</v>
      </c>
      <c r="C2984" s="248">
        <v>104.02208676391338</v>
      </c>
    </row>
    <row r="2985" spans="2:3" x14ac:dyDescent="0.75">
      <c r="B2985" s="249">
        <v>2922</v>
      </c>
      <c r="C2985" s="248">
        <v>113.2542680342403</v>
      </c>
    </row>
    <row r="2986" spans="2:3" x14ac:dyDescent="0.75">
      <c r="B2986" s="249">
        <v>2923</v>
      </c>
      <c r="C2986" s="248">
        <v>116.55776730459293</v>
      </c>
    </row>
    <row r="2987" spans="2:3" x14ac:dyDescent="0.75">
      <c r="B2987" s="249">
        <v>2924</v>
      </c>
      <c r="C2987" s="248">
        <v>121.56753355396999</v>
      </c>
    </row>
    <row r="2988" spans="2:3" x14ac:dyDescent="0.75">
      <c r="B2988" s="249">
        <v>2925</v>
      </c>
      <c r="C2988" s="248">
        <v>118.71247332097721</v>
      </c>
    </row>
    <row r="2989" spans="2:3" x14ac:dyDescent="0.75">
      <c r="B2989" s="249">
        <v>2926</v>
      </c>
      <c r="C2989" s="248">
        <v>107.75486571680761</v>
      </c>
    </row>
    <row r="2990" spans="2:3" x14ac:dyDescent="0.75">
      <c r="B2990" s="249">
        <v>2927</v>
      </c>
      <c r="C2990" s="248">
        <v>67.201049547064599</v>
      </c>
    </row>
    <row r="2991" spans="2:3" x14ac:dyDescent="0.75">
      <c r="B2991" s="249">
        <v>2928</v>
      </c>
      <c r="C2991" s="248">
        <v>125.15720312021523</v>
      </c>
    </row>
    <row r="2992" spans="2:3" x14ac:dyDescent="0.75">
      <c r="B2992" s="249">
        <v>2929</v>
      </c>
      <c r="C2992" s="248">
        <v>107.15481205915719</v>
      </c>
    </row>
    <row r="2993" spans="2:3" x14ac:dyDescent="0.75">
      <c r="B2993" s="249">
        <v>2930</v>
      </c>
      <c r="C2993" s="248">
        <v>176.06950131860953</v>
      </c>
    </row>
    <row r="2994" spans="2:3" x14ac:dyDescent="0.75">
      <c r="B2994" s="249">
        <v>2931</v>
      </c>
      <c r="C2994" s="248">
        <v>165.43221745830445</v>
      </c>
    </row>
    <row r="2995" spans="2:3" x14ac:dyDescent="0.75">
      <c r="B2995" s="249">
        <v>2932</v>
      </c>
      <c r="C2995" s="248">
        <v>127.27349321765401</v>
      </c>
    </row>
    <row r="2996" spans="2:3" x14ac:dyDescent="0.75">
      <c r="B2996" s="249">
        <v>2933</v>
      </c>
      <c r="C2996" s="248">
        <v>101.80054729577702</v>
      </c>
    </row>
    <row r="2997" spans="2:3" x14ac:dyDescent="0.75">
      <c r="B2997" s="249">
        <v>2934</v>
      </c>
      <c r="C2997" s="248">
        <v>146.86773292751616</v>
      </c>
    </row>
    <row r="2998" spans="2:3" x14ac:dyDescent="0.75">
      <c r="B2998" s="249">
        <v>2935</v>
      </c>
      <c r="C2998" s="248">
        <v>91.704796526403925</v>
      </c>
    </row>
    <row r="2999" spans="2:3" x14ac:dyDescent="0.75">
      <c r="B2999" s="249">
        <v>2936</v>
      </c>
      <c r="C2999" s="248">
        <v>89.897874262684113</v>
      </c>
    </row>
    <row r="3000" spans="2:3" x14ac:dyDescent="0.75">
      <c r="B3000" s="249">
        <v>2937</v>
      </c>
      <c r="C3000" s="248">
        <v>114.52326847450837</v>
      </c>
    </row>
    <row r="3001" spans="2:3" x14ac:dyDescent="0.75">
      <c r="B3001" s="249">
        <v>2938</v>
      </c>
      <c r="C3001" s="248">
        <v>134.58874196828512</v>
      </c>
    </row>
    <row r="3002" spans="2:3" x14ac:dyDescent="0.75">
      <c r="B3002" s="249">
        <v>2939</v>
      </c>
      <c r="C3002" s="248">
        <v>125.63091103020274</v>
      </c>
    </row>
    <row r="3003" spans="2:3" x14ac:dyDescent="0.75">
      <c r="B3003" s="249">
        <v>2940</v>
      </c>
      <c r="C3003" s="248">
        <v>100.84336474142123</v>
      </c>
    </row>
    <row r="3004" spans="2:3" x14ac:dyDescent="0.75">
      <c r="B3004" s="249">
        <v>2941</v>
      </c>
      <c r="C3004" s="248">
        <v>85.949822472139829</v>
      </c>
    </row>
    <row r="3005" spans="2:3" x14ac:dyDescent="0.75">
      <c r="B3005" s="249">
        <v>2942</v>
      </c>
      <c r="C3005" s="248">
        <v>110.31687592728879</v>
      </c>
    </row>
    <row r="3006" spans="2:3" x14ac:dyDescent="0.75">
      <c r="B3006" s="249">
        <v>2943</v>
      </c>
      <c r="C3006" s="248">
        <v>110.22161629686727</v>
      </c>
    </row>
    <row r="3007" spans="2:3" x14ac:dyDescent="0.75">
      <c r="B3007" s="249">
        <v>2944</v>
      </c>
      <c r="C3007" s="248">
        <v>119.52640631022221</v>
      </c>
    </row>
    <row r="3008" spans="2:3" x14ac:dyDescent="0.75">
      <c r="B3008" s="249">
        <v>2945</v>
      </c>
      <c r="C3008" s="248">
        <v>137.27255806589096</v>
      </c>
    </row>
    <row r="3009" spans="2:3" x14ac:dyDescent="0.75">
      <c r="B3009" s="249">
        <v>2946</v>
      </c>
      <c r="C3009" s="248">
        <v>133.79268595920587</v>
      </c>
    </row>
    <row r="3010" spans="2:3" x14ac:dyDescent="0.75">
      <c r="B3010" s="249">
        <v>2947</v>
      </c>
      <c r="C3010" s="248">
        <v>103.68901376686858</v>
      </c>
    </row>
    <row r="3011" spans="2:3" x14ac:dyDescent="0.75">
      <c r="B3011" s="249">
        <v>2948</v>
      </c>
      <c r="C3011" s="248">
        <v>153.48555582757587</v>
      </c>
    </row>
    <row r="3012" spans="2:3" x14ac:dyDescent="0.75">
      <c r="B3012" s="249">
        <v>2949</v>
      </c>
      <c r="C3012" s="248">
        <v>112.91992894899747</v>
      </c>
    </row>
    <row r="3013" spans="2:3" x14ac:dyDescent="0.75">
      <c r="B3013" s="249">
        <v>2950</v>
      </c>
      <c r="C3013" s="248">
        <v>123.561244497358</v>
      </c>
    </row>
    <row r="3014" spans="2:3" x14ac:dyDescent="0.75">
      <c r="B3014" s="249">
        <v>2951</v>
      </c>
      <c r="C3014" s="248">
        <v>106.88297544593732</v>
      </c>
    </row>
    <row r="3015" spans="2:3" x14ac:dyDescent="0.75">
      <c r="B3015" s="249">
        <v>2952</v>
      </c>
      <c r="C3015" s="248">
        <v>137.33554563967959</v>
      </c>
    </row>
    <row r="3016" spans="2:3" x14ac:dyDescent="0.75">
      <c r="B3016" s="249">
        <v>2953</v>
      </c>
      <c r="C3016" s="248">
        <v>115.98987610866128</v>
      </c>
    </row>
    <row r="3017" spans="2:3" x14ac:dyDescent="0.75">
      <c r="B3017" s="249">
        <v>2954</v>
      </c>
      <c r="C3017" s="248">
        <v>105.8314306846267</v>
      </c>
    </row>
    <row r="3018" spans="2:3" x14ac:dyDescent="0.75">
      <c r="B3018" s="249">
        <v>2955</v>
      </c>
      <c r="C3018" s="248">
        <v>91.683087961604642</v>
      </c>
    </row>
    <row r="3019" spans="2:3" x14ac:dyDescent="0.75">
      <c r="B3019" s="249">
        <v>2956</v>
      </c>
      <c r="C3019" s="248">
        <v>174.68470181908168</v>
      </c>
    </row>
    <row r="3020" spans="2:3" x14ac:dyDescent="0.75">
      <c r="B3020" s="249">
        <v>2957</v>
      </c>
      <c r="C3020" s="248">
        <v>125.2347640672813</v>
      </c>
    </row>
    <row r="3021" spans="2:3" x14ac:dyDescent="0.75">
      <c r="B3021" s="249">
        <v>2958</v>
      </c>
      <c r="C3021" s="248">
        <v>93.854857021459907</v>
      </c>
    </row>
    <row r="3022" spans="2:3" x14ac:dyDescent="0.75">
      <c r="B3022" s="249">
        <v>2959</v>
      </c>
      <c r="C3022" s="248">
        <v>102.31011610416002</v>
      </c>
    </row>
    <row r="3023" spans="2:3" x14ac:dyDescent="0.75">
      <c r="B3023" s="249">
        <v>2960</v>
      </c>
      <c r="C3023" s="248">
        <v>116.94154018277449</v>
      </c>
    </row>
    <row r="3024" spans="2:3" x14ac:dyDescent="0.75">
      <c r="B3024" s="249">
        <v>2961</v>
      </c>
      <c r="C3024" s="248">
        <v>115.99388668556789</v>
      </c>
    </row>
    <row r="3025" spans="2:3" x14ac:dyDescent="0.75">
      <c r="B3025" s="249">
        <v>2962</v>
      </c>
      <c r="C3025" s="248">
        <v>112.48923225473511</v>
      </c>
    </row>
    <row r="3026" spans="2:3" x14ac:dyDescent="0.75">
      <c r="B3026" s="249">
        <v>2963</v>
      </c>
      <c r="C3026" s="248">
        <v>75.67769342380123</v>
      </c>
    </row>
    <row r="3027" spans="2:3" x14ac:dyDescent="0.75">
      <c r="B3027" s="249">
        <v>2964</v>
      </c>
      <c r="C3027" s="248">
        <v>133.59647209592737</v>
      </c>
    </row>
    <row r="3028" spans="2:3" x14ac:dyDescent="0.75">
      <c r="B3028" s="249">
        <v>2965</v>
      </c>
      <c r="C3028" s="248">
        <v>113.29850084373375</v>
      </c>
    </row>
    <row r="3029" spans="2:3" x14ac:dyDescent="0.75">
      <c r="B3029" s="249">
        <v>2966</v>
      </c>
      <c r="C3029" s="248">
        <v>129.46484680358759</v>
      </c>
    </row>
    <row r="3030" spans="2:3" x14ac:dyDescent="0.75">
      <c r="B3030" s="249">
        <v>2967</v>
      </c>
      <c r="C3030" s="248">
        <v>148.93016719580493</v>
      </c>
    </row>
    <row r="3031" spans="2:3" x14ac:dyDescent="0.75">
      <c r="B3031" s="249">
        <v>2968</v>
      </c>
      <c r="C3031" s="248">
        <v>103.19357275675675</v>
      </c>
    </row>
    <row r="3032" spans="2:3" x14ac:dyDescent="0.75">
      <c r="B3032" s="249">
        <v>2969</v>
      </c>
      <c r="C3032" s="248">
        <v>173.15683992862972</v>
      </c>
    </row>
    <row r="3033" spans="2:3" x14ac:dyDescent="0.75">
      <c r="B3033" s="249">
        <v>2970</v>
      </c>
      <c r="C3033" s="248">
        <v>92.484425499831389</v>
      </c>
    </row>
    <row r="3034" spans="2:3" x14ac:dyDescent="0.75">
      <c r="B3034" s="249">
        <v>2971</v>
      </c>
      <c r="C3034" s="248">
        <v>92.860567219437769</v>
      </c>
    </row>
    <row r="3035" spans="2:3" x14ac:dyDescent="0.75">
      <c r="B3035" s="249">
        <v>2972</v>
      </c>
      <c r="C3035" s="248">
        <v>126.84593733989279</v>
      </c>
    </row>
    <row r="3036" spans="2:3" x14ac:dyDescent="0.75">
      <c r="B3036" s="249">
        <v>2973</v>
      </c>
      <c r="C3036" s="248">
        <v>131.36106551836744</v>
      </c>
    </row>
    <row r="3037" spans="2:3" x14ac:dyDescent="0.75">
      <c r="B3037" s="249">
        <v>2974</v>
      </c>
      <c r="C3037" s="248">
        <v>116.46364955380112</v>
      </c>
    </row>
    <row r="3038" spans="2:3" x14ac:dyDescent="0.75">
      <c r="B3038" s="249">
        <v>2975</v>
      </c>
      <c r="C3038" s="248">
        <v>116.23173458382149</v>
      </c>
    </row>
    <row r="3039" spans="2:3" x14ac:dyDescent="0.75">
      <c r="B3039" s="249">
        <v>2976</v>
      </c>
      <c r="C3039" s="248">
        <v>138.39367414294486</v>
      </c>
    </row>
    <row r="3040" spans="2:3" x14ac:dyDescent="0.75">
      <c r="B3040" s="249">
        <v>2977</v>
      </c>
      <c r="C3040" s="248">
        <v>160.50381135048454</v>
      </c>
    </row>
    <row r="3041" spans="2:3" x14ac:dyDescent="0.75">
      <c r="B3041" s="249">
        <v>2978</v>
      </c>
      <c r="C3041" s="248">
        <v>125.3081721749743</v>
      </c>
    </row>
    <row r="3042" spans="2:3" x14ac:dyDescent="0.75">
      <c r="B3042" s="249">
        <v>2979</v>
      </c>
      <c r="C3042" s="248">
        <v>58.15237764705639</v>
      </c>
    </row>
    <row r="3043" spans="2:3" x14ac:dyDescent="0.75">
      <c r="B3043" s="249">
        <v>2980</v>
      </c>
      <c r="C3043" s="248">
        <v>112.59353510921119</v>
      </c>
    </row>
    <row r="3044" spans="2:3" x14ac:dyDescent="0.75">
      <c r="B3044" s="249">
        <v>2981</v>
      </c>
      <c r="C3044" s="248">
        <v>128.46500441603951</v>
      </c>
    </row>
    <row r="3045" spans="2:3" x14ac:dyDescent="0.75">
      <c r="B3045" s="249">
        <v>2982</v>
      </c>
      <c r="C3045" s="248">
        <v>123.00333957367907</v>
      </c>
    </row>
    <row r="3046" spans="2:3" x14ac:dyDescent="0.75">
      <c r="B3046" s="249">
        <v>2983</v>
      </c>
      <c r="C3046" s="248">
        <v>147.09927515907515</v>
      </c>
    </row>
    <row r="3047" spans="2:3" x14ac:dyDescent="0.75">
      <c r="B3047" s="249">
        <v>2984</v>
      </c>
      <c r="C3047" s="248">
        <v>87.337556487091788</v>
      </c>
    </row>
    <row r="3048" spans="2:3" x14ac:dyDescent="0.75">
      <c r="B3048" s="249">
        <v>2985</v>
      </c>
      <c r="C3048" s="248">
        <v>175.27037892167397</v>
      </c>
    </row>
    <row r="3049" spans="2:3" x14ac:dyDescent="0.75">
      <c r="B3049" s="249">
        <v>2986</v>
      </c>
      <c r="C3049" s="248">
        <v>134.3337195987778</v>
      </c>
    </row>
    <row r="3050" spans="2:3" x14ac:dyDescent="0.75">
      <c r="B3050" s="249">
        <v>2987</v>
      </c>
      <c r="C3050" s="248">
        <v>113.10089952744427</v>
      </c>
    </row>
    <row r="3051" spans="2:3" x14ac:dyDescent="0.75">
      <c r="B3051" s="249">
        <v>2988</v>
      </c>
      <c r="C3051" s="248">
        <v>112.15809016769185</v>
      </c>
    </row>
    <row r="3052" spans="2:3" x14ac:dyDescent="0.75">
      <c r="B3052" s="249">
        <v>2989</v>
      </c>
      <c r="C3052" s="248">
        <v>111.24513701170609</v>
      </c>
    </row>
    <row r="3053" spans="2:3" x14ac:dyDescent="0.75">
      <c r="B3053" s="249">
        <v>2990</v>
      </c>
      <c r="C3053" s="248">
        <v>84.971790524371158</v>
      </c>
    </row>
    <row r="3054" spans="2:3" x14ac:dyDescent="0.75">
      <c r="B3054" s="249">
        <v>2991</v>
      </c>
      <c r="C3054" s="248">
        <v>111.70279541120676</v>
      </c>
    </row>
    <row r="3055" spans="2:3" x14ac:dyDescent="0.75">
      <c r="B3055" s="249">
        <v>2992</v>
      </c>
      <c r="C3055" s="248">
        <v>95.669936306575579</v>
      </c>
    </row>
    <row r="3056" spans="2:3" x14ac:dyDescent="0.75">
      <c r="B3056" s="249">
        <v>2993</v>
      </c>
      <c r="C3056" s="248">
        <v>109.51981185613714</v>
      </c>
    </row>
    <row r="3057" spans="2:3" x14ac:dyDescent="0.75">
      <c r="B3057" s="249">
        <v>2994</v>
      </c>
      <c r="C3057" s="248">
        <v>105.47532655422205</v>
      </c>
    </row>
    <row r="3058" spans="2:3" x14ac:dyDescent="0.75">
      <c r="B3058" s="249">
        <v>2995</v>
      </c>
      <c r="C3058" s="248">
        <v>131.1246420806726</v>
      </c>
    </row>
    <row r="3059" spans="2:3" x14ac:dyDescent="0.75">
      <c r="B3059" s="249">
        <v>2996</v>
      </c>
      <c r="C3059" s="248">
        <v>129.0815998916969</v>
      </c>
    </row>
    <row r="3060" spans="2:3" x14ac:dyDescent="0.75">
      <c r="B3060" s="249">
        <v>2997</v>
      </c>
      <c r="C3060" s="248">
        <v>120.61500116931919</v>
      </c>
    </row>
    <row r="3061" spans="2:3" x14ac:dyDescent="0.75">
      <c r="B3061" s="249">
        <v>2998</v>
      </c>
      <c r="C3061" s="248">
        <v>87.325515310312539</v>
      </c>
    </row>
    <row r="3062" spans="2:3" x14ac:dyDescent="0.75">
      <c r="B3062" s="249">
        <v>2999</v>
      </c>
      <c r="C3062" s="248">
        <v>109.62182765842641</v>
      </c>
    </row>
    <row r="3063" spans="2:3" x14ac:dyDescent="0.75">
      <c r="B3063" s="249">
        <v>3000</v>
      </c>
      <c r="C3063" s="248">
        <v>104.311295372361</v>
      </c>
    </row>
    <row r="3064" spans="2:3" x14ac:dyDescent="0.75">
      <c r="B3064" s="249">
        <v>3001</v>
      </c>
      <c r="C3064" s="248">
        <v>114.40777405195307</v>
      </c>
    </row>
    <row r="3065" spans="2:3" x14ac:dyDescent="0.75">
      <c r="B3065" s="249">
        <v>3002</v>
      </c>
      <c r="C3065" s="248">
        <v>92.8348343657605</v>
      </c>
    </row>
    <row r="3066" spans="2:3" x14ac:dyDescent="0.75">
      <c r="B3066" s="249">
        <v>3003</v>
      </c>
      <c r="C3066" s="248">
        <v>127.42664300674265</v>
      </c>
    </row>
    <row r="3067" spans="2:3" x14ac:dyDescent="0.75">
      <c r="B3067" s="249">
        <v>3004</v>
      </c>
      <c r="C3067" s="248">
        <v>127.77383808754657</v>
      </c>
    </row>
    <row r="3068" spans="2:3" x14ac:dyDescent="0.75">
      <c r="B3068" s="249">
        <v>3005</v>
      </c>
      <c r="C3068" s="248">
        <v>129.88334996127801</v>
      </c>
    </row>
    <row r="3069" spans="2:3" x14ac:dyDescent="0.75">
      <c r="B3069" s="249">
        <v>3006</v>
      </c>
      <c r="C3069" s="248">
        <v>97.506437916045869</v>
      </c>
    </row>
    <row r="3070" spans="2:3" x14ac:dyDescent="0.75">
      <c r="B3070" s="249">
        <v>3007</v>
      </c>
      <c r="C3070" s="248">
        <v>114.95030937472885</v>
      </c>
    </row>
    <row r="3071" spans="2:3" x14ac:dyDescent="0.75">
      <c r="B3071" s="249">
        <v>3008</v>
      </c>
      <c r="C3071" s="248">
        <v>145.57997869534859</v>
      </c>
    </row>
    <row r="3072" spans="2:3" x14ac:dyDescent="0.75">
      <c r="B3072" s="249">
        <v>3009</v>
      </c>
      <c r="C3072" s="248">
        <v>110.80345044104337</v>
      </c>
    </row>
    <row r="3073" spans="2:3" x14ac:dyDescent="0.75">
      <c r="B3073" s="249">
        <v>3010</v>
      </c>
      <c r="C3073" s="248">
        <v>172.20609621105621</v>
      </c>
    </row>
    <row r="3074" spans="2:3" x14ac:dyDescent="0.75">
      <c r="B3074" s="249">
        <v>3011</v>
      </c>
      <c r="C3074" s="248">
        <v>150.50773408129297</v>
      </c>
    </row>
    <row r="3075" spans="2:3" x14ac:dyDescent="0.75">
      <c r="B3075" s="249">
        <v>3012</v>
      </c>
      <c r="C3075" s="248">
        <v>120.68255723585548</v>
      </c>
    </row>
    <row r="3076" spans="2:3" x14ac:dyDescent="0.75">
      <c r="B3076" s="249">
        <v>3013</v>
      </c>
      <c r="C3076" s="248">
        <v>102.20828904611712</v>
      </c>
    </row>
    <row r="3077" spans="2:3" x14ac:dyDescent="0.75">
      <c r="B3077" s="249">
        <v>3014</v>
      </c>
      <c r="C3077" s="248">
        <v>98.630873867385091</v>
      </c>
    </row>
    <row r="3078" spans="2:3" x14ac:dyDescent="0.75">
      <c r="B3078" s="249">
        <v>3015</v>
      </c>
      <c r="C3078" s="248">
        <v>67.379690466704531</v>
      </c>
    </row>
    <row r="3079" spans="2:3" x14ac:dyDescent="0.75">
      <c r="B3079" s="249">
        <v>3016</v>
      </c>
      <c r="C3079" s="248">
        <v>84.394687285095443</v>
      </c>
    </row>
    <row r="3080" spans="2:3" x14ac:dyDescent="0.75">
      <c r="B3080" s="249">
        <v>3017</v>
      </c>
      <c r="C3080" s="248">
        <v>160.11837705372918</v>
      </c>
    </row>
    <row r="3081" spans="2:3" x14ac:dyDescent="0.75">
      <c r="B3081" s="249">
        <v>3018</v>
      </c>
      <c r="C3081" s="248">
        <v>208.63227494919869</v>
      </c>
    </row>
    <row r="3082" spans="2:3" x14ac:dyDescent="0.75">
      <c r="B3082" s="249">
        <v>3019</v>
      </c>
      <c r="C3082" s="248">
        <v>157.84740674112717</v>
      </c>
    </row>
    <row r="3083" spans="2:3" x14ac:dyDescent="0.75">
      <c r="B3083" s="249">
        <v>3020</v>
      </c>
      <c r="C3083" s="248">
        <v>119.89118075314852</v>
      </c>
    </row>
    <row r="3084" spans="2:3" x14ac:dyDescent="0.75">
      <c r="B3084" s="249">
        <v>3021</v>
      </c>
      <c r="C3084" s="248">
        <v>130.15528119916706</v>
      </c>
    </row>
    <row r="3085" spans="2:3" x14ac:dyDescent="0.75">
      <c r="B3085" s="249">
        <v>3022</v>
      </c>
      <c r="C3085" s="248">
        <v>83.987766978088615</v>
      </c>
    </row>
    <row r="3086" spans="2:3" x14ac:dyDescent="0.75">
      <c r="B3086" s="249">
        <v>3023</v>
      </c>
      <c r="C3086" s="248">
        <v>170.9809437576244</v>
      </c>
    </row>
    <row r="3087" spans="2:3" x14ac:dyDescent="0.75">
      <c r="B3087" s="249">
        <v>3024</v>
      </c>
      <c r="C3087" s="248">
        <v>121.65795157485657</v>
      </c>
    </row>
    <row r="3088" spans="2:3" x14ac:dyDescent="0.75">
      <c r="B3088" s="249">
        <v>3025</v>
      </c>
      <c r="C3088" s="248">
        <v>162.84583436859032</v>
      </c>
    </row>
    <row r="3089" spans="2:3" x14ac:dyDescent="0.75">
      <c r="B3089" s="249">
        <v>3026</v>
      </c>
      <c r="C3089" s="248">
        <v>68.893138275967445</v>
      </c>
    </row>
    <row r="3090" spans="2:3" x14ac:dyDescent="0.75">
      <c r="B3090" s="249">
        <v>3027</v>
      </c>
      <c r="C3090" s="248">
        <v>128.292360998211</v>
      </c>
    </row>
    <row r="3091" spans="2:3" x14ac:dyDescent="0.75">
      <c r="B3091" s="249">
        <v>3028</v>
      </c>
      <c r="C3091" s="248">
        <v>98.618756086251082</v>
      </c>
    </row>
    <row r="3092" spans="2:3" x14ac:dyDescent="0.75">
      <c r="B3092" s="249">
        <v>3029</v>
      </c>
      <c r="C3092" s="248">
        <v>138.25194144395562</v>
      </c>
    </row>
    <row r="3093" spans="2:3" x14ac:dyDescent="0.75">
      <c r="B3093" s="249">
        <v>3030</v>
      </c>
      <c r="C3093" s="248">
        <v>132.57564263928558</v>
      </c>
    </row>
    <row r="3094" spans="2:3" x14ac:dyDescent="0.75">
      <c r="B3094" s="249">
        <v>3031</v>
      </c>
      <c r="C3094" s="248">
        <v>109.09407024820625</v>
      </c>
    </row>
    <row r="3095" spans="2:3" x14ac:dyDescent="0.75">
      <c r="B3095" s="249">
        <v>3032</v>
      </c>
      <c r="C3095" s="248">
        <v>117.46555422497755</v>
      </c>
    </row>
    <row r="3096" spans="2:3" x14ac:dyDescent="0.75">
      <c r="B3096" s="249">
        <v>3033</v>
      </c>
      <c r="C3096" s="248">
        <v>122.15430709830473</v>
      </c>
    </row>
    <row r="3097" spans="2:3" x14ac:dyDescent="0.75">
      <c r="B3097" s="249">
        <v>3034</v>
      </c>
      <c r="C3097" s="248">
        <v>105.13689811973391</v>
      </c>
    </row>
    <row r="3098" spans="2:3" x14ac:dyDescent="0.75">
      <c r="B3098" s="249">
        <v>3035</v>
      </c>
      <c r="C3098" s="248">
        <v>162.47595878980164</v>
      </c>
    </row>
    <row r="3099" spans="2:3" x14ac:dyDescent="0.75">
      <c r="B3099" s="249">
        <v>3036</v>
      </c>
      <c r="C3099" s="248">
        <v>136.88553152028507</v>
      </c>
    </row>
    <row r="3100" spans="2:3" x14ac:dyDescent="0.75">
      <c r="B3100" s="249">
        <v>3037</v>
      </c>
      <c r="C3100" s="248">
        <v>129.41961916006289</v>
      </c>
    </row>
    <row r="3101" spans="2:3" x14ac:dyDescent="0.75">
      <c r="B3101" s="249">
        <v>3038</v>
      </c>
      <c r="C3101" s="248">
        <v>137.03047114113593</v>
      </c>
    </row>
    <row r="3102" spans="2:3" x14ac:dyDescent="0.75">
      <c r="B3102" s="249">
        <v>3039</v>
      </c>
      <c r="C3102" s="248">
        <v>104.10742013270742</v>
      </c>
    </row>
    <row r="3103" spans="2:3" x14ac:dyDescent="0.75">
      <c r="B3103" s="249">
        <v>3040</v>
      </c>
      <c r="C3103" s="248">
        <v>119.13344101238316</v>
      </c>
    </row>
    <row r="3104" spans="2:3" x14ac:dyDescent="0.75">
      <c r="B3104" s="249">
        <v>3041</v>
      </c>
      <c r="C3104" s="248">
        <v>92.460203837926827</v>
      </c>
    </row>
    <row r="3105" spans="2:3" x14ac:dyDescent="0.75">
      <c r="B3105" s="249">
        <v>3042</v>
      </c>
      <c r="C3105" s="248">
        <v>90.283351478026702</v>
      </c>
    </row>
    <row r="3106" spans="2:3" x14ac:dyDescent="0.75">
      <c r="B3106" s="249">
        <v>3043</v>
      </c>
      <c r="C3106" s="248">
        <v>102.5094599007372</v>
      </c>
    </row>
    <row r="3107" spans="2:3" x14ac:dyDescent="0.75">
      <c r="B3107" s="249">
        <v>3044</v>
      </c>
      <c r="C3107" s="248">
        <v>116.8114848473091</v>
      </c>
    </row>
    <row r="3108" spans="2:3" x14ac:dyDescent="0.75">
      <c r="B3108" s="249">
        <v>3045</v>
      </c>
      <c r="C3108" s="248">
        <v>121.50562388190282</v>
      </c>
    </row>
    <row r="3109" spans="2:3" x14ac:dyDescent="0.75">
      <c r="B3109" s="249">
        <v>3046</v>
      </c>
      <c r="C3109" s="248">
        <v>128.49171808282784</v>
      </c>
    </row>
    <row r="3110" spans="2:3" x14ac:dyDescent="0.75">
      <c r="B3110" s="249">
        <v>3047</v>
      </c>
      <c r="C3110" s="248">
        <v>136.1715898734542</v>
      </c>
    </row>
    <row r="3111" spans="2:3" x14ac:dyDescent="0.75">
      <c r="B3111" s="249">
        <v>3048</v>
      </c>
      <c r="C3111" s="248">
        <v>111.83179673402411</v>
      </c>
    </row>
    <row r="3112" spans="2:3" x14ac:dyDescent="0.75">
      <c r="B3112" s="249">
        <v>3049</v>
      </c>
      <c r="C3112" s="248">
        <v>119.99044693445073</v>
      </c>
    </row>
    <row r="3113" spans="2:3" x14ac:dyDescent="0.75">
      <c r="B3113" s="249">
        <v>3050</v>
      </c>
      <c r="C3113" s="248">
        <v>132.56684331651641</v>
      </c>
    </row>
    <row r="3114" spans="2:3" x14ac:dyDescent="0.75">
      <c r="B3114" s="249">
        <v>3051</v>
      </c>
      <c r="C3114" s="248">
        <v>132.21814516778764</v>
      </c>
    </row>
    <row r="3115" spans="2:3" x14ac:dyDescent="0.75">
      <c r="B3115" s="249">
        <v>3052</v>
      </c>
      <c r="C3115" s="248">
        <v>133.38343912156688</v>
      </c>
    </row>
    <row r="3116" spans="2:3" x14ac:dyDescent="0.75">
      <c r="B3116" s="249">
        <v>3053</v>
      </c>
      <c r="C3116" s="248">
        <v>157.63085660612873</v>
      </c>
    </row>
    <row r="3117" spans="2:3" x14ac:dyDescent="0.75">
      <c r="B3117" s="249">
        <v>3054</v>
      </c>
      <c r="C3117" s="248">
        <v>137.80209188695562</v>
      </c>
    </row>
    <row r="3118" spans="2:3" x14ac:dyDescent="0.75">
      <c r="B3118" s="249">
        <v>3055</v>
      </c>
      <c r="C3118" s="248">
        <v>105.96949058436272</v>
      </c>
    </row>
    <row r="3119" spans="2:3" x14ac:dyDescent="0.75">
      <c r="B3119" s="249">
        <v>3056</v>
      </c>
      <c r="C3119" s="248">
        <v>144.22961185087792</v>
      </c>
    </row>
    <row r="3120" spans="2:3" x14ac:dyDescent="0.75">
      <c r="B3120" s="249">
        <v>3057</v>
      </c>
      <c r="C3120" s="248">
        <v>157.63140043204444</v>
      </c>
    </row>
    <row r="3121" spans="2:3" x14ac:dyDescent="0.75">
      <c r="B3121" s="249">
        <v>3058</v>
      </c>
      <c r="C3121" s="248">
        <v>143.30042125580221</v>
      </c>
    </row>
    <row r="3122" spans="2:3" x14ac:dyDescent="0.75">
      <c r="B3122" s="249">
        <v>3059</v>
      </c>
      <c r="C3122" s="248">
        <v>143.68189549158663</v>
      </c>
    </row>
    <row r="3123" spans="2:3" x14ac:dyDescent="0.75">
      <c r="B3123" s="249">
        <v>3060</v>
      </c>
      <c r="C3123" s="248">
        <v>147.6599317613375</v>
      </c>
    </row>
    <row r="3124" spans="2:3" x14ac:dyDescent="0.75">
      <c r="B3124" s="249">
        <v>3061</v>
      </c>
      <c r="C3124" s="248">
        <v>110.0359381891346</v>
      </c>
    </row>
    <row r="3125" spans="2:3" x14ac:dyDescent="0.75">
      <c r="B3125" s="249">
        <v>3062</v>
      </c>
      <c r="C3125" s="248">
        <v>133.21318319143398</v>
      </c>
    </row>
    <row r="3126" spans="2:3" x14ac:dyDescent="0.75">
      <c r="B3126" s="249">
        <v>3063</v>
      </c>
      <c r="C3126" s="248">
        <v>146.33672675376854</v>
      </c>
    </row>
    <row r="3127" spans="2:3" x14ac:dyDescent="0.75">
      <c r="B3127" s="249">
        <v>3064</v>
      </c>
      <c r="C3127" s="248">
        <v>138.78908246367021</v>
      </c>
    </row>
    <row r="3128" spans="2:3" x14ac:dyDescent="0.75">
      <c r="B3128" s="249">
        <v>3065</v>
      </c>
      <c r="C3128" s="248">
        <v>111.37882083933616</v>
      </c>
    </row>
    <row r="3129" spans="2:3" x14ac:dyDescent="0.75">
      <c r="B3129" s="249">
        <v>3066</v>
      </c>
      <c r="C3129" s="248">
        <v>115.22733046179049</v>
      </c>
    </row>
    <row r="3130" spans="2:3" x14ac:dyDescent="0.75">
      <c r="B3130" s="249">
        <v>3067</v>
      </c>
      <c r="C3130" s="248">
        <v>118.58810213185909</v>
      </c>
    </row>
    <row r="3131" spans="2:3" x14ac:dyDescent="0.75">
      <c r="B3131" s="249">
        <v>3068</v>
      </c>
      <c r="C3131" s="248">
        <v>84.745991588864996</v>
      </c>
    </row>
    <row r="3132" spans="2:3" x14ac:dyDescent="0.75">
      <c r="B3132" s="249">
        <v>3069</v>
      </c>
      <c r="C3132" s="248">
        <v>104.72829316661631</v>
      </c>
    </row>
    <row r="3133" spans="2:3" x14ac:dyDescent="0.75">
      <c r="B3133" s="249">
        <v>3070</v>
      </c>
      <c r="C3133" s="248">
        <v>128.76125168951464</v>
      </c>
    </row>
    <row r="3134" spans="2:3" x14ac:dyDescent="0.75">
      <c r="B3134" s="249">
        <v>3071</v>
      </c>
      <c r="C3134" s="248">
        <v>133.96540300393005</v>
      </c>
    </row>
    <row r="3135" spans="2:3" x14ac:dyDescent="0.75">
      <c r="B3135" s="249">
        <v>3072</v>
      </c>
      <c r="C3135" s="248">
        <v>147.01652444626546</v>
      </c>
    </row>
    <row r="3136" spans="2:3" x14ac:dyDescent="0.75">
      <c r="B3136" s="249">
        <v>3073</v>
      </c>
      <c r="C3136" s="248">
        <v>119.60317973273472</v>
      </c>
    </row>
    <row r="3137" spans="2:3" x14ac:dyDescent="0.75">
      <c r="B3137" s="249">
        <v>3074</v>
      </c>
      <c r="C3137" s="248">
        <v>103.08934940836477</v>
      </c>
    </row>
    <row r="3138" spans="2:3" x14ac:dyDescent="0.75">
      <c r="B3138" s="249">
        <v>3075</v>
      </c>
      <c r="C3138" s="248">
        <v>75.81118220786604</v>
      </c>
    </row>
    <row r="3139" spans="2:3" x14ac:dyDescent="0.75">
      <c r="B3139" s="249">
        <v>3076</v>
      </c>
      <c r="C3139" s="248">
        <v>130.66085090087202</v>
      </c>
    </row>
    <row r="3140" spans="2:3" x14ac:dyDescent="0.75">
      <c r="B3140" s="249">
        <v>3077</v>
      </c>
      <c r="C3140" s="248">
        <v>155.31519476288125</v>
      </c>
    </row>
    <row r="3141" spans="2:3" x14ac:dyDescent="0.75">
      <c r="B3141" s="249">
        <v>3078</v>
      </c>
      <c r="C3141" s="248">
        <v>119.87481481198742</v>
      </c>
    </row>
    <row r="3142" spans="2:3" x14ac:dyDescent="0.75">
      <c r="B3142" s="249">
        <v>3079</v>
      </c>
      <c r="C3142" s="248">
        <v>109.08155543534157</v>
      </c>
    </row>
    <row r="3143" spans="2:3" x14ac:dyDescent="0.75">
      <c r="B3143" s="249">
        <v>3080</v>
      </c>
      <c r="C3143" s="248">
        <v>93.936119387516811</v>
      </c>
    </row>
    <row r="3144" spans="2:3" x14ac:dyDescent="0.75">
      <c r="B3144" s="249">
        <v>3081</v>
      </c>
      <c r="C3144" s="248">
        <v>85.863039137171853</v>
      </c>
    </row>
    <row r="3145" spans="2:3" x14ac:dyDescent="0.75">
      <c r="B3145" s="249">
        <v>3082</v>
      </c>
      <c r="C3145" s="248">
        <v>121.26463291046372</v>
      </c>
    </row>
    <row r="3146" spans="2:3" x14ac:dyDescent="0.75">
      <c r="B3146" s="249">
        <v>3083</v>
      </c>
      <c r="C3146" s="248">
        <v>117.79251514666231</v>
      </c>
    </row>
    <row r="3147" spans="2:3" x14ac:dyDescent="0.75">
      <c r="B3147" s="249">
        <v>3084</v>
      </c>
      <c r="C3147" s="248">
        <v>128.1048098850089</v>
      </c>
    </row>
    <row r="3148" spans="2:3" x14ac:dyDescent="0.75">
      <c r="B3148" s="249">
        <v>3085</v>
      </c>
      <c r="C3148" s="248">
        <v>117.7335187593057</v>
      </c>
    </row>
    <row r="3149" spans="2:3" x14ac:dyDescent="0.75">
      <c r="B3149" s="249">
        <v>3086</v>
      </c>
      <c r="C3149" s="248">
        <v>103.92541205389938</v>
      </c>
    </row>
    <row r="3150" spans="2:3" x14ac:dyDescent="0.75">
      <c r="B3150" s="249">
        <v>3087</v>
      </c>
      <c r="C3150" s="248">
        <v>118.27596566432562</v>
      </c>
    </row>
    <row r="3151" spans="2:3" x14ac:dyDescent="0.75">
      <c r="B3151" s="249">
        <v>3088</v>
      </c>
      <c r="C3151" s="248">
        <v>129.52726095369781</v>
      </c>
    </row>
    <row r="3152" spans="2:3" x14ac:dyDescent="0.75">
      <c r="B3152" s="249">
        <v>3089</v>
      </c>
      <c r="C3152" s="248">
        <v>92.865613886393959</v>
      </c>
    </row>
    <row r="3153" spans="2:3" x14ac:dyDescent="0.75">
      <c r="B3153" s="249">
        <v>3090</v>
      </c>
      <c r="C3153" s="248">
        <v>119.74725696334595</v>
      </c>
    </row>
    <row r="3154" spans="2:3" x14ac:dyDescent="0.75">
      <c r="B3154" s="249">
        <v>3091</v>
      </c>
      <c r="C3154" s="248">
        <v>109.56586667043157</v>
      </c>
    </row>
    <row r="3155" spans="2:3" x14ac:dyDescent="0.75">
      <c r="B3155" s="249">
        <v>3092</v>
      </c>
      <c r="C3155" s="248">
        <v>144.05679082087306</v>
      </c>
    </row>
    <row r="3156" spans="2:3" x14ac:dyDescent="0.75">
      <c r="B3156" s="249">
        <v>3093</v>
      </c>
      <c r="C3156" s="248">
        <v>94.748856071687825</v>
      </c>
    </row>
    <row r="3157" spans="2:3" x14ac:dyDescent="0.75">
      <c r="B3157" s="249">
        <v>3094</v>
      </c>
      <c r="C3157" s="248">
        <v>114.08238266094534</v>
      </c>
    </row>
    <row r="3158" spans="2:3" x14ac:dyDescent="0.75">
      <c r="B3158" s="249">
        <v>3095</v>
      </c>
      <c r="C3158" s="248">
        <v>151.1774944733055</v>
      </c>
    </row>
    <row r="3159" spans="2:3" x14ac:dyDescent="0.75">
      <c r="B3159" s="249">
        <v>3096</v>
      </c>
      <c r="C3159" s="248">
        <v>141.07374246823179</v>
      </c>
    </row>
    <row r="3160" spans="2:3" x14ac:dyDescent="0.75">
      <c r="B3160" s="249">
        <v>3097</v>
      </c>
      <c r="C3160" s="248">
        <v>168.7233397500745</v>
      </c>
    </row>
    <row r="3161" spans="2:3" x14ac:dyDescent="0.75">
      <c r="B3161" s="249">
        <v>3098</v>
      </c>
      <c r="C3161" s="248">
        <v>117.18124329173936</v>
      </c>
    </row>
    <row r="3162" spans="2:3" x14ac:dyDescent="0.75">
      <c r="B3162" s="249">
        <v>3099</v>
      </c>
      <c r="C3162" s="248">
        <v>138.84035033787319</v>
      </c>
    </row>
    <row r="3163" spans="2:3" x14ac:dyDescent="0.75">
      <c r="B3163" s="249">
        <v>3100</v>
      </c>
      <c r="C3163" s="248">
        <v>120.28838245370225</v>
      </c>
    </row>
    <row r="3164" spans="2:3" x14ac:dyDescent="0.75">
      <c r="B3164" s="249">
        <v>3101</v>
      </c>
      <c r="C3164" s="248">
        <v>147.65063205199181</v>
      </c>
    </row>
    <row r="3165" spans="2:3" x14ac:dyDescent="0.75">
      <c r="B3165" s="249">
        <v>3102</v>
      </c>
      <c r="C3165" s="248">
        <v>78.402135638740248</v>
      </c>
    </row>
    <row r="3166" spans="2:3" x14ac:dyDescent="0.75">
      <c r="B3166" s="249">
        <v>3103</v>
      </c>
      <c r="C3166" s="248">
        <v>159.26784263641332</v>
      </c>
    </row>
    <row r="3167" spans="2:3" x14ac:dyDescent="0.75">
      <c r="B3167" s="249">
        <v>3104</v>
      </c>
      <c r="C3167" s="248">
        <v>168.83914892811703</v>
      </c>
    </row>
    <row r="3168" spans="2:3" x14ac:dyDescent="0.75">
      <c r="B3168" s="249">
        <v>3105</v>
      </c>
      <c r="C3168" s="248">
        <v>112.30192978650703</v>
      </c>
    </row>
    <row r="3169" spans="2:3" x14ac:dyDescent="0.75">
      <c r="B3169" s="249">
        <v>3106</v>
      </c>
      <c r="C3169" s="248">
        <v>102.95700476702388</v>
      </c>
    </row>
    <row r="3170" spans="2:3" x14ac:dyDescent="0.75">
      <c r="B3170" s="249">
        <v>3107</v>
      </c>
      <c r="C3170" s="248">
        <v>114.41315473077043</v>
      </c>
    </row>
    <row r="3171" spans="2:3" x14ac:dyDescent="0.75">
      <c r="B3171" s="249">
        <v>3108</v>
      </c>
      <c r="C3171" s="248">
        <v>143.12814968560926</v>
      </c>
    </row>
    <row r="3172" spans="2:3" x14ac:dyDescent="0.75">
      <c r="B3172" s="249">
        <v>3109</v>
      </c>
      <c r="C3172" s="248">
        <v>154.43509207007429</v>
      </c>
    </row>
    <row r="3173" spans="2:3" x14ac:dyDescent="0.75">
      <c r="B3173" s="249">
        <v>3110</v>
      </c>
      <c r="C3173" s="248">
        <v>177.54774630069966</v>
      </c>
    </row>
    <row r="3174" spans="2:3" x14ac:dyDescent="0.75">
      <c r="B3174" s="249">
        <v>3111</v>
      </c>
      <c r="C3174" s="248">
        <v>134.10075482568377</v>
      </c>
    </row>
    <row r="3175" spans="2:3" x14ac:dyDescent="0.75">
      <c r="B3175" s="249">
        <v>3112</v>
      </c>
      <c r="C3175" s="248">
        <v>114.87575502568855</v>
      </c>
    </row>
    <row r="3176" spans="2:3" x14ac:dyDescent="0.75">
      <c r="B3176" s="249">
        <v>3113</v>
      </c>
      <c r="C3176" s="248">
        <v>137.3434374332673</v>
      </c>
    </row>
    <row r="3177" spans="2:3" x14ac:dyDescent="0.75">
      <c r="B3177" s="249">
        <v>3114</v>
      </c>
      <c r="C3177" s="248">
        <v>118.46120573380622</v>
      </c>
    </row>
    <row r="3178" spans="2:3" x14ac:dyDescent="0.75">
      <c r="B3178" s="249">
        <v>3115</v>
      </c>
      <c r="C3178" s="248">
        <v>114.8261889716961</v>
      </c>
    </row>
    <row r="3179" spans="2:3" x14ac:dyDescent="0.75">
      <c r="B3179" s="249">
        <v>3116</v>
      </c>
      <c r="C3179" s="248">
        <v>91.226329315943815</v>
      </c>
    </row>
    <row r="3180" spans="2:3" x14ac:dyDescent="0.75">
      <c r="B3180" s="249">
        <v>3117</v>
      </c>
      <c r="C3180" s="248">
        <v>124.50867702521585</v>
      </c>
    </row>
    <row r="3181" spans="2:3" x14ac:dyDescent="0.75">
      <c r="B3181" s="249">
        <v>3118</v>
      </c>
      <c r="C3181" s="248">
        <v>104.02587037870552</v>
      </c>
    </row>
    <row r="3182" spans="2:3" x14ac:dyDescent="0.75">
      <c r="B3182" s="249">
        <v>3119</v>
      </c>
      <c r="C3182" s="248">
        <v>133.28296744824476</v>
      </c>
    </row>
    <row r="3183" spans="2:3" x14ac:dyDescent="0.75">
      <c r="B3183" s="249">
        <v>3120</v>
      </c>
      <c r="C3183" s="248">
        <v>136.79308589191143</v>
      </c>
    </row>
    <row r="3184" spans="2:3" x14ac:dyDescent="0.75">
      <c r="B3184" s="249">
        <v>3121</v>
      </c>
      <c r="C3184" s="248">
        <v>115.29026617025245</v>
      </c>
    </row>
    <row r="3185" spans="2:3" x14ac:dyDescent="0.75">
      <c r="B3185" s="249">
        <v>3122</v>
      </c>
      <c r="C3185" s="248">
        <v>102.9079537631207</v>
      </c>
    </row>
    <row r="3186" spans="2:3" x14ac:dyDescent="0.75">
      <c r="B3186" s="249">
        <v>3123</v>
      </c>
      <c r="C3186" s="248">
        <v>132.10780709696607</v>
      </c>
    </row>
    <row r="3187" spans="2:3" x14ac:dyDescent="0.75">
      <c r="B3187" s="249">
        <v>3124</v>
      </c>
      <c r="C3187" s="248">
        <v>133.51058559758911</v>
      </c>
    </row>
    <row r="3188" spans="2:3" x14ac:dyDescent="0.75">
      <c r="B3188" s="249">
        <v>3125</v>
      </c>
      <c r="C3188" s="248">
        <v>134.85188759187048</v>
      </c>
    </row>
    <row r="3189" spans="2:3" x14ac:dyDescent="0.75">
      <c r="B3189" s="249">
        <v>3126</v>
      </c>
      <c r="C3189" s="248">
        <v>69.5846611568941</v>
      </c>
    </row>
    <row r="3190" spans="2:3" x14ac:dyDescent="0.75">
      <c r="B3190" s="249">
        <v>3127</v>
      </c>
      <c r="C3190" s="248">
        <v>151.03003310523837</v>
      </c>
    </row>
    <row r="3191" spans="2:3" x14ac:dyDescent="0.75">
      <c r="B3191" s="249">
        <v>3128</v>
      </c>
      <c r="C3191" s="248">
        <v>160.68560855364063</v>
      </c>
    </row>
    <row r="3192" spans="2:3" x14ac:dyDescent="0.75">
      <c r="B3192" s="249">
        <v>3129</v>
      </c>
      <c r="C3192" s="248">
        <v>155.66590331621387</v>
      </c>
    </row>
    <row r="3193" spans="2:3" x14ac:dyDescent="0.75">
      <c r="B3193" s="249">
        <v>3130</v>
      </c>
      <c r="C3193" s="248">
        <v>129.0488751812407</v>
      </c>
    </row>
    <row r="3194" spans="2:3" x14ac:dyDescent="0.75">
      <c r="B3194" s="249">
        <v>3131</v>
      </c>
      <c r="C3194" s="248">
        <v>102.82368344093186</v>
      </c>
    </row>
    <row r="3195" spans="2:3" x14ac:dyDescent="0.75">
      <c r="B3195" s="249">
        <v>3132</v>
      </c>
      <c r="C3195" s="248">
        <v>134.99191299084012</v>
      </c>
    </row>
    <row r="3196" spans="2:3" x14ac:dyDescent="0.75">
      <c r="B3196" s="249">
        <v>3133</v>
      </c>
      <c r="C3196" s="248">
        <v>118.80579153982586</v>
      </c>
    </row>
    <row r="3197" spans="2:3" x14ac:dyDescent="0.75">
      <c r="B3197" s="249">
        <v>3134</v>
      </c>
      <c r="C3197" s="248">
        <v>114.73543811270092</v>
      </c>
    </row>
    <row r="3198" spans="2:3" x14ac:dyDescent="0.75">
      <c r="B3198" s="249">
        <v>3135</v>
      </c>
      <c r="C3198" s="248">
        <v>138.73010222976365</v>
      </c>
    </row>
    <row r="3199" spans="2:3" x14ac:dyDescent="0.75">
      <c r="B3199" s="249">
        <v>3136</v>
      </c>
      <c r="C3199" s="248">
        <v>116.56453867762588</v>
      </c>
    </row>
    <row r="3200" spans="2:3" x14ac:dyDescent="0.75">
      <c r="B3200" s="249">
        <v>3137</v>
      </c>
      <c r="C3200" s="248">
        <v>128.67130066235001</v>
      </c>
    </row>
    <row r="3201" spans="2:3" x14ac:dyDescent="0.75">
      <c r="B3201" s="249">
        <v>3138</v>
      </c>
      <c r="C3201" s="248">
        <v>152.50966132279817</v>
      </c>
    </row>
    <row r="3202" spans="2:3" x14ac:dyDescent="0.75">
      <c r="B3202" s="249">
        <v>3139</v>
      </c>
      <c r="C3202" s="248">
        <v>118.02100360557459</v>
      </c>
    </row>
    <row r="3203" spans="2:3" x14ac:dyDescent="0.75">
      <c r="B3203" s="249">
        <v>3140</v>
      </c>
      <c r="C3203" s="248">
        <v>116.39774616430661</v>
      </c>
    </row>
    <row r="3204" spans="2:3" x14ac:dyDescent="0.75">
      <c r="B3204" s="249">
        <v>3141</v>
      </c>
      <c r="C3204" s="248">
        <v>146.20586137572596</v>
      </c>
    </row>
    <row r="3205" spans="2:3" x14ac:dyDescent="0.75">
      <c r="B3205" s="249">
        <v>3142</v>
      </c>
      <c r="C3205" s="248">
        <v>74.25392976959813</v>
      </c>
    </row>
    <row r="3206" spans="2:3" x14ac:dyDescent="0.75">
      <c r="B3206" s="249">
        <v>3143</v>
      </c>
      <c r="C3206" s="248">
        <v>147.51584804737524</v>
      </c>
    </row>
    <row r="3207" spans="2:3" x14ac:dyDescent="0.75">
      <c r="B3207" s="249">
        <v>3144</v>
      </c>
      <c r="C3207" s="248">
        <v>101.26586281801801</v>
      </c>
    </row>
    <row r="3208" spans="2:3" x14ac:dyDescent="0.75">
      <c r="B3208" s="249">
        <v>3145</v>
      </c>
      <c r="C3208" s="248">
        <v>102.69954313767101</v>
      </c>
    </row>
    <row r="3209" spans="2:3" x14ac:dyDescent="0.75">
      <c r="B3209" s="249">
        <v>3146</v>
      </c>
      <c r="C3209" s="248">
        <v>97.575134439251499</v>
      </c>
    </row>
    <row r="3210" spans="2:3" x14ac:dyDescent="0.75">
      <c r="B3210" s="249">
        <v>3147</v>
      </c>
      <c r="C3210" s="248">
        <v>123.50036869748553</v>
      </c>
    </row>
    <row r="3211" spans="2:3" x14ac:dyDescent="0.75">
      <c r="B3211" s="249">
        <v>3148</v>
      </c>
      <c r="C3211" s="248">
        <v>151.51444456632862</v>
      </c>
    </row>
    <row r="3212" spans="2:3" x14ac:dyDescent="0.75">
      <c r="B3212" s="249">
        <v>3149</v>
      </c>
      <c r="C3212" s="248">
        <v>152.6148924876141</v>
      </c>
    </row>
    <row r="3213" spans="2:3" x14ac:dyDescent="0.75">
      <c r="B3213" s="249">
        <v>3150</v>
      </c>
      <c r="C3213" s="248">
        <v>125.39250241385012</v>
      </c>
    </row>
    <row r="3214" spans="2:3" x14ac:dyDescent="0.75">
      <c r="B3214" s="249">
        <v>3151</v>
      </c>
      <c r="C3214" s="248">
        <v>112.99555975724981</v>
      </c>
    </row>
    <row r="3215" spans="2:3" x14ac:dyDescent="0.75">
      <c r="B3215" s="249">
        <v>3152</v>
      </c>
      <c r="C3215" s="248">
        <v>136.88724130347404</v>
      </c>
    </row>
    <row r="3216" spans="2:3" x14ac:dyDescent="0.75">
      <c r="B3216" s="249">
        <v>3153</v>
      </c>
      <c r="C3216" s="248">
        <v>116.14020281375846</v>
      </c>
    </row>
    <row r="3217" spans="2:3" x14ac:dyDescent="0.75">
      <c r="B3217" s="249">
        <v>3154</v>
      </c>
      <c r="C3217" s="248">
        <v>103.019606422693</v>
      </c>
    </row>
    <row r="3218" spans="2:3" x14ac:dyDescent="0.75">
      <c r="B3218" s="249">
        <v>3155</v>
      </c>
      <c r="C3218" s="248">
        <v>116.64028378866952</v>
      </c>
    </row>
    <row r="3219" spans="2:3" x14ac:dyDescent="0.75">
      <c r="B3219" s="249">
        <v>3156</v>
      </c>
      <c r="C3219" s="248">
        <v>156.69457017648097</v>
      </c>
    </row>
    <row r="3220" spans="2:3" x14ac:dyDescent="0.75">
      <c r="B3220" s="249">
        <v>3157</v>
      </c>
      <c r="C3220" s="248">
        <v>75.996749090276339</v>
      </c>
    </row>
    <row r="3221" spans="2:3" x14ac:dyDescent="0.75">
      <c r="B3221" s="249">
        <v>3158</v>
      </c>
      <c r="C3221" s="248">
        <v>84.316360283401977</v>
      </c>
    </row>
    <row r="3222" spans="2:3" x14ac:dyDescent="0.75">
      <c r="B3222" s="249">
        <v>3159</v>
      </c>
      <c r="C3222" s="248">
        <v>79.845405765503344</v>
      </c>
    </row>
    <row r="3223" spans="2:3" x14ac:dyDescent="0.75">
      <c r="B3223" s="249">
        <v>3160</v>
      </c>
      <c r="C3223" s="248">
        <v>136.75063023230373</v>
      </c>
    </row>
    <row r="3224" spans="2:3" x14ac:dyDescent="0.75">
      <c r="B3224" s="249">
        <v>3161</v>
      </c>
      <c r="C3224" s="248">
        <v>129.5589588230782</v>
      </c>
    </row>
    <row r="3225" spans="2:3" x14ac:dyDescent="0.75">
      <c r="B3225" s="249">
        <v>3162</v>
      </c>
      <c r="C3225" s="248">
        <v>142.55218090262596</v>
      </c>
    </row>
    <row r="3226" spans="2:3" x14ac:dyDescent="0.75">
      <c r="B3226" s="249">
        <v>3163</v>
      </c>
      <c r="C3226" s="248">
        <v>96.906559399642475</v>
      </c>
    </row>
    <row r="3227" spans="2:3" x14ac:dyDescent="0.75">
      <c r="B3227" s="249">
        <v>3164</v>
      </c>
      <c r="C3227" s="248">
        <v>110.78005605755099</v>
      </c>
    </row>
    <row r="3228" spans="2:3" x14ac:dyDescent="0.75">
      <c r="B3228" s="249">
        <v>3165</v>
      </c>
      <c r="C3228" s="248">
        <v>150.90332674235918</v>
      </c>
    </row>
    <row r="3229" spans="2:3" x14ac:dyDescent="0.75">
      <c r="B3229" s="249">
        <v>3166</v>
      </c>
      <c r="C3229" s="248">
        <v>81.743509809866055</v>
      </c>
    </row>
    <row r="3230" spans="2:3" x14ac:dyDescent="0.75">
      <c r="B3230" s="249">
        <v>3167</v>
      </c>
      <c r="C3230" s="248">
        <v>132.96971005003329</v>
      </c>
    </row>
    <row r="3231" spans="2:3" x14ac:dyDescent="0.75">
      <c r="B3231" s="249">
        <v>3168</v>
      </c>
      <c r="C3231" s="248">
        <v>107.91224038145381</v>
      </c>
    </row>
    <row r="3232" spans="2:3" x14ac:dyDescent="0.75">
      <c r="B3232" s="249">
        <v>3169</v>
      </c>
      <c r="C3232" s="248">
        <v>155.99954769673792</v>
      </c>
    </row>
    <row r="3233" spans="2:3" x14ac:dyDescent="0.75">
      <c r="B3233" s="249">
        <v>3170</v>
      </c>
      <c r="C3233" s="248">
        <v>145.47729951686304</v>
      </c>
    </row>
    <row r="3234" spans="2:3" x14ac:dyDescent="0.75">
      <c r="B3234" s="249">
        <v>3171</v>
      </c>
      <c r="C3234" s="248">
        <v>145.79141591162792</v>
      </c>
    </row>
    <row r="3235" spans="2:3" x14ac:dyDescent="0.75">
      <c r="B3235" s="249">
        <v>3172</v>
      </c>
      <c r="C3235" s="248">
        <v>112.55042617014654</v>
      </c>
    </row>
    <row r="3236" spans="2:3" x14ac:dyDescent="0.75">
      <c r="B3236" s="249">
        <v>3173</v>
      </c>
      <c r="C3236" s="248">
        <v>118.1382859521006</v>
      </c>
    </row>
    <row r="3237" spans="2:3" x14ac:dyDescent="0.75">
      <c r="B3237" s="249">
        <v>3174</v>
      </c>
      <c r="C3237" s="248">
        <v>127.31367227490902</v>
      </c>
    </row>
    <row r="3238" spans="2:3" x14ac:dyDescent="0.75">
      <c r="B3238" s="249">
        <v>3175</v>
      </c>
      <c r="C3238" s="248">
        <v>122.23866876002673</v>
      </c>
    </row>
    <row r="3239" spans="2:3" x14ac:dyDescent="0.75">
      <c r="B3239" s="249">
        <v>3176</v>
      </c>
      <c r="C3239" s="248">
        <v>142.36219397463327</v>
      </c>
    </row>
    <row r="3240" spans="2:3" x14ac:dyDescent="0.75">
      <c r="B3240" s="249">
        <v>3177</v>
      </c>
      <c r="C3240" s="248">
        <v>110.85866204186766</v>
      </c>
    </row>
    <row r="3241" spans="2:3" x14ac:dyDescent="0.75">
      <c r="B3241" s="249">
        <v>3178</v>
      </c>
      <c r="C3241" s="248">
        <v>108.40688699185229</v>
      </c>
    </row>
    <row r="3242" spans="2:3" x14ac:dyDescent="0.75">
      <c r="B3242" s="249">
        <v>3179</v>
      </c>
      <c r="C3242" s="248">
        <v>142.13328176610605</v>
      </c>
    </row>
    <row r="3243" spans="2:3" x14ac:dyDescent="0.75">
      <c r="B3243" s="249">
        <v>3180</v>
      </c>
      <c r="C3243" s="248">
        <v>126.91318681269658</v>
      </c>
    </row>
    <row r="3244" spans="2:3" x14ac:dyDescent="0.75">
      <c r="B3244" s="249">
        <v>3181</v>
      </c>
      <c r="C3244" s="248">
        <v>84.553102636650408</v>
      </c>
    </row>
    <row r="3245" spans="2:3" x14ac:dyDescent="0.75">
      <c r="B3245" s="249">
        <v>3182</v>
      </c>
      <c r="C3245" s="248">
        <v>107.44039236847794</v>
      </c>
    </row>
    <row r="3246" spans="2:3" x14ac:dyDescent="0.75">
      <c r="B3246" s="249">
        <v>3183</v>
      </c>
      <c r="C3246" s="248">
        <v>120.11304709556069</v>
      </c>
    </row>
    <row r="3247" spans="2:3" x14ac:dyDescent="0.75">
      <c r="B3247" s="249">
        <v>3184</v>
      </c>
      <c r="C3247" s="248">
        <v>75.360009669713634</v>
      </c>
    </row>
    <row r="3248" spans="2:3" x14ac:dyDescent="0.75">
      <c r="B3248" s="249">
        <v>3185</v>
      </c>
      <c r="C3248" s="248">
        <v>163.4487566590885</v>
      </c>
    </row>
    <row r="3249" spans="2:3" x14ac:dyDescent="0.75">
      <c r="B3249" s="249">
        <v>3186</v>
      </c>
      <c r="C3249" s="248">
        <v>87.94162432303861</v>
      </c>
    </row>
    <row r="3250" spans="2:3" x14ac:dyDescent="0.75">
      <c r="B3250" s="249">
        <v>3187</v>
      </c>
      <c r="C3250" s="248">
        <v>97.135328346595514</v>
      </c>
    </row>
    <row r="3251" spans="2:3" x14ac:dyDescent="0.75">
      <c r="B3251" s="249">
        <v>3188</v>
      </c>
      <c r="C3251" s="248">
        <v>98.715476349741436</v>
      </c>
    </row>
    <row r="3252" spans="2:3" x14ac:dyDescent="0.75">
      <c r="B3252" s="249">
        <v>3189</v>
      </c>
      <c r="C3252" s="248">
        <v>101.74162066216921</v>
      </c>
    </row>
    <row r="3253" spans="2:3" x14ac:dyDescent="0.75">
      <c r="B3253" s="249">
        <v>3190</v>
      </c>
      <c r="C3253" s="248">
        <v>148.81701551872396</v>
      </c>
    </row>
    <row r="3254" spans="2:3" x14ac:dyDescent="0.75">
      <c r="B3254" s="249">
        <v>3191</v>
      </c>
      <c r="C3254" s="248">
        <v>92.986776808584253</v>
      </c>
    </row>
    <row r="3255" spans="2:3" x14ac:dyDescent="0.75">
      <c r="B3255" s="249">
        <v>3192</v>
      </c>
      <c r="C3255" s="248">
        <v>104.30553985182391</v>
      </c>
    </row>
    <row r="3256" spans="2:3" x14ac:dyDescent="0.75">
      <c r="B3256" s="249">
        <v>3193</v>
      </c>
      <c r="C3256" s="248">
        <v>106.22908229164749</v>
      </c>
    </row>
    <row r="3257" spans="2:3" x14ac:dyDescent="0.75">
      <c r="B3257" s="249">
        <v>3194</v>
      </c>
      <c r="C3257" s="248">
        <v>108.4373193491821</v>
      </c>
    </row>
    <row r="3258" spans="2:3" x14ac:dyDescent="0.75">
      <c r="B3258" s="249">
        <v>3195</v>
      </c>
      <c r="C3258" s="248">
        <v>126.66406721318486</v>
      </c>
    </row>
    <row r="3259" spans="2:3" x14ac:dyDescent="0.75">
      <c r="B3259" s="249">
        <v>3196</v>
      </c>
      <c r="C3259" s="248">
        <v>113.54292063444566</v>
      </c>
    </row>
    <row r="3260" spans="2:3" x14ac:dyDescent="0.75">
      <c r="B3260" s="249">
        <v>3197</v>
      </c>
      <c r="C3260" s="248">
        <v>102.87799899879458</v>
      </c>
    </row>
    <row r="3261" spans="2:3" x14ac:dyDescent="0.75">
      <c r="B3261" s="249">
        <v>3198</v>
      </c>
      <c r="C3261" s="248">
        <v>134.96924431844735</v>
      </c>
    </row>
    <row r="3262" spans="2:3" x14ac:dyDescent="0.75">
      <c r="B3262" s="249">
        <v>3199</v>
      </c>
      <c r="C3262" s="248">
        <v>90.485754502556716</v>
      </c>
    </row>
    <row r="3263" spans="2:3" x14ac:dyDescent="0.75">
      <c r="B3263" s="249">
        <v>3200</v>
      </c>
      <c r="C3263" s="248">
        <v>133.29897481881329</v>
      </c>
    </row>
    <row r="3264" spans="2:3" x14ac:dyDescent="0.75">
      <c r="B3264" s="249">
        <v>3201</v>
      </c>
      <c r="C3264" s="248">
        <v>101.42376251832135</v>
      </c>
    </row>
    <row r="3265" spans="2:3" x14ac:dyDescent="0.75">
      <c r="B3265" s="249">
        <v>3202</v>
      </c>
      <c r="C3265" s="248">
        <v>143.08268793244648</v>
      </c>
    </row>
    <row r="3266" spans="2:3" x14ac:dyDescent="0.75">
      <c r="B3266" s="249">
        <v>3203</v>
      </c>
      <c r="C3266" s="248">
        <v>121.99153462321762</v>
      </c>
    </row>
    <row r="3267" spans="2:3" x14ac:dyDescent="0.75">
      <c r="B3267" s="249">
        <v>3204</v>
      </c>
      <c r="C3267" s="248">
        <v>115.14870765550867</v>
      </c>
    </row>
    <row r="3268" spans="2:3" x14ac:dyDescent="0.75">
      <c r="B3268" s="249">
        <v>3205</v>
      </c>
      <c r="C3268" s="248">
        <v>127.57557809418454</v>
      </c>
    </row>
    <row r="3269" spans="2:3" x14ac:dyDescent="0.75">
      <c r="B3269" s="249">
        <v>3206</v>
      </c>
      <c r="C3269" s="248">
        <v>103.17895729011335</v>
      </c>
    </row>
    <row r="3270" spans="2:3" x14ac:dyDescent="0.75">
      <c r="B3270" s="249">
        <v>3207</v>
      </c>
      <c r="C3270" s="248">
        <v>120.40685662557746</v>
      </c>
    </row>
    <row r="3271" spans="2:3" x14ac:dyDescent="0.75">
      <c r="B3271" s="249">
        <v>3208</v>
      </c>
      <c r="C3271" s="248">
        <v>149.93553229069573</v>
      </c>
    </row>
    <row r="3272" spans="2:3" x14ac:dyDescent="0.75">
      <c r="B3272" s="249">
        <v>3209</v>
      </c>
      <c r="C3272" s="248">
        <v>155.902009010651</v>
      </c>
    </row>
    <row r="3273" spans="2:3" x14ac:dyDescent="0.75">
      <c r="B3273" s="249">
        <v>3210</v>
      </c>
      <c r="C3273" s="248">
        <v>116.02167460525665</v>
      </c>
    </row>
    <row r="3274" spans="2:3" x14ac:dyDescent="0.75">
      <c r="B3274" s="249">
        <v>3211</v>
      </c>
      <c r="C3274" s="248">
        <v>138.4138167961585</v>
      </c>
    </row>
    <row r="3275" spans="2:3" x14ac:dyDescent="0.75">
      <c r="B3275" s="249">
        <v>3212</v>
      </c>
      <c r="C3275" s="248">
        <v>74.379829338158501</v>
      </c>
    </row>
    <row r="3276" spans="2:3" x14ac:dyDescent="0.75">
      <c r="B3276" s="249">
        <v>3213</v>
      </c>
      <c r="C3276" s="248">
        <v>116.5572808082137</v>
      </c>
    </row>
    <row r="3277" spans="2:3" x14ac:dyDescent="0.75">
      <c r="B3277" s="249">
        <v>3214</v>
      </c>
      <c r="C3277" s="248">
        <v>131.19932739419266</v>
      </c>
    </row>
    <row r="3278" spans="2:3" x14ac:dyDescent="0.75">
      <c r="B3278" s="249">
        <v>3215</v>
      </c>
      <c r="C3278" s="248">
        <v>111.41295550167635</v>
      </c>
    </row>
    <row r="3279" spans="2:3" x14ac:dyDescent="0.75">
      <c r="B3279" s="249">
        <v>3216</v>
      </c>
      <c r="C3279" s="248">
        <v>93.564448005830343</v>
      </c>
    </row>
    <row r="3280" spans="2:3" x14ac:dyDescent="0.75">
      <c r="B3280" s="249">
        <v>3217</v>
      </c>
      <c r="C3280" s="248">
        <v>87.93889330616642</v>
      </c>
    </row>
    <row r="3281" spans="2:3" x14ac:dyDescent="0.75">
      <c r="B3281" s="249">
        <v>3218</v>
      </c>
      <c r="C3281" s="248">
        <v>131.71117350811593</v>
      </c>
    </row>
    <row r="3282" spans="2:3" x14ac:dyDescent="0.75">
      <c r="B3282" s="249">
        <v>3219</v>
      </c>
      <c r="C3282" s="248">
        <v>147.78969183406269</v>
      </c>
    </row>
    <row r="3283" spans="2:3" x14ac:dyDescent="0.75">
      <c r="B3283" s="249">
        <v>3220</v>
      </c>
      <c r="C3283" s="248">
        <v>107.40718582474477</v>
      </c>
    </row>
    <row r="3284" spans="2:3" x14ac:dyDescent="0.75">
      <c r="B3284" s="249">
        <v>3221</v>
      </c>
      <c r="C3284" s="248">
        <v>139.66039084697036</v>
      </c>
    </row>
    <row r="3285" spans="2:3" x14ac:dyDescent="0.75">
      <c r="B3285" s="249">
        <v>3222</v>
      </c>
      <c r="C3285" s="248">
        <v>133.08208870245886</v>
      </c>
    </row>
    <row r="3286" spans="2:3" x14ac:dyDescent="0.75">
      <c r="B3286" s="249">
        <v>3223</v>
      </c>
      <c r="C3286" s="248">
        <v>109.5464378604695</v>
      </c>
    </row>
    <row r="3287" spans="2:3" x14ac:dyDescent="0.75">
      <c r="B3287" s="249">
        <v>3224</v>
      </c>
      <c r="C3287" s="248">
        <v>146.48942789626599</v>
      </c>
    </row>
    <row r="3288" spans="2:3" x14ac:dyDescent="0.75">
      <c r="B3288" s="249">
        <v>3225</v>
      </c>
      <c r="C3288" s="248">
        <v>98.615250297281989</v>
      </c>
    </row>
    <row r="3289" spans="2:3" x14ac:dyDescent="0.75">
      <c r="B3289" s="249">
        <v>3226</v>
      </c>
      <c r="C3289" s="248">
        <v>118.9874781192181</v>
      </c>
    </row>
    <row r="3290" spans="2:3" x14ac:dyDescent="0.75">
      <c r="B3290" s="249">
        <v>3227</v>
      </c>
      <c r="C3290" s="248">
        <v>137.03692628496552</v>
      </c>
    </row>
    <row r="3291" spans="2:3" x14ac:dyDescent="0.75">
      <c r="B3291" s="249">
        <v>3228</v>
      </c>
      <c r="C3291" s="248">
        <v>122.065856035463</v>
      </c>
    </row>
    <row r="3292" spans="2:3" x14ac:dyDescent="0.75">
      <c r="B3292" s="249">
        <v>3229</v>
      </c>
      <c r="C3292" s="248">
        <v>145.37949502148317</v>
      </c>
    </row>
    <row r="3293" spans="2:3" x14ac:dyDescent="0.75">
      <c r="B3293" s="249">
        <v>3230</v>
      </c>
      <c r="C3293" s="248">
        <v>109.57489519362446</v>
      </c>
    </row>
    <row r="3294" spans="2:3" x14ac:dyDescent="0.75">
      <c r="B3294" s="249">
        <v>3231</v>
      </c>
      <c r="C3294" s="248">
        <v>131.89715232416535</v>
      </c>
    </row>
    <row r="3295" spans="2:3" x14ac:dyDescent="0.75">
      <c r="B3295" s="249">
        <v>3232</v>
      </c>
      <c r="C3295" s="248">
        <v>117.20313826761641</v>
      </c>
    </row>
    <row r="3296" spans="2:3" x14ac:dyDescent="0.75">
      <c r="B3296" s="249">
        <v>3233</v>
      </c>
      <c r="C3296" s="248">
        <v>140.55816850619578</v>
      </c>
    </row>
    <row r="3297" spans="2:3" x14ac:dyDescent="0.75">
      <c r="B3297" s="249">
        <v>3234</v>
      </c>
      <c r="C3297" s="248">
        <v>124.51215844830256</v>
      </c>
    </row>
    <row r="3298" spans="2:3" x14ac:dyDescent="0.75">
      <c r="B3298" s="249">
        <v>3235</v>
      </c>
      <c r="C3298" s="248">
        <v>110.21157509394399</v>
      </c>
    </row>
    <row r="3299" spans="2:3" x14ac:dyDescent="0.75">
      <c r="B3299" s="249">
        <v>3236</v>
      </c>
      <c r="C3299" s="248">
        <v>118.84642657389136</v>
      </c>
    </row>
    <row r="3300" spans="2:3" x14ac:dyDescent="0.75">
      <c r="B3300" s="249">
        <v>3237</v>
      </c>
      <c r="C3300" s="248">
        <v>79.468342246733812</v>
      </c>
    </row>
    <row r="3301" spans="2:3" x14ac:dyDescent="0.75">
      <c r="B3301" s="249">
        <v>3238</v>
      </c>
      <c r="C3301" s="248">
        <v>126.03410935971803</v>
      </c>
    </row>
    <row r="3302" spans="2:3" x14ac:dyDescent="0.75">
      <c r="B3302" s="249">
        <v>3239</v>
      </c>
      <c r="C3302" s="248">
        <v>137.3802440230198</v>
      </c>
    </row>
    <row r="3303" spans="2:3" x14ac:dyDescent="0.75">
      <c r="B3303" s="249">
        <v>3240</v>
      </c>
      <c r="C3303" s="248">
        <v>60.470701582235137</v>
      </c>
    </row>
    <row r="3304" spans="2:3" x14ac:dyDescent="0.75">
      <c r="B3304" s="249">
        <v>3241</v>
      </c>
      <c r="C3304" s="248">
        <v>142.76210363093514</v>
      </c>
    </row>
    <row r="3305" spans="2:3" x14ac:dyDescent="0.75">
      <c r="B3305" s="249">
        <v>3242</v>
      </c>
      <c r="C3305" s="248">
        <v>89.26890915071624</v>
      </c>
    </row>
    <row r="3306" spans="2:3" x14ac:dyDescent="0.75">
      <c r="B3306" s="249">
        <v>3243</v>
      </c>
      <c r="C3306" s="248">
        <v>161.64925370265058</v>
      </c>
    </row>
    <row r="3307" spans="2:3" x14ac:dyDescent="0.75">
      <c r="B3307" s="249">
        <v>3244</v>
      </c>
      <c r="C3307" s="248">
        <v>136.13263817276146</v>
      </c>
    </row>
    <row r="3308" spans="2:3" x14ac:dyDescent="0.75">
      <c r="B3308" s="249">
        <v>3245</v>
      </c>
      <c r="C3308" s="248">
        <v>148.23831494075603</v>
      </c>
    </row>
    <row r="3309" spans="2:3" x14ac:dyDescent="0.75">
      <c r="B3309" s="249">
        <v>3246</v>
      </c>
      <c r="C3309" s="248">
        <v>123.82739510584443</v>
      </c>
    </row>
    <row r="3310" spans="2:3" x14ac:dyDescent="0.75">
      <c r="B3310" s="249">
        <v>3247</v>
      </c>
      <c r="C3310" s="248">
        <v>137.43190473369896</v>
      </c>
    </row>
    <row r="3311" spans="2:3" x14ac:dyDescent="0.75">
      <c r="B3311" s="249">
        <v>3248</v>
      </c>
      <c r="C3311" s="248">
        <v>183.62531426728944</v>
      </c>
    </row>
    <row r="3312" spans="2:3" x14ac:dyDescent="0.75">
      <c r="B3312" s="249">
        <v>3249</v>
      </c>
      <c r="C3312" s="248">
        <v>125.82580294279866</v>
      </c>
    </row>
    <row r="3313" spans="2:3" x14ac:dyDescent="0.75">
      <c r="B3313" s="249">
        <v>3250</v>
      </c>
      <c r="C3313" s="248">
        <v>85.700104010670344</v>
      </c>
    </row>
    <row r="3314" spans="2:3" x14ac:dyDescent="0.75">
      <c r="B3314" s="249">
        <v>3251</v>
      </c>
      <c r="C3314" s="248">
        <v>104.70894716335819</v>
      </c>
    </row>
    <row r="3315" spans="2:3" x14ac:dyDescent="0.75">
      <c r="B3315" s="249">
        <v>3252</v>
      </c>
      <c r="C3315" s="248">
        <v>110.82196855723029</v>
      </c>
    </row>
    <row r="3316" spans="2:3" x14ac:dyDescent="0.75">
      <c r="B3316" s="249">
        <v>3253</v>
      </c>
      <c r="C3316" s="248">
        <v>110.73782658853938</v>
      </c>
    </row>
    <row r="3317" spans="2:3" x14ac:dyDescent="0.75">
      <c r="B3317" s="249">
        <v>3254</v>
      </c>
      <c r="C3317" s="248">
        <v>109.66048856668837</v>
      </c>
    </row>
    <row r="3318" spans="2:3" x14ac:dyDescent="0.75">
      <c r="B3318" s="249">
        <v>3255</v>
      </c>
      <c r="C3318" s="248">
        <v>109.51659021673602</v>
      </c>
    </row>
    <row r="3319" spans="2:3" x14ac:dyDescent="0.75">
      <c r="B3319" s="249">
        <v>3256</v>
      </c>
      <c r="C3319" s="248">
        <v>113.50761981179932</v>
      </c>
    </row>
    <row r="3320" spans="2:3" x14ac:dyDescent="0.75">
      <c r="B3320" s="249">
        <v>3257</v>
      </c>
      <c r="C3320" s="248">
        <v>120.2806535363343</v>
      </c>
    </row>
    <row r="3321" spans="2:3" x14ac:dyDescent="0.75">
      <c r="B3321" s="249">
        <v>3258</v>
      </c>
      <c r="C3321" s="248">
        <v>132.37487210317983</v>
      </c>
    </row>
    <row r="3322" spans="2:3" x14ac:dyDescent="0.75">
      <c r="B3322" s="249">
        <v>3259</v>
      </c>
      <c r="C3322" s="248">
        <v>117.38918307214924</v>
      </c>
    </row>
    <row r="3323" spans="2:3" x14ac:dyDescent="0.75">
      <c r="B3323" s="249">
        <v>3260</v>
      </c>
      <c r="C3323" s="248">
        <v>129.92945282468145</v>
      </c>
    </row>
    <row r="3324" spans="2:3" x14ac:dyDescent="0.75">
      <c r="B3324" s="249">
        <v>3261</v>
      </c>
      <c r="C3324" s="248">
        <v>169.2422670604351</v>
      </c>
    </row>
    <row r="3325" spans="2:3" x14ac:dyDescent="0.75">
      <c r="B3325" s="249">
        <v>3262</v>
      </c>
      <c r="C3325" s="248">
        <v>105.2293504214057</v>
      </c>
    </row>
    <row r="3326" spans="2:3" x14ac:dyDescent="0.75">
      <c r="B3326" s="249">
        <v>3263</v>
      </c>
      <c r="C3326" s="248">
        <v>123.46847820454504</v>
      </c>
    </row>
    <row r="3327" spans="2:3" x14ac:dyDescent="0.75">
      <c r="B3327" s="249">
        <v>3264</v>
      </c>
      <c r="C3327" s="248">
        <v>120.20703634979336</v>
      </c>
    </row>
    <row r="3328" spans="2:3" x14ac:dyDescent="0.75">
      <c r="B3328" s="249">
        <v>3265</v>
      </c>
      <c r="C3328" s="248">
        <v>108.58890106327857</v>
      </c>
    </row>
    <row r="3329" spans="2:3" x14ac:dyDescent="0.75">
      <c r="B3329" s="249">
        <v>3266</v>
      </c>
      <c r="C3329" s="248">
        <v>113.77411963436319</v>
      </c>
    </row>
    <row r="3330" spans="2:3" x14ac:dyDescent="0.75">
      <c r="B3330" s="249">
        <v>3267</v>
      </c>
      <c r="C3330" s="248">
        <v>109.50053932592755</v>
      </c>
    </row>
    <row r="3331" spans="2:3" x14ac:dyDescent="0.75">
      <c r="B3331" s="249">
        <v>3268</v>
      </c>
      <c r="C3331" s="248">
        <v>174.69994956267539</v>
      </c>
    </row>
    <row r="3332" spans="2:3" x14ac:dyDescent="0.75">
      <c r="B3332" s="249">
        <v>3269</v>
      </c>
      <c r="C3332" s="248">
        <v>112.04064936812721</v>
      </c>
    </row>
    <row r="3333" spans="2:3" x14ac:dyDescent="0.75">
      <c r="B3333" s="249">
        <v>3270</v>
      </c>
      <c r="C3333" s="248">
        <v>120.85828926625729</v>
      </c>
    </row>
    <row r="3334" spans="2:3" x14ac:dyDescent="0.75">
      <c r="B3334" s="249">
        <v>3271</v>
      </c>
      <c r="C3334" s="248">
        <v>96.886421275736325</v>
      </c>
    </row>
    <row r="3335" spans="2:3" x14ac:dyDescent="0.75">
      <c r="B3335" s="249">
        <v>3272</v>
      </c>
      <c r="C3335" s="248">
        <v>103.09752742563415</v>
      </c>
    </row>
    <row r="3336" spans="2:3" x14ac:dyDescent="0.75">
      <c r="B3336" s="249">
        <v>3273</v>
      </c>
      <c r="C3336" s="248">
        <v>108.33421942666286</v>
      </c>
    </row>
    <row r="3337" spans="2:3" x14ac:dyDescent="0.75">
      <c r="B3337" s="249">
        <v>3274</v>
      </c>
      <c r="C3337" s="248">
        <v>156.91140308843501</v>
      </c>
    </row>
    <row r="3338" spans="2:3" x14ac:dyDescent="0.75">
      <c r="B3338" s="249">
        <v>3275</v>
      </c>
      <c r="C3338" s="248">
        <v>156.29129857266838</v>
      </c>
    </row>
    <row r="3339" spans="2:3" x14ac:dyDescent="0.75">
      <c r="B3339" s="249">
        <v>3276</v>
      </c>
      <c r="C3339" s="248">
        <v>118.32049446420844</v>
      </c>
    </row>
    <row r="3340" spans="2:3" x14ac:dyDescent="0.75">
      <c r="B3340" s="249">
        <v>3277</v>
      </c>
      <c r="C3340" s="248">
        <v>108.03529664252437</v>
      </c>
    </row>
    <row r="3341" spans="2:3" x14ac:dyDescent="0.75">
      <c r="B3341" s="249">
        <v>3278</v>
      </c>
      <c r="C3341" s="248">
        <v>106.36286072419236</v>
      </c>
    </row>
    <row r="3342" spans="2:3" x14ac:dyDescent="0.75">
      <c r="B3342" s="249">
        <v>3279</v>
      </c>
      <c r="C3342" s="248">
        <v>138.99381152429538</v>
      </c>
    </row>
    <row r="3343" spans="2:3" x14ac:dyDescent="0.75">
      <c r="B3343" s="249">
        <v>3280</v>
      </c>
      <c r="C3343" s="248">
        <v>114.4101593316397</v>
      </c>
    </row>
    <row r="3344" spans="2:3" x14ac:dyDescent="0.75">
      <c r="B3344" s="249">
        <v>3281</v>
      </c>
      <c r="C3344" s="248">
        <v>178.67501086080446</v>
      </c>
    </row>
    <row r="3345" spans="2:3" x14ac:dyDescent="0.75">
      <c r="B3345" s="249">
        <v>3282</v>
      </c>
      <c r="C3345" s="248">
        <v>88.777022713427954</v>
      </c>
    </row>
    <row r="3346" spans="2:3" x14ac:dyDescent="0.75">
      <c r="B3346" s="249">
        <v>3283</v>
      </c>
      <c r="C3346" s="248">
        <v>121.45909158703813</v>
      </c>
    </row>
    <row r="3347" spans="2:3" x14ac:dyDescent="0.75">
      <c r="B3347" s="249">
        <v>3284</v>
      </c>
      <c r="C3347" s="248">
        <v>87.673314973211092</v>
      </c>
    </row>
    <row r="3348" spans="2:3" x14ac:dyDescent="0.75">
      <c r="B3348" s="249">
        <v>3285</v>
      </c>
      <c r="C3348" s="248">
        <v>131.2872466443734</v>
      </c>
    </row>
    <row r="3349" spans="2:3" x14ac:dyDescent="0.75">
      <c r="B3349" s="249">
        <v>3286</v>
      </c>
      <c r="C3349" s="248">
        <v>155.9721033799064</v>
      </c>
    </row>
    <row r="3350" spans="2:3" x14ac:dyDescent="0.75">
      <c r="B3350" s="249">
        <v>3287</v>
      </c>
      <c r="C3350" s="248">
        <v>132.10453620341576</v>
      </c>
    </row>
    <row r="3351" spans="2:3" x14ac:dyDescent="0.75">
      <c r="B3351" s="249">
        <v>3288</v>
      </c>
      <c r="C3351" s="248">
        <v>158.83825804422676</v>
      </c>
    </row>
    <row r="3352" spans="2:3" x14ac:dyDescent="0.75">
      <c r="B3352" s="249">
        <v>3289</v>
      </c>
      <c r="C3352" s="248">
        <v>155.5062534662259</v>
      </c>
    </row>
    <row r="3353" spans="2:3" x14ac:dyDescent="0.75">
      <c r="B3353" s="249">
        <v>3290</v>
      </c>
      <c r="C3353" s="248">
        <v>105.87697249120401</v>
      </c>
    </row>
    <row r="3354" spans="2:3" x14ac:dyDescent="0.75">
      <c r="B3354" s="249">
        <v>3291</v>
      </c>
      <c r="C3354" s="248">
        <v>116.02931691361459</v>
      </c>
    </row>
    <row r="3355" spans="2:3" x14ac:dyDescent="0.75">
      <c r="B3355" s="249">
        <v>3292</v>
      </c>
      <c r="C3355" s="248">
        <v>150.69446522621428</v>
      </c>
    </row>
    <row r="3356" spans="2:3" x14ac:dyDescent="0.75">
      <c r="B3356" s="249">
        <v>3293</v>
      </c>
      <c r="C3356" s="248">
        <v>85.259877408493566</v>
      </c>
    </row>
    <row r="3357" spans="2:3" x14ac:dyDescent="0.75">
      <c r="B3357" s="249">
        <v>3294</v>
      </c>
      <c r="C3357" s="248">
        <v>105.62045489723813</v>
      </c>
    </row>
    <row r="3358" spans="2:3" x14ac:dyDescent="0.75">
      <c r="B3358" s="249">
        <v>3295</v>
      </c>
      <c r="C3358" s="248">
        <v>119.77430207822442</v>
      </c>
    </row>
    <row r="3359" spans="2:3" x14ac:dyDescent="0.75">
      <c r="B3359" s="249">
        <v>3296</v>
      </c>
      <c r="C3359" s="248">
        <v>109.18139028288877</v>
      </c>
    </row>
    <row r="3360" spans="2:3" x14ac:dyDescent="0.75">
      <c r="B3360" s="249">
        <v>3297</v>
      </c>
      <c r="C3360" s="248">
        <v>128.51419250407625</v>
      </c>
    </row>
    <row r="3361" spans="2:3" x14ac:dyDescent="0.75">
      <c r="B3361" s="249">
        <v>3298</v>
      </c>
      <c r="C3361" s="248">
        <v>117.66329062063707</v>
      </c>
    </row>
    <row r="3362" spans="2:3" x14ac:dyDescent="0.75">
      <c r="B3362" s="249">
        <v>3299</v>
      </c>
      <c r="C3362" s="248">
        <v>150.77302701918649</v>
      </c>
    </row>
    <row r="3363" spans="2:3" x14ac:dyDescent="0.75">
      <c r="B3363" s="249">
        <v>3300</v>
      </c>
      <c r="C3363" s="248">
        <v>113.5291885681869</v>
      </c>
    </row>
    <row r="3364" spans="2:3" x14ac:dyDescent="0.75">
      <c r="B3364" s="249">
        <v>3301</v>
      </c>
      <c r="C3364" s="248">
        <v>115.46391748856098</v>
      </c>
    </row>
    <row r="3365" spans="2:3" x14ac:dyDescent="0.75">
      <c r="B3365" s="249">
        <v>3302</v>
      </c>
      <c r="C3365" s="248">
        <v>97.034477656891909</v>
      </c>
    </row>
    <row r="3366" spans="2:3" x14ac:dyDescent="0.75">
      <c r="B3366" s="249">
        <v>3303</v>
      </c>
      <c r="C3366" s="248">
        <v>133.90412374781994</v>
      </c>
    </row>
    <row r="3367" spans="2:3" x14ac:dyDescent="0.75">
      <c r="B3367" s="249">
        <v>3304</v>
      </c>
      <c r="C3367" s="248">
        <v>117.63452006362542</v>
      </c>
    </row>
    <row r="3368" spans="2:3" x14ac:dyDescent="0.75">
      <c r="B3368" s="249">
        <v>3305</v>
      </c>
      <c r="C3368" s="248">
        <v>89.012777568542816</v>
      </c>
    </row>
    <row r="3369" spans="2:3" x14ac:dyDescent="0.75">
      <c r="B3369" s="249">
        <v>3306</v>
      </c>
      <c r="C3369" s="248">
        <v>107.99297032249868</v>
      </c>
    </row>
    <row r="3370" spans="2:3" x14ac:dyDescent="0.75">
      <c r="B3370" s="249">
        <v>3307</v>
      </c>
      <c r="C3370" s="248">
        <v>151.92307358980713</v>
      </c>
    </row>
    <row r="3371" spans="2:3" x14ac:dyDescent="0.75">
      <c r="B3371" s="249">
        <v>3308</v>
      </c>
      <c r="C3371" s="248">
        <v>166.19564761161863</v>
      </c>
    </row>
    <row r="3372" spans="2:3" x14ac:dyDescent="0.75">
      <c r="B3372" s="249">
        <v>3309</v>
      </c>
      <c r="C3372" s="248">
        <v>127.24216189559687</v>
      </c>
    </row>
    <row r="3373" spans="2:3" x14ac:dyDescent="0.75">
      <c r="B3373" s="249">
        <v>3310</v>
      </c>
      <c r="C3373" s="248">
        <v>174.77749303754706</v>
      </c>
    </row>
    <row r="3374" spans="2:3" x14ac:dyDescent="0.75">
      <c r="B3374" s="249">
        <v>3311</v>
      </c>
      <c r="C3374" s="248">
        <v>122.65980433931711</v>
      </c>
    </row>
    <row r="3375" spans="2:3" x14ac:dyDescent="0.75">
      <c r="B3375" s="249">
        <v>3312</v>
      </c>
      <c r="C3375" s="248">
        <v>122.00044363352367</v>
      </c>
    </row>
    <row r="3376" spans="2:3" x14ac:dyDescent="0.75">
      <c r="B3376" s="249">
        <v>3313</v>
      </c>
      <c r="C3376" s="248">
        <v>109.74683873847928</v>
      </c>
    </row>
    <row r="3377" spans="2:3" x14ac:dyDescent="0.75">
      <c r="B3377" s="249">
        <v>3314</v>
      </c>
      <c r="C3377" s="248">
        <v>132.00662084256084</v>
      </c>
    </row>
    <row r="3378" spans="2:3" x14ac:dyDescent="0.75">
      <c r="B3378" s="249">
        <v>3315</v>
      </c>
      <c r="C3378" s="248">
        <v>135.86148992719174</v>
      </c>
    </row>
    <row r="3379" spans="2:3" x14ac:dyDescent="0.75">
      <c r="B3379" s="249">
        <v>3316</v>
      </c>
      <c r="C3379" s="248">
        <v>81.887739508173908</v>
      </c>
    </row>
    <row r="3380" spans="2:3" x14ac:dyDescent="0.75">
      <c r="B3380" s="249">
        <v>3317</v>
      </c>
      <c r="C3380" s="248">
        <v>167.85917616763081</v>
      </c>
    </row>
    <row r="3381" spans="2:3" x14ac:dyDescent="0.75">
      <c r="B3381" s="249">
        <v>3318</v>
      </c>
      <c r="C3381" s="248">
        <v>117.24506212670003</v>
      </c>
    </row>
    <row r="3382" spans="2:3" x14ac:dyDescent="0.75">
      <c r="B3382" s="249">
        <v>3319</v>
      </c>
      <c r="C3382" s="248">
        <v>134.22263740993176</v>
      </c>
    </row>
    <row r="3383" spans="2:3" x14ac:dyDescent="0.75">
      <c r="B3383" s="249">
        <v>3320</v>
      </c>
      <c r="C3383" s="248">
        <v>88.329563427060435</v>
      </c>
    </row>
    <row r="3384" spans="2:3" x14ac:dyDescent="0.75">
      <c r="B3384" s="249">
        <v>3321</v>
      </c>
      <c r="C3384" s="248">
        <v>157.30094896308509</v>
      </c>
    </row>
    <row r="3385" spans="2:3" x14ac:dyDescent="0.75">
      <c r="B3385" s="249">
        <v>3322</v>
      </c>
      <c r="C3385" s="248">
        <v>170.89546832022609</v>
      </c>
    </row>
    <row r="3386" spans="2:3" x14ac:dyDescent="0.75">
      <c r="B3386" s="249">
        <v>3323</v>
      </c>
      <c r="C3386" s="248">
        <v>107.50068099883907</v>
      </c>
    </row>
    <row r="3387" spans="2:3" x14ac:dyDescent="0.75">
      <c r="B3387" s="249">
        <v>3324</v>
      </c>
      <c r="C3387" s="248">
        <v>105.93915471820173</v>
      </c>
    </row>
    <row r="3388" spans="2:3" x14ac:dyDescent="0.75">
      <c r="B3388" s="249">
        <v>3325</v>
      </c>
      <c r="C3388" s="248">
        <v>119.03295587954443</v>
      </c>
    </row>
    <row r="3389" spans="2:3" x14ac:dyDescent="0.75">
      <c r="B3389" s="249">
        <v>3326</v>
      </c>
      <c r="C3389" s="248">
        <v>103.98394836281362</v>
      </c>
    </row>
    <row r="3390" spans="2:3" x14ac:dyDescent="0.75">
      <c r="B3390" s="249">
        <v>3327</v>
      </c>
      <c r="C3390" s="248">
        <v>97.666682607560887</v>
      </c>
    </row>
    <row r="3391" spans="2:3" x14ac:dyDescent="0.75">
      <c r="B3391" s="249">
        <v>3328</v>
      </c>
      <c r="C3391" s="248">
        <v>78.315853310970752</v>
      </c>
    </row>
    <row r="3392" spans="2:3" x14ac:dyDescent="0.75">
      <c r="B3392" s="249">
        <v>3329</v>
      </c>
      <c r="C3392" s="248">
        <v>167.65544254051963</v>
      </c>
    </row>
    <row r="3393" spans="2:3" x14ac:dyDescent="0.75">
      <c r="B3393" s="249">
        <v>3330</v>
      </c>
      <c r="C3393" s="248">
        <v>122.50266762727354</v>
      </c>
    </row>
    <row r="3394" spans="2:3" x14ac:dyDescent="0.75">
      <c r="B3394" s="249">
        <v>3331</v>
      </c>
      <c r="C3394" s="248">
        <v>94.40524046278793</v>
      </c>
    </row>
    <row r="3395" spans="2:3" x14ac:dyDescent="0.75">
      <c r="B3395" s="249">
        <v>3332</v>
      </c>
      <c r="C3395" s="248">
        <v>98.060830674873529</v>
      </c>
    </row>
    <row r="3396" spans="2:3" x14ac:dyDescent="0.75">
      <c r="B3396" s="249">
        <v>3333</v>
      </c>
      <c r="C3396" s="248">
        <v>129.53415052325312</v>
      </c>
    </row>
    <row r="3397" spans="2:3" x14ac:dyDescent="0.75">
      <c r="B3397" s="249">
        <v>3334</v>
      </c>
      <c r="C3397" s="248">
        <v>108.43934163627674</v>
      </c>
    </row>
    <row r="3398" spans="2:3" x14ac:dyDescent="0.75">
      <c r="B3398" s="249">
        <v>3335</v>
      </c>
      <c r="C3398" s="248">
        <v>141.33812160878264</v>
      </c>
    </row>
    <row r="3399" spans="2:3" x14ac:dyDescent="0.75">
      <c r="B3399" s="249">
        <v>3336</v>
      </c>
      <c r="C3399" s="248">
        <v>93.585121911657907</v>
      </c>
    </row>
    <row r="3400" spans="2:3" x14ac:dyDescent="0.75">
      <c r="B3400" s="249">
        <v>3337</v>
      </c>
      <c r="C3400" s="248">
        <v>125.68493734304644</v>
      </c>
    </row>
    <row r="3401" spans="2:3" x14ac:dyDescent="0.75">
      <c r="B3401" s="249">
        <v>3338</v>
      </c>
      <c r="C3401" s="248">
        <v>71.100590245353771</v>
      </c>
    </row>
    <row r="3402" spans="2:3" x14ac:dyDescent="0.75">
      <c r="B3402" s="249">
        <v>3339</v>
      </c>
      <c r="C3402" s="248">
        <v>90.806398118428916</v>
      </c>
    </row>
    <row r="3403" spans="2:3" x14ac:dyDescent="0.75">
      <c r="B3403" s="249">
        <v>3340</v>
      </c>
      <c r="C3403" s="248">
        <v>124.31828987990474</v>
      </c>
    </row>
    <row r="3404" spans="2:3" x14ac:dyDescent="0.75">
      <c r="B3404" s="249">
        <v>3341</v>
      </c>
      <c r="C3404" s="248">
        <v>133.07365199941486</v>
      </c>
    </row>
    <row r="3405" spans="2:3" x14ac:dyDescent="0.75">
      <c r="B3405" s="249">
        <v>3342</v>
      </c>
      <c r="C3405" s="248">
        <v>115.11932163680534</v>
      </c>
    </row>
    <row r="3406" spans="2:3" x14ac:dyDescent="0.75">
      <c r="B3406" s="249">
        <v>3343</v>
      </c>
      <c r="C3406" s="248">
        <v>133.41481677295843</v>
      </c>
    </row>
    <row r="3407" spans="2:3" x14ac:dyDescent="0.75">
      <c r="B3407" s="249">
        <v>3344</v>
      </c>
      <c r="C3407" s="248">
        <v>114.43023547251056</v>
      </c>
    </row>
    <row r="3408" spans="2:3" x14ac:dyDescent="0.75">
      <c r="B3408" s="249">
        <v>3345</v>
      </c>
      <c r="C3408" s="248">
        <v>116.76302522636342</v>
      </c>
    </row>
    <row r="3409" spans="2:3" x14ac:dyDescent="0.75">
      <c r="B3409" s="249">
        <v>3346</v>
      </c>
      <c r="C3409" s="248">
        <v>114.43473092692075</v>
      </c>
    </row>
    <row r="3410" spans="2:3" x14ac:dyDescent="0.75">
      <c r="B3410" s="249">
        <v>3347</v>
      </c>
      <c r="C3410" s="248">
        <v>97.069459691052515</v>
      </c>
    </row>
    <row r="3411" spans="2:3" x14ac:dyDescent="0.75">
      <c r="B3411" s="249">
        <v>3348</v>
      </c>
      <c r="C3411" s="248">
        <v>101.08921251982119</v>
      </c>
    </row>
    <row r="3412" spans="2:3" x14ac:dyDescent="0.75">
      <c r="B3412" s="249">
        <v>3349</v>
      </c>
      <c r="C3412" s="248">
        <v>137.00830065950524</v>
      </c>
    </row>
    <row r="3413" spans="2:3" x14ac:dyDescent="0.75">
      <c r="B3413" s="249">
        <v>3350</v>
      </c>
      <c r="C3413" s="248">
        <v>119.35777781128915</v>
      </c>
    </row>
    <row r="3414" spans="2:3" x14ac:dyDescent="0.75">
      <c r="B3414" s="249">
        <v>3351</v>
      </c>
      <c r="C3414" s="248">
        <v>102.67370360437258</v>
      </c>
    </row>
    <row r="3415" spans="2:3" x14ac:dyDescent="0.75">
      <c r="B3415" s="249">
        <v>3352</v>
      </c>
      <c r="C3415" s="248">
        <v>126.26269913570422</v>
      </c>
    </row>
    <row r="3416" spans="2:3" x14ac:dyDescent="0.75">
      <c r="B3416" s="249">
        <v>3353</v>
      </c>
      <c r="C3416" s="248">
        <v>141.524498482024</v>
      </c>
    </row>
    <row r="3417" spans="2:3" x14ac:dyDescent="0.75">
      <c r="B3417" s="249">
        <v>3354</v>
      </c>
      <c r="C3417" s="248">
        <v>77.835504251043631</v>
      </c>
    </row>
    <row r="3418" spans="2:3" x14ac:dyDescent="0.75">
      <c r="B3418" s="249">
        <v>3355</v>
      </c>
      <c r="C3418" s="248">
        <v>127.58688987689334</v>
      </c>
    </row>
    <row r="3419" spans="2:3" x14ac:dyDescent="0.75">
      <c r="B3419" s="249">
        <v>3356</v>
      </c>
      <c r="C3419" s="248">
        <v>131.22874510154043</v>
      </c>
    </row>
    <row r="3420" spans="2:3" x14ac:dyDescent="0.75">
      <c r="B3420" s="249">
        <v>3357</v>
      </c>
      <c r="C3420" s="248">
        <v>111.46338864496136</v>
      </c>
    </row>
    <row r="3421" spans="2:3" x14ac:dyDescent="0.75">
      <c r="B3421" s="249">
        <v>3358</v>
      </c>
      <c r="C3421" s="248">
        <v>138.22706549901127</v>
      </c>
    </row>
    <row r="3422" spans="2:3" x14ac:dyDescent="0.75">
      <c r="B3422" s="249">
        <v>3359</v>
      </c>
      <c r="C3422" s="248">
        <v>151.24887147065542</v>
      </c>
    </row>
    <row r="3423" spans="2:3" x14ac:dyDescent="0.75">
      <c r="B3423" s="249">
        <v>3360</v>
      </c>
      <c r="C3423" s="248">
        <v>110.61252464981452</v>
      </c>
    </row>
    <row r="3424" spans="2:3" x14ac:dyDescent="0.75">
      <c r="B3424" s="249">
        <v>3361</v>
      </c>
      <c r="C3424" s="248">
        <v>105.70141030045878</v>
      </c>
    </row>
    <row r="3425" spans="2:3" x14ac:dyDescent="0.75">
      <c r="B3425" s="249">
        <v>3362</v>
      </c>
      <c r="C3425" s="248">
        <v>139.63260245178418</v>
      </c>
    </row>
    <row r="3426" spans="2:3" x14ac:dyDescent="0.75">
      <c r="B3426" s="249">
        <v>3363</v>
      </c>
      <c r="C3426" s="248">
        <v>107.96600515823465</v>
      </c>
    </row>
    <row r="3427" spans="2:3" x14ac:dyDescent="0.75">
      <c r="B3427" s="249">
        <v>3364</v>
      </c>
      <c r="C3427" s="248">
        <v>110.34140534708069</v>
      </c>
    </row>
    <row r="3428" spans="2:3" x14ac:dyDescent="0.75">
      <c r="B3428" s="249">
        <v>3365</v>
      </c>
      <c r="C3428" s="248">
        <v>80.329819004078146</v>
      </c>
    </row>
    <row r="3429" spans="2:3" x14ac:dyDescent="0.75">
      <c r="B3429" s="249">
        <v>3366</v>
      </c>
      <c r="C3429" s="248">
        <v>105.73003738024546</v>
      </c>
    </row>
    <row r="3430" spans="2:3" x14ac:dyDescent="0.75">
      <c r="B3430" s="249">
        <v>3367</v>
      </c>
      <c r="C3430" s="248">
        <v>120.74789505331945</v>
      </c>
    </row>
    <row r="3431" spans="2:3" x14ac:dyDescent="0.75">
      <c r="B3431" s="249">
        <v>3368</v>
      </c>
      <c r="C3431" s="248">
        <v>60.010342545942677</v>
      </c>
    </row>
    <row r="3432" spans="2:3" x14ac:dyDescent="0.75">
      <c r="B3432" s="249">
        <v>3369</v>
      </c>
      <c r="C3432" s="248">
        <v>130.93236286452736</v>
      </c>
    </row>
    <row r="3433" spans="2:3" x14ac:dyDescent="0.75">
      <c r="B3433" s="249">
        <v>3370</v>
      </c>
      <c r="C3433" s="248">
        <v>122.91507837876127</v>
      </c>
    </row>
    <row r="3434" spans="2:3" x14ac:dyDescent="0.75">
      <c r="B3434" s="249">
        <v>3371</v>
      </c>
      <c r="C3434" s="248">
        <v>102.2549295635428</v>
      </c>
    </row>
    <row r="3435" spans="2:3" x14ac:dyDescent="0.75">
      <c r="B3435" s="249">
        <v>3372</v>
      </c>
      <c r="C3435" s="248">
        <v>136.84703204388973</v>
      </c>
    </row>
    <row r="3436" spans="2:3" x14ac:dyDescent="0.75">
      <c r="B3436" s="249">
        <v>3373</v>
      </c>
      <c r="C3436" s="248">
        <v>117.8162039034782</v>
      </c>
    </row>
    <row r="3437" spans="2:3" x14ac:dyDescent="0.75">
      <c r="B3437" s="249">
        <v>3374</v>
      </c>
      <c r="C3437" s="248">
        <v>165.6259029495456</v>
      </c>
    </row>
    <row r="3438" spans="2:3" x14ac:dyDescent="0.75">
      <c r="B3438" s="249">
        <v>3375</v>
      </c>
      <c r="C3438" s="248">
        <v>149.48117413737634</v>
      </c>
    </row>
    <row r="3439" spans="2:3" x14ac:dyDescent="0.75">
      <c r="B3439" s="249">
        <v>3376</v>
      </c>
      <c r="C3439" s="248">
        <v>90.004347080267181</v>
      </c>
    </row>
    <row r="3440" spans="2:3" x14ac:dyDescent="0.75">
      <c r="B3440" s="249">
        <v>3377</v>
      </c>
      <c r="C3440" s="248">
        <v>105.81361428921915</v>
      </c>
    </row>
    <row r="3441" spans="2:3" x14ac:dyDescent="0.75">
      <c r="B3441" s="249">
        <v>3378</v>
      </c>
      <c r="C3441" s="248">
        <v>130.89975829512272</v>
      </c>
    </row>
    <row r="3442" spans="2:3" x14ac:dyDescent="0.75">
      <c r="B3442" s="249">
        <v>3379</v>
      </c>
      <c r="C3442" s="248">
        <v>116.27245035616444</v>
      </c>
    </row>
    <row r="3443" spans="2:3" x14ac:dyDescent="0.75">
      <c r="B3443" s="249">
        <v>3380</v>
      </c>
      <c r="C3443" s="248">
        <v>132.36081607071569</v>
      </c>
    </row>
    <row r="3444" spans="2:3" x14ac:dyDescent="0.75">
      <c r="B3444" s="249">
        <v>3381</v>
      </c>
      <c r="C3444" s="248">
        <v>112.66881158228075</v>
      </c>
    </row>
    <row r="3445" spans="2:3" x14ac:dyDescent="0.75">
      <c r="B3445" s="249">
        <v>3382</v>
      </c>
      <c r="C3445" s="248">
        <v>91.028852562239976</v>
      </c>
    </row>
    <row r="3446" spans="2:3" x14ac:dyDescent="0.75">
      <c r="B3446" s="249">
        <v>3383</v>
      </c>
      <c r="C3446" s="248">
        <v>125.59472386488754</v>
      </c>
    </row>
    <row r="3447" spans="2:3" x14ac:dyDescent="0.75">
      <c r="B3447" s="249">
        <v>3384</v>
      </c>
      <c r="C3447" s="248">
        <v>90.535469869060705</v>
      </c>
    </row>
    <row r="3448" spans="2:3" x14ac:dyDescent="0.75">
      <c r="B3448" s="249">
        <v>3385</v>
      </c>
      <c r="C3448" s="248">
        <v>90.598215192327658</v>
      </c>
    </row>
    <row r="3449" spans="2:3" x14ac:dyDescent="0.75">
      <c r="B3449" s="249">
        <v>3386</v>
      </c>
      <c r="C3449" s="248">
        <v>96.640880155170578</v>
      </c>
    </row>
    <row r="3450" spans="2:3" x14ac:dyDescent="0.75">
      <c r="B3450" s="249">
        <v>3387</v>
      </c>
      <c r="C3450" s="248">
        <v>112.57020166686293</v>
      </c>
    </row>
    <row r="3451" spans="2:3" x14ac:dyDescent="0.75">
      <c r="B3451" s="249">
        <v>3388</v>
      </c>
      <c r="C3451" s="248">
        <v>82.692177557464888</v>
      </c>
    </row>
    <row r="3452" spans="2:3" x14ac:dyDescent="0.75">
      <c r="B3452" s="249">
        <v>3389</v>
      </c>
      <c r="C3452" s="248">
        <v>152.53570890790976</v>
      </c>
    </row>
    <row r="3453" spans="2:3" x14ac:dyDescent="0.75">
      <c r="B3453" s="249">
        <v>3390</v>
      </c>
      <c r="C3453" s="248">
        <v>148.97356477919521</v>
      </c>
    </row>
    <row r="3454" spans="2:3" x14ac:dyDescent="0.75">
      <c r="B3454" s="249">
        <v>3391</v>
      </c>
      <c r="C3454" s="248">
        <v>115.10423580021157</v>
      </c>
    </row>
    <row r="3455" spans="2:3" x14ac:dyDescent="0.75">
      <c r="B3455" s="249">
        <v>3392</v>
      </c>
      <c r="C3455" s="248">
        <v>128.28856101555104</v>
      </c>
    </row>
    <row r="3456" spans="2:3" x14ac:dyDescent="0.75">
      <c r="B3456" s="249">
        <v>3393</v>
      </c>
      <c r="C3456" s="248">
        <v>75.423816570029416</v>
      </c>
    </row>
    <row r="3457" spans="2:3" x14ac:dyDescent="0.75">
      <c r="B3457" s="249">
        <v>3394</v>
      </c>
      <c r="C3457" s="248">
        <v>147.79551429737538</v>
      </c>
    </row>
    <row r="3458" spans="2:3" x14ac:dyDescent="0.75">
      <c r="B3458" s="249">
        <v>3395</v>
      </c>
      <c r="C3458" s="248">
        <v>125.81408144287037</v>
      </c>
    </row>
    <row r="3459" spans="2:3" x14ac:dyDescent="0.75">
      <c r="B3459" s="249">
        <v>3396</v>
      </c>
      <c r="C3459" s="248">
        <v>133.52081194323688</v>
      </c>
    </row>
    <row r="3460" spans="2:3" x14ac:dyDescent="0.75">
      <c r="B3460" s="249">
        <v>3397</v>
      </c>
      <c r="C3460" s="248">
        <v>104.37027480930986</v>
      </c>
    </row>
    <row r="3461" spans="2:3" x14ac:dyDescent="0.75">
      <c r="B3461" s="249">
        <v>3398</v>
      </c>
      <c r="C3461" s="248">
        <v>151.82441407024666</v>
      </c>
    </row>
    <row r="3462" spans="2:3" x14ac:dyDescent="0.75">
      <c r="B3462" s="249">
        <v>3399</v>
      </c>
      <c r="C3462" s="248">
        <v>110.62784128388282</v>
      </c>
    </row>
    <row r="3463" spans="2:3" x14ac:dyDescent="0.75">
      <c r="B3463" s="249">
        <v>3400</v>
      </c>
      <c r="C3463" s="248">
        <v>125.88396153175721</v>
      </c>
    </row>
    <row r="3464" spans="2:3" x14ac:dyDescent="0.75">
      <c r="B3464" s="249">
        <v>3401</v>
      </c>
      <c r="C3464" s="248">
        <v>122.39328808438854</v>
      </c>
    </row>
    <row r="3465" spans="2:3" x14ac:dyDescent="0.75">
      <c r="B3465" s="249">
        <v>3402</v>
      </c>
      <c r="C3465" s="248">
        <v>75.822579081433389</v>
      </c>
    </row>
    <row r="3466" spans="2:3" x14ac:dyDescent="0.75">
      <c r="B3466" s="249">
        <v>3403</v>
      </c>
      <c r="C3466" s="248">
        <v>137.4343492435745</v>
      </c>
    </row>
    <row r="3467" spans="2:3" x14ac:dyDescent="0.75">
      <c r="B3467" s="249">
        <v>3404</v>
      </c>
      <c r="C3467" s="248">
        <v>142.1139151520845</v>
      </c>
    </row>
    <row r="3468" spans="2:3" x14ac:dyDescent="0.75">
      <c r="B3468" s="249">
        <v>3405</v>
      </c>
      <c r="C3468" s="248">
        <v>79.849856902539372</v>
      </c>
    </row>
    <row r="3469" spans="2:3" x14ac:dyDescent="0.75">
      <c r="B3469" s="249">
        <v>3406</v>
      </c>
      <c r="C3469" s="248">
        <v>133.21064289645585</v>
      </c>
    </row>
    <row r="3470" spans="2:3" x14ac:dyDescent="0.75">
      <c r="B3470" s="249">
        <v>3407</v>
      </c>
      <c r="C3470" s="248">
        <v>172.62436699285345</v>
      </c>
    </row>
    <row r="3471" spans="2:3" x14ac:dyDescent="0.75">
      <c r="B3471" s="249">
        <v>3408</v>
      </c>
      <c r="C3471" s="248">
        <v>87.353800837623538</v>
      </c>
    </row>
    <row r="3472" spans="2:3" x14ac:dyDescent="0.75">
      <c r="B3472" s="249">
        <v>3409</v>
      </c>
      <c r="C3472" s="248">
        <v>123.48126486231297</v>
      </c>
    </row>
    <row r="3473" spans="2:3" x14ac:dyDescent="0.75">
      <c r="B3473" s="249">
        <v>3410</v>
      </c>
      <c r="C3473" s="248">
        <v>94.061478782656621</v>
      </c>
    </row>
    <row r="3474" spans="2:3" x14ac:dyDescent="0.75">
      <c r="B3474" s="249">
        <v>3411</v>
      </c>
      <c r="C3474" s="248">
        <v>139.92282999220814</v>
      </c>
    </row>
    <row r="3475" spans="2:3" x14ac:dyDescent="0.75">
      <c r="B3475" s="249">
        <v>3412</v>
      </c>
      <c r="C3475" s="248">
        <v>83.224829426514319</v>
      </c>
    </row>
    <row r="3476" spans="2:3" x14ac:dyDescent="0.75">
      <c r="B3476" s="249">
        <v>3413</v>
      </c>
      <c r="C3476" s="248">
        <v>151.67310039406743</v>
      </c>
    </row>
    <row r="3477" spans="2:3" x14ac:dyDescent="0.75">
      <c r="B3477" s="249">
        <v>3414</v>
      </c>
      <c r="C3477" s="248">
        <v>80.736618586563552</v>
      </c>
    </row>
    <row r="3478" spans="2:3" x14ac:dyDescent="0.75">
      <c r="B3478" s="249">
        <v>3415</v>
      </c>
      <c r="C3478" s="248">
        <v>124.88167895521509</v>
      </c>
    </row>
    <row r="3479" spans="2:3" x14ac:dyDescent="0.75">
      <c r="B3479" s="249">
        <v>3416</v>
      </c>
      <c r="C3479" s="248">
        <v>125.8479765860655</v>
      </c>
    </row>
    <row r="3480" spans="2:3" x14ac:dyDescent="0.75">
      <c r="B3480" s="249">
        <v>3417</v>
      </c>
      <c r="C3480" s="248">
        <v>167.04674603344566</v>
      </c>
    </row>
    <row r="3481" spans="2:3" x14ac:dyDescent="0.75">
      <c r="B3481" s="249">
        <v>3418</v>
      </c>
      <c r="C3481" s="248">
        <v>131.1306932553457</v>
      </c>
    </row>
    <row r="3482" spans="2:3" x14ac:dyDescent="0.75">
      <c r="B3482" s="249">
        <v>3419</v>
      </c>
      <c r="C3482" s="248">
        <v>138.46960903452521</v>
      </c>
    </row>
    <row r="3483" spans="2:3" x14ac:dyDescent="0.75">
      <c r="B3483" s="249">
        <v>3420</v>
      </c>
      <c r="C3483" s="248">
        <v>145.98931534658624</v>
      </c>
    </row>
    <row r="3484" spans="2:3" x14ac:dyDescent="0.75">
      <c r="B3484" s="249">
        <v>3421</v>
      </c>
      <c r="C3484" s="248">
        <v>144.54565961824562</v>
      </c>
    </row>
    <row r="3485" spans="2:3" x14ac:dyDescent="0.75">
      <c r="B3485" s="249">
        <v>3422</v>
      </c>
      <c r="C3485" s="248">
        <v>124.94661574430847</v>
      </c>
    </row>
    <row r="3486" spans="2:3" x14ac:dyDescent="0.75">
      <c r="B3486" s="249">
        <v>3423</v>
      </c>
      <c r="C3486" s="248">
        <v>101.1201679875909</v>
      </c>
    </row>
    <row r="3487" spans="2:3" x14ac:dyDescent="0.75">
      <c r="B3487" s="249">
        <v>3424</v>
      </c>
      <c r="C3487" s="248">
        <v>93.402929775493064</v>
      </c>
    </row>
    <row r="3488" spans="2:3" x14ac:dyDescent="0.75">
      <c r="B3488" s="249">
        <v>3425</v>
      </c>
      <c r="C3488" s="248">
        <v>137.2574248498295</v>
      </c>
    </row>
    <row r="3489" spans="2:3" x14ac:dyDescent="0.75">
      <c r="B3489" s="249">
        <v>3426</v>
      </c>
      <c r="C3489" s="248">
        <v>119.30453662984334</v>
      </c>
    </row>
    <row r="3490" spans="2:3" x14ac:dyDescent="0.75">
      <c r="B3490" s="249">
        <v>3427</v>
      </c>
      <c r="C3490" s="248">
        <v>132.9481511280398</v>
      </c>
    </row>
    <row r="3491" spans="2:3" x14ac:dyDescent="0.75">
      <c r="B3491" s="249">
        <v>3428</v>
      </c>
      <c r="C3491" s="248">
        <v>125.96184860417465</v>
      </c>
    </row>
    <row r="3492" spans="2:3" x14ac:dyDescent="0.75">
      <c r="B3492" s="249">
        <v>3429</v>
      </c>
      <c r="C3492" s="248">
        <v>118.81041881068948</v>
      </c>
    </row>
    <row r="3493" spans="2:3" x14ac:dyDescent="0.75">
      <c r="B3493" s="249">
        <v>3430</v>
      </c>
      <c r="C3493" s="248">
        <v>125.35404881285636</v>
      </c>
    </row>
    <row r="3494" spans="2:3" x14ac:dyDescent="0.75">
      <c r="B3494" s="249">
        <v>3431</v>
      </c>
      <c r="C3494" s="248">
        <v>141.39711635497736</v>
      </c>
    </row>
    <row r="3495" spans="2:3" x14ac:dyDescent="0.75">
      <c r="B3495" s="249">
        <v>3432</v>
      </c>
      <c r="C3495" s="248">
        <v>132.11817644175892</v>
      </c>
    </row>
    <row r="3496" spans="2:3" x14ac:dyDescent="0.75">
      <c r="B3496" s="249">
        <v>3433</v>
      </c>
      <c r="C3496" s="248">
        <v>95.976628650566468</v>
      </c>
    </row>
    <row r="3497" spans="2:3" x14ac:dyDescent="0.75">
      <c r="B3497" s="249">
        <v>3434</v>
      </c>
      <c r="C3497" s="248">
        <v>136.68609709537847</v>
      </c>
    </row>
    <row r="3498" spans="2:3" x14ac:dyDescent="0.75">
      <c r="B3498" s="249">
        <v>3435</v>
      </c>
      <c r="C3498" s="248">
        <v>101.07474345399001</v>
      </c>
    </row>
    <row r="3499" spans="2:3" x14ac:dyDescent="0.75">
      <c r="B3499" s="249">
        <v>3436</v>
      </c>
      <c r="C3499" s="248">
        <v>119.91840136119401</v>
      </c>
    </row>
    <row r="3500" spans="2:3" x14ac:dyDescent="0.75">
      <c r="B3500" s="249">
        <v>3437</v>
      </c>
      <c r="C3500" s="248">
        <v>116.99229607268452</v>
      </c>
    </row>
    <row r="3501" spans="2:3" x14ac:dyDescent="0.75">
      <c r="B3501" s="249">
        <v>3438</v>
      </c>
      <c r="C3501" s="248">
        <v>137.99040341289006</v>
      </c>
    </row>
    <row r="3502" spans="2:3" x14ac:dyDescent="0.75">
      <c r="B3502" s="249">
        <v>3439</v>
      </c>
      <c r="C3502" s="248">
        <v>152.49766107053421</v>
      </c>
    </row>
    <row r="3503" spans="2:3" x14ac:dyDescent="0.75">
      <c r="B3503" s="249">
        <v>3440</v>
      </c>
      <c r="C3503" s="248">
        <v>97.615432692115519</v>
      </c>
    </row>
    <row r="3504" spans="2:3" x14ac:dyDescent="0.75">
      <c r="B3504" s="249">
        <v>3441</v>
      </c>
      <c r="C3504" s="248">
        <v>112.81044212609024</v>
      </c>
    </row>
    <row r="3505" spans="2:3" x14ac:dyDescent="0.75">
      <c r="B3505" s="249">
        <v>3442</v>
      </c>
      <c r="C3505" s="248">
        <v>99.837219967768192</v>
      </c>
    </row>
    <row r="3506" spans="2:3" x14ac:dyDescent="0.75">
      <c r="B3506" s="249">
        <v>3443</v>
      </c>
      <c r="C3506" s="248">
        <v>86.303983440117122</v>
      </c>
    </row>
    <row r="3507" spans="2:3" x14ac:dyDescent="0.75">
      <c r="B3507" s="249">
        <v>3444</v>
      </c>
      <c r="C3507" s="248">
        <v>158.8374095397844</v>
      </c>
    </row>
    <row r="3508" spans="2:3" x14ac:dyDescent="0.75">
      <c r="B3508" s="249">
        <v>3445</v>
      </c>
      <c r="C3508" s="248">
        <v>123.01890438877433</v>
      </c>
    </row>
    <row r="3509" spans="2:3" x14ac:dyDescent="0.75">
      <c r="B3509" s="249">
        <v>3446</v>
      </c>
      <c r="C3509" s="248">
        <v>148.28323638609228</v>
      </c>
    </row>
    <row r="3510" spans="2:3" x14ac:dyDescent="0.75">
      <c r="B3510" s="249">
        <v>3447</v>
      </c>
      <c r="C3510" s="248">
        <v>116.34812515776643</v>
      </c>
    </row>
    <row r="3511" spans="2:3" x14ac:dyDescent="0.75">
      <c r="B3511" s="249">
        <v>3448</v>
      </c>
      <c r="C3511" s="248">
        <v>154.24241497553061</v>
      </c>
    </row>
    <row r="3512" spans="2:3" x14ac:dyDescent="0.75">
      <c r="B3512" s="249">
        <v>3449</v>
      </c>
      <c r="C3512" s="248">
        <v>138.70646158525795</v>
      </c>
    </row>
    <row r="3513" spans="2:3" x14ac:dyDescent="0.75">
      <c r="B3513" s="249">
        <v>3450</v>
      </c>
      <c r="C3513" s="248">
        <v>130.8421451380415</v>
      </c>
    </row>
    <row r="3514" spans="2:3" x14ac:dyDescent="0.75">
      <c r="B3514" s="249">
        <v>3451</v>
      </c>
      <c r="C3514" s="248">
        <v>177.89750601136285</v>
      </c>
    </row>
    <row r="3515" spans="2:3" x14ac:dyDescent="0.75">
      <c r="B3515" s="249">
        <v>3452</v>
      </c>
      <c r="C3515" s="248">
        <v>131.12926244984044</v>
      </c>
    </row>
    <row r="3516" spans="2:3" x14ac:dyDescent="0.75">
      <c r="B3516" s="249">
        <v>3453</v>
      </c>
      <c r="C3516" s="248">
        <v>119.24613577557182</v>
      </c>
    </row>
    <row r="3517" spans="2:3" x14ac:dyDescent="0.75">
      <c r="B3517" s="249">
        <v>3454</v>
      </c>
      <c r="C3517" s="248">
        <v>128.0932822969898</v>
      </c>
    </row>
    <row r="3518" spans="2:3" x14ac:dyDescent="0.75">
      <c r="B3518" s="249">
        <v>3455</v>
      </c>
      <c r="C3518" s="248">
        <v>112.61050683929182</v>
      </c>
    </row>
    <row r="3519" spans="2:3" x14ac:dyDescent="0.75">
      <c r="B3519" s="249">
        <v>3456</v>
      </c>
      <c r="C3519" s="248">
        <v>116.57885456224882</v>
      </c>
    </row>
    <row r="3520" spans="2:3" x14ac:dyDescent="0.75">
      <c r="B3520" s="249">
        <v>3457</v>
      </c>
      <c r="C3520" s="248">
        <v>130.50719723445513</v>
      </c>
    </row>
    <row r="3521" spans="2:3" x14ac:dyDescent="0.75">
      <c r="B3521" s="249">
        <v>3458</v>
      </c>
      <c r="C3521" s="248">
        <v>131.24879883005107</v>
      </c>
    </row>
    <row r="3522" spans="2:3" x14ac:dyDescent="0.75">
      <c r="B3522" s="249">
        <v>3459</v>
      </c>
      <c r="C3522" s="248">
        <v>102.09872950309762</v>
      </c>
    </row>
    <row r="3523" spans="2:3" x14ac:dyDescent="0.75">
      <c r="B3523" s="249">
        <v>3460</v>
      </c>
      <c r="C3523" s="248">
        <v>113.69511286757084</v>
      </c>
    </row>
    <row r="3524" spans="2:3" x14ac:dyDescent="0.75">
      <c r="B3524" s="249">
        <v>3461</v>
      </c>
      <c r="C3524" s="248">
        <v>104.97957230328221</v>
      </c>
    </row>
    <row r="3525" spans="2:3" x14ac:dyDescent="0.75">
      <c r="B3525" s="249">
        <v>3462</v>
      </c>
      <c r="C3525" s="248">
        <v>110.41040583056821</v>
      </c>
    </row>
    <row r="3526" spans="2:3" x14ac:dyDescent="0.75">
      <c r="B3526" s="249">
        <v>3463</v>
      </c>
      <c r="C3526" s="248">
        <v>123.56958462662263</v>
      </c>
    </row>
    <row r="3527" spans="2:3" x14ac:dyDescent="0.75">
      <c r="B3527" s="249">
        <v>3464</v>
      </c>
      <c r="C3527" s="248">
        <v>108.83513124232351</v>
      </c>
    </row>
    <row r="3528" spans="2:3" x14ac:dyDescent="0.75">
      <c r="B3528" s="249">
        <v>3465</v>
      </c>
      <c r="C3528" s="248">
        <v>100.17829147063281</v>
      </c>
    </row>
    <row r="3529" spans="2:3" x14ac:dyDescent="0.75">
      <c r="B3529" s="249">
        <v>3466</v>
      </c>
      <c r="C3529" s="248">
        <v>89.87258618765776</v>
      </c>
    </row>
    <row r="3530" spans="2:3" x14ac:dyDescent="0.75">
      <c r="B3530" s="249">
        <v>3467</v>
      </c>
      <c r="C3530" s="248">
        <v>143.1362776412727</v>
      </c>
    </row>
    <row r="3531" spans="2:3" x14ac:dyDescent="0.75">
      <c r="B3531" s="249">
        <v>3468</v>
      </c>
      <c r="C3531" s="248">
        <v>147.01936658943717</v>
      </c>
    </row>
    <row r="3532" spans="2:3" x14ac:dyDescent="0.75">
      <c r="B3532" s="249">
        <v>3469</v>
      </c>
      <c r="C3532" s="248">
        <v>132.35751720833804</v>
      </c>
    </row>
    <row r="3533" spans="2:3" x14ac:dyDescent="0.75">
      <c r="B3533" s="249">
        <v>3470</v>
      </c>
      <c r="C3533" s="248">
        <v>95.669147778338868</v>
      </c>
    </row>
    <row r="3534" spans="2:3" x14ac:dyDescent="0.75">
      <c r="B3534" s="249">
        <v>3471</v>
      </c>
      <c r="C3534" s="248">
        <v>138.77889685249784</v>
      </c>
    </row>
    <row r="3535" spans="2:3" x14ac:dyDescent="0.75">
      <c r="B3535" s="249">
        <v>3472</v>
      </c>
      <c r="C3535" s="248">
        <v>84.244329054453047</v>
      </c>
    </row>
    <row r="3536" spans="2:3" x14ac:dyDescent="0.75">
      <c r="B3536" s="249">
        <v>3473</v>
      </c>
      <c r="C3536" s="248">
        <v>134.17163423685471</v>
      </c>
    </row>
    <row r="3537" spans="2:3" x14ac:dyDescent="0.75">
      <c r="B3537" s="249">
        <v>3474</v>
      </c>
      <c r="C3537" s="248">
        <v>117.2554682867971</v>
      </c>
    </row>
    <row r="3538" spans="2:3" x14ac:dyDescent="0.75">
      <c r="B3538" s="249">
        <v>3475</v>
      </c>
      <c r="C3538" s="248">
        <v>113.68068204638864</v>
      </c>
    </row>
    <row r="3539" spans="2:3" x14ac:dyDescent="0.75">
      <c r="B3539" s="249">
        <v>3476</v>
      </c>
      <c r="C3539" s="248">
        <v>79.73933388780506</v>
      </c>
    </row>
    <row r="3540" spans="2:3" x14ac:dyDescent="0.75">
      <c r="B3540" s="249">
        <v>3477</v>
      </c>
      <c r="C3540" s="248">
        <v>142.08723954544394</v>
      </c>
    </row>
    <row r="3541" spans="2:3" x14ac:dyDescent="0.75">
      <c r="B3541" s="249">
        <v>3478</v>
      </c>
      <c r="C3541" s="248">
        <v>66.141487287030515</v>
      </c>
    </row>
    <row r="3542" spans="2:3" x14ac:dyDescent="0.75">
      <c r="B3542" s="249">
        <v>3479</v>
      </c>
      <c r="C3542" s="248">
        <v>123.47297119688709</v>
      </c>
    </row>
    <row r="3543" spans="2:3" x14ac:dyDescent="0.75">
      <c r="B3543" s="249">
        <v>3480</v>
      </c>
      <c r="C3543" s="248">
        <v>113.49079626222189</v>
      </c>
    </row>
    <row r="3544" spans="2:3" x14ac:dyDescent="0.75">
      <c r="B3544" s="249">
        <v>3481</v>
      </c>
      <c r="C3544" s="248">
        <v>103.45438155142725</v>
      </c>
    </row>
    <row r="3545" spans="2:3" x14ac:dyDescent="0.75">
      <c r="B3545" s="249">
        <v>3482</v>
      </c>
      <c r="C3545" s="248">
        <v>127.99053307067953</v>
      </c>
    </row>
    <row r="3546" spans="2:3" x14ac:dyDescent="0.75">
      <c r="B3546" s="249">
        <v>3483</v>
      </c>
      <c r="C3546" s="248">
        <v>144.71610551289868</v>
      </c>
    </row>
    <row r="3547" spans="2:3" x14ac:dyDescent="0.75">
      <c r="B3547" s="249">
        <v>3484</v>
      </c>
      <c r="C3547" s="248">
        <v>155.4716821445933</v>
      </c>
    </row>
    <row r="3548" spans="2:3" x14ac:dyDescent="0.75">
      <c r="B3548" s="249">
        <v>3485</v>
      </c>
      <c r="C3548" s="248">
        <v>131.89643583991403</v>
      </c>
    </row>
    <row r="3549" spans="2:3" x14ac:dyDescent="0.75">
      <c r="B3549" s="249">
        <v>3486</v>
      </c>
      <c r="C3549" s="248">
        <v>122.74048637139322</v>
      </c>
    </row>
    <row r="3550" spans="2:3" x14ac:dyDescent="0.75">
      <c r="B3550" s="249">
        <v>3487</v>
      </c>
      <c r="C3550" s="248">
        <v>164.20079228503215</v>
      </c>
    </row>
    <row r="3551" spans="2:3" x14ac:dyDescent="0.75">
      <c r="B3551" s="249">
        <v>3488</v>
      </c>
      <c r="C3551" s="248">
        <v>105.86629745170548</v>
      </c>
    </row>
    <row r="3552" spans="2:3" x14ac:dyDescent="0.75">
      <c r="B3552" s="249">
        <v>3489</v>
      </c>
      <c r="C3552" s="248">
        <v>183.3106303436029</v>
      </c>
    </row>
    <row r="3553" spans="2:3" x14ac:dyDescent="0.75">
      <c r="B3553" s="249">
        <v>3490</v>
      </c>
      <c r="C3553" s="248">
        <v>71.526030830839005</v>
      </c>
    </row>
    <row r="3554" spans="2:3" x14ac:dyDescent="0.75">
      <c r="B3554" s="249">
        <v>3491</v>
      </c>
      <c r="C3554" s="248">
        <v>96.48712013860991</v>
      </c>
    </row>
    <row r="3555" spans="2:3" x14ac:dyDescent="0.75">
      <c r="B3555" s="249">
        <v>3492</v>
      </c>
      <c r="C3555" s="248">
        <v>125.6671862828148</v>
      </c>
    </row>
    <row r="3556" spans="2:3" x14ac:dyDescent="0.75">
      <c r="B3556" s="249">
        <v>3493</v>
      </c>
      <c r="C3556" s="248">
        <v>98.368952839470225</v>
      </c>
    </row>
    <row r="3557" spans="2:3" x14ac:dyDescent="0.75">
      <c r="B3557" s="249">
        <v>3494</v>
      </c>
      <c r="C3557" s="248">
        <v>153.23034287497231</v>
      </c>
    </row>
    <row r="3558" spans="2:3" x14ac:dyDescent="0.75">
      <c r="B3558" s="249">
        <v>3495</v>
      </c>
      <c r="C3558" s="248">
        <v>89.93513163720111</v>
      </c>
    </row>
    <row r="3559" spans="2:3" x14ac:dyDescent="0.75">
      <c r="B3559" s="249">
        <v>3496</v>
      </c>
      <c r="C3559" s="248">
        <v>135.78586489349681</v>
      </c>
    </row>
    <row r="3560" spans="2:3" x14ac:dyDescent="0.75">
      <c r="B3560" s="249">
        <v>3497</v>
      </c>
      <c r="C3560" s="248">
        <v>126.33881281903012</v>
      </c>
    </row>
    <row r="3561" spans="2:3" x14ac:dyDescent="0.75">
      <c r="B3561" s="249">
        <v>3498</v>
      </c>
      <c r="C3561" s="248">
        <v>122.55707706040563</v>
      </c>
    </row>
    <row r="3562" spans="2:3" x14ac:dyDescent="0.75">
      <c r="B3562" s="249">
        <v>3499</v>
      </c>
      <c r="C3562" s="248">
        <v>147.82224884292205</v>
      </c>
    </row>
    <row r="3563" spans="2:3" x14ac:dyDescent="0.75">
      <c r="B3563" s="249">
        <v>3500</v>
      </c>
      <c r="C3563" s="248">
        <v>119.6424016392253</v>
      </c>
    </row>
    <row r="3564" spans="2:3" x14ac:dyDescent="0.75">
      <c r="B3564" s="249">
        <v>3501</v>
      </c>
      <c r="C3564" s="248">
        <v>125.83148186300184</v>
      </c>
    </row>
    <row r="3565" spans="2:3" x14ac:dyDescent="0.75">
      <c r="B3565" s="249">
        <v>3502</v>
      </c>
      <c r="C3565" s="248">
        <v>86.035594590876457</v>
      </c>
    </row>
    <row r="3566" spans="2:3" x14ac:dyDescent="0.75">
      <c r="B3566" s="249">
        <v>3503</v>
      </c>
      <c r="C3566" s="248">
        <v>117.64552103025042</v>
      </c>
    </row>
    <row r="3567" spans="2:3" x14ac:dyDescent="0.75">
      <c r="B3567" s="249">
        <v>3504</v>
      </c>
      <c r="C3567" s="248">
        <v>128.56597870819027</v>
      </c>
    </row>
    <row r="3568" spans="2:3" x14ac:dyDescent="0.75">
      <c r="B3568" s="249">
        <v>3505</v>
      </c>
      <c r="C3568" s="248">
        <v>111.16883589702904</v>
      </c>
    </row>
    <row r="3569" spans="2:3" x14ac:dyDescent="0.75">
      <c r="B3569" s="249">
        <v>3506</v>
      </c>
      <c r="C3569" s="248">
        <v>141.16740529667882</v>
      </c>
    </row>
    <row r="3570" spans="2:3" x14ac:dyDescent="0.75">
      <c r="B3570" s="249">
        <v>3507</v>
      </c>
      <c r="C3570" s="248">
        <v>91.592475354066892</v>
      </c>
    </row>
    <row r="3571" spans="2:3" x14ac:dyDescent="0.75">
      <c r="B3571" s="249">
        <v>3508</v>
      </c>
      <c r="C3571" s="248">
        <v>118.57828292434286</v>
      </c>
    </row>
    <row r="3572" spans="2:3" x14ac:dyDescent="0.75">
      <c r="B3572" s="249">
        <v>3509</v>
      </c>
      <c r="C3572" s="248">
        <v>100.86213834806244</v>
      </c>
    </row>
    <row r="3573" spans="2:3" x14ac:dyDescent="0.75">
      <c r="B3573" s="249">
        <v>3510</v>
      </c>
      <c r="C3573" s="248">
        <v>143.85797209889279</v>
      </c>
    </row>
    <row r="3574" spans="2:3" x14ac:dyDescent="0.75">
      <c r="B3574" s="249">
        <v>3511</v>
      </c>
      <c r="C3574" s="248">
        <v>121.2776696575656</v>
      </c>
    </row>
    <row r="3575" spans="2:3" x14ac:dyDescent="0.75">
      <c r="B3575" s="249">
        <v>3512</v>
      </c>
      <c r="C3575" s="248">
        <v>142.56286588955834</v>
      </c>
    </row>
    <row r="3576" spans="2:3" x14ac:dyDescent="0.75">
      <c r="B3576" s="249">
        <v>3513</v>
      </c>
      <c r="C3576" s="248">
        <v>105.91261685504172</v>
      </c>
    </row>
    <row r="3577" spans="2:3" x14ac:dyDescent="0.75">
      <c r="B3577" s="249">
        <v>3514</v>
      </c>
      <c r="C3577" s="248">
        <v>129.00398089177409</v>
      </c>
    </row>
    <row r="3578" spans="2:3" x14ac:dyDescent="0.75">
      <c r="B3578" s="249">
        <v>3515</v>
      </c>
      <c r="C3578" s="248">
        <v>151.70192910990477</v>
      </c>
    </row>
    <row r="3579" spans="2:3" x14ac:dyDescent="0.75">
      <c r="B3579" s="249">
        <v>3516</v>
      </c>
      <c r="C3579" s="248">
        <v>124.42209595816405</v>
      </c>
    </row>
    <row r="3580" spans="2:3" x14ac:dyDescent="0.75">
      <c r="B3580" s="249">
        <v>3517</v>
      </c>
      <c r="C3580" s="248">
        <v>125.50605009335872</v>
      </c>
    </row>
    <row r="3581" spans="2:3" x14ac:dyDescent="0.75">
      <c r="B3581" s="249">
        <v>3518</v>
      </c>
      <c r="C3581" s="248">
        <v>143.04074573504616</v>
      </c>
    </row>
    <row r="3582" spans="2:3" x14ac:dyDescent="0.75">
      <c r="B3582" s="249">
        <v>3519</v>
      </c>
      <c r="C3582" s="248">
        <v>131.9043128417859</v>
      </c>
    </row>
    <row r="3583" spans="2:3" x14ac:dyDescent="0.75">
      <c r="B3583" s="249">
        <v>3520</v>
      </c>
      <c r="C3583" s="248">
        <v>123.81676887218336</v>
      </c>
    </row>
    <row r="3584" spans="2:3" x14ac:dyDescent="0.75">
      <c r="B3584" s="249">
        <v>3521</v>
      </c>
      <c r="C3584" s="248">
        <v>128.90345482746912</v>
      </c>
    </row>
    <row r="3585" spans="2:3" x14ac:dyDescent="0.75">
      <c r="B3585" s="249">
        <v>3522</v>
      </c>
      <c r="C3585" s="248">
        <v>136.25214369908687</v>
      </c>
    </row>
    <row r="3586" spans="2:3" x14ac:dyDescent="0.75">
      <c r="B3586" s="249">
        <v>3523</v>
      </c>
      <c r="C3586" s="248">
        <v>158.91064322781341</v>
      </c>
    </row>
    <row r="3587" spans="2:3" x14ac:dyDescent="0.75">
      <c r="B3587" s="249">
        <v>3524</v>
      </c>
      <c r="C3587" s="248">
        <v>101.76750256273341</v>
      </c>
    </row>
    <row r="3588" spans="2:3" x14ac:dyDescent="0.75">
      <c r="B3588" s="249">
        <v>3525</v>
      </c>
      <c r="C3588" s="248">
        <v>71.960609051496135</v>
      </c>
    </row>
    <row r="3589" spans="2:3" x14ac:dyDescent="0.75">
      <c r="B3589" s="249">
        <v>3526</v>
      </c>
      <c r="C3589" s="248">
        <v>148.7025383145556</v>
      </c>
    </row>
    <row r="3590" spans="2:3" x14ac:dyDescent="0.75">
      <c r="B3590" s="249">
        <v>3527</v>
      </c>
      <c r="C3590" s="248">
        <v>109.9287632348904</v>
      </c>
    </row>
    <row r="3591" spans="2:3" x14ac:dyDescent="0.75">
      <c r="B3591" s="249">
        <v>3528</v>
      </c>
      <c r="C3591" s="248">
        <v>126.68244221121844</v>
      </c>
    </row>
    <row r="3592" spans="2:3" x14ac:dyDescent="0.75">
      <c r="B3592" s="249">
        <v>3529</v>
      </c>
      <c r="C3592" s="248">
        <v>115.13756019545723</v>
      </c>
    </row>
    <row r="3593" spans="2:3" x14ac:dyDescent="0.75">
      <c r="B3593" s="249">
        <v>3530</v>
      </c>
      <c r="C3593" s="248">
        <v>112.65016566062148</v>
      </c>
    </row>
    <row r="3594" spans="2:3" x14ac:dyDescent="0.75">
      <c r="B3594" s="249">
        <v>3531</v>
      </c>
      <c r="C3594" s="248">
        <v>128.13905005172288</v>
      </c>
    </row>
    <row r="3595" spans="2:3" x14ac:dyDescent="0.75">
      <c r="B3595" s="249">
        <v>3532</v>
      </c>
      <c r="C3595" s="248">
        <v>157.8886346710101</v>
      </c>
    </row>
    <row r="3596" spans="2:3" x14ac:dyDescent="0.75">
      <c r="B3596" s="249">
        <v>3533</v>
      </c>
      <c r="C3596" s="248">
        <v>134.72282656219599</v>
      </c>
    </row>
    <row r="3597" spans="2:3" x14ac:dyDescent="0.75">
      <c r="B3597" s="249">
        <v>3534</v>
      </c>
      <c r="C3597" s="248">
        <v>110.29321227689788</v>
      </c>
    </row>
    <row r="3598" spans="2:3" x14ac:dyDescent="0.75">
      <c r="B3598" s="249">
        <v>3535</v>
      </c>
      <c r="C3598" s="248">
        <v>185.02616291859948</v>
      </c>
    </row>
    <row r="3599" spans="2:3" x14ac:dyDescent="0.75">
      <c r="B3599" s="249">
        <v>3536</v>
      </c>
      <c r="C3599" s="248">
        <v>151.42498995278768</v>
      </c>
    </row>
    <row r="3600" spans="2:3" x14ac:dyDescent="0.75">
      <c r="B3600" s="249">
        <v>3537</v>
      </c>
      <c r="C3600" s="248">
        <v>102.07915568324246</v>
      </c>
    </row>
    <row r="3601" spans="2:3" x14ac:dyDescent="0.75">
      <c r="B3601" s="249">
        <v>3538</v>
      </c>
      <c r="C3601" s="248">
        <v>154.82964014942911</v>
      </c>
    </row>
    <row r="3602" spans="2:3" x14ac:dyDescent="0.75">
      <c r="B3602" s="249">
        <v>3539</v>
      </c>
      <c r="C3602" s="248">
        <v>120.23004883045319</v>
      </c>
    </row>
    <row r="3603" spans="2:3" x14ac:dyDescent="0.75">
      <c r="B3603" s="249">
        <v>3540</v>
      </c>
      <c r="C3603" s="248">
        <v>114.81004025619299</v>
      </c>
    </row>
    <row r="3604" spans="2:3" x14ac:dyDescent="0.75">
      <c r="B3604" s="249">
        <v>3541</v>
      </c>
      <c r="C3604" s="248">
        <v>131.30905544251559</v>
      </c>
    </row>
    <row r="3605" spans="2:3" x14ac:dyDescent="0.75">
      <c r="B3605" s="249">
        <v>3542</v>
      </c>
      <c r="C3605" s="248">
        <v>102.24398352273869</v>
      </c>
    </row>
    <row r="3606" spans="2:3" x14ac:dyDescent="0.75">
      <c r="B3606" s="249">
        <v>3543</v>
      </c>
      <c r="C3606" s="248">
        <v>88.297479318064774</v>
      </c>
    </row>
    <row r="3607" spans="2:3" x14ac:dyDescent="0.75">
      <c r="B3607" s="249">
        <v>3544</v>
      </c>
      <c r="C3607" s="248">
        <v>144.51689483418599</v>
      </c>
    </row>
    <row r="3608" spans="2:3" x14ac:dyDescent="0.75">
      <c r="B3608" s="249">
        <v>3545</v>
      </c>
      <c r="C3608" s="248">
        <v>90.812440372466455</v>
      </c>
    </row>
    <row r="3609" spans="2:3" x14ac:dyDescent="0.75">
      <c r="B3609" s="249">
        <v>3546</v>
      </c>
      <c r="C3609" s="248">
        <v>129.91307856117774</v>
      </c>
    </row>
    <row r="3610" spans="2:3" x14ac:dyDescent="0.75">
      <c r="B3610" s="249">
        <v>3547</v>
      </c>
      <c r="C3610" s="248">
        <v>43.460261309122941</v>
      </c>
    </row>
    <row r="3611" spans="2:3" x14ac:dyDescent="0.75">
      <c r="B3611" s="249">
        <v>3548</v>
      </c>
      <c r="C3611" s="248">
        <v>94.423708079995919</v>
      </c>
    </row>
    <row r="3612" spans="2:3" x14ac:dyDescent="0.75">
      <c r="B3612" s="249">
        <v>3549</v>
      </c>
      <c r="C3612" s="248">
        <v>154.49470125835737</v>
      </c>
    </row>
    <row r="3613" spans="2:3" x14ac:dyDescent="0.75">
      <c r="B3613" s="249">
        <v>3550</v>
      </c>
      <c r="C3613" s="248">
        <v>96.414846814544504</v>
      </c>
    </row>
    <row r="3614" spans="2:3" x14ac:dyDescent="0.75">
      <c r="B3614" s="249">
        <v>3551</v>
      </c>
      <c r="C3614" s="248">
        <v>134.80096276767929</v>
      </c>
    </row>
    <row r="3615" spans="2:3" x14ac:dyDescent="0.75">
      <c r="B3615" s="249">
        <v>3552</v>
      </c>
      <c r="C3615" s="248">
        <v>100.30600430595878</v>
      </c>
    </row>
    <row r="3616" spans="2:3" x14ac:dyDescent="0.75">
      <c r="B3616" s="249">
        <v>3553</v>
      </c>
      <c r="C3616" s="248">
        <v>111.30732247373062</v>
      </c>
    </row>
    <row r="3617" spans="2:3" x14ac:dyDescent="0.75">
      <c r="B3617" s="249">
        <v>3554</v>
      </c>
      <c r="C3617" s="248">
        <v>107.20650868799898</v>
      </c>
    </row>
    <row r="3618" spans="2:3" x14ac:dyDescent="0.75">
      <c r="B3618" s="249">
        <v>3555</v>
      </c>
      <c r="C3618" s="248">
        <v>132.28392679124366</v>
      </c>
    </row>
    <row r="3619" spans="2:3" x14ac:dyDescent="0.75">
      <c r="B3619" s="249">
        <v>3556</v>
      </c>
      <c r="C3619" s="248">
        <v>126.9798165112886</v>
      </c>
    </row>
    <row r="3620" spans="2:3" x14ac:dyDescent="0.75">
      <c r="B3620" s="249">
        <v>3557</v>
      </c>
      <c r="C3620" s="248">
        <v>104.41006893803414</v>
      </c>
    </row>
    <row r="3621" spans="2:3" x14ac:dyDescent="0.75">
      <c r="B3621" s="249">
        <v>3558</v>
      </c>
      <c r="C3621" s="248">
        <v>112.76930469937555</v>
      </c>
    </row>
    <row r="3622" spans="2:3" x14ac:dyDescent="0.75">
      <c r="B3622" s="249">
        <v>3559</v>
      </c>
      <c r="C3622" s="248">
        <v>121.74226941285059</v>
      </c>
    </row>
    <row r="3623" spans="2:3" x14ac:dyDescent="0.75">
      <c r="B3623" s="249">
        <v>3560</v>
      </c>
      <c r="C3623" s="248">
        <v>124.99342851825158</v>
      </c>
    </row>
    <row r="3624" spans="2:3" x14ac:dyDescent="0.75">
      <c r="B3624" s="249">
        <v>3561</v>
      </c>
      <c r="C3624" s="248">
        <v>121.24643743087088</v>
      </c>
    </row>
    <row r="3625" spans="2:3" x14ac:dyDescent="0.75">
      <c r="B3625" s="249">
        <v>3562</v>
      </c>
      <c r="C3625" s="248">
        <v>166.85971567629986</v>
      </c>
    </row>
    <row r="3626" spans="2:3" x14ac:dyDescent="0.75">
      <c r="B3626" s="249">
        <v>3563</v>
      </c>
      <c r="C3626" s="248">
        <v>82.307231560606283</v>
      </c>
    </row>
    <row r="3627" spans="2:3" x14ac:dyDescent="0.75">
      <c r="B3627" s="249">
        <v>3564</v>
      </c>
      <c r="C3627" s="248">
        <v>179.43263459520853</v>
      </c>
    </row>
    <row r="3628" spans="2:3" x14ac:dyDescent="0.75">
      <c r="B3628" s="249">
        <v>3565</v>
      </c>
      <c r="C3628" s="248">
        <v>100.41844968489116</v>
      </c>
    </row>
    <row r="3629" spans="2:3" x14ac:dyDescent="0.75">
      <c r="B3629" s="249">
        <v>3566</v>
      </c>
      <c r="C3629" s="248">
        <v>140.53551299104063</v>
      </c>
    </row>
    <row r="3630" spans="2:3" x14ac:dyDescent="0.75">
      <c r="B3630" s="249">
        <v>3567</v>
      </c>
      <c r="C3630" s="248">
        <v>127.91769556627258</v>
      </c>
    </row>
    <row r="3631" spans="2:3" x14ac:dyDescent="0.75">
      <c r="B3631" s="249">
        <v>3568</v>
      </c>
      <c r="C3631" s="248">
        <v>91.675174146031409</v>
      </c>
    </row>
    <row r="3632" spans="2:3" x14ac:dyDescent="0.75">
      <c r="B3632" s="249">
        <v>3569</v>
      </c>
      <c r="C3632" s="248">
        <v>132.17748191266912</v>
      </c>
    </row>
    <row r="3633" spans="2:3" x14ac:dyDescent="0.75">
      <c r="B3633" s="249">
        <v>3570</v>
      </c>
      <c r="C3633" s="248">
        <v>131.21845382731277</v>
      </c>
    </row>
    <row r="3634" spans="2:3" x14ac:dyDescent="0.75">
      <c r="B3634" s="249">
        <v>3571</v>
      </c>
      <c r="C3634" s="248">
        <v>96.637442904371525</v>
      </c>
    </row>
    <row r="3635" spans="2:3" x14ac:dyDescent="0.75">
      <c r="B3635" s="249">
        <v>3572</v>
      </c>
      <c r="C3635" s="248">
        <v>111.26789290776674</v>
      </c>
    </row>
    <row r="3636" spans="2:3" x14ac:dyDescent="0.75">
      <c r="B3636" s="249">
        <v>3573</v>
      </c>
      <c r="C3636" s="248">
        <v>111.74379631040864</v>
      </c>
    </row>
    <row r="3637" spans="2:3" x14ac:dyDescent="0.75">
      <c r="B3637" s="249">
        <v>3574</v>
      </c>
      <c r="C3637" s="248">
        <v>98.897031582088218</v>
      </c>
    </row>
    <row r="3638" spans="2:3" x14ac:dyDescent="0.75">
      <c r="B3638" s="249">
        <v>3575</v>
      </c>
      <c r="C3638" s="248">
        <v>119.08396428273656</v>
      </c>
    </row>
    <row r="3639" spans="2:3" x14ac:dyDescent="0.75">
      <c r="B3639" s="249">
        <v>3576</v>
      </c>
      <c r="C3639" s="248">
        <v>128.45900207688996</v>
      </c>
    </row>
    <row r="3640" spans="2:3" x14ac:dyDescent="0.75">
      <c r="B3640" s="249">
        <v>3577</v>
      </c>
      <c r="C3640" s="248">
        <v>100.75782026684317</v>
      </c>
    </row>
    <row r="3641" spans="2:3" x14ac:dyDescent="0.75">
      <c r="B3641" s="249">
        <v>3578</v>
      </c>
      <c r="C3641" s="248">
        <v>96.327371195687221</v>
      </c>
    </row>
    <row r="3642" spans="2:3" x14ac:dyDescent="0.75">
      <c r="B3642" s="249">
        <v>3579</v>
      </c>
      <c r="C3642" s="248">
        <v>139.35857672645699</v>
      </c>
    </row>
    <row r="3643" spans="2:3" x14ac:dyDescent="0.75">
      <c r="B3643" s="249">
        <v>3580</v>
      </c>
      <c r="C3643" s="248">
        <v>79.552284520154501</v>
      </c>
    </row>
    <row r="3644" spans="2:3" x14ac:dyDescent="0.75">
      <c r="B3644" s="249">
        <v>3581</v>
      </c>
      <c r="C3644" s="248">
        <v>145.79465206307179</v>
      </c>
    </row>
    <row r="3645" spans="2:3" x14ac:dyDescent="0.75">
      <c r="B3645" s="249">
        <v>3582</v>
      </c>
      <c r="C3645" s="248">
        <v>127.20325701957633</v>
      </c>
    </row>
    <row r="3646" spans="2:3" x14ac:dyDescent="0.75">
      <c r="B3646" s="249">
        <v>3583</v>
      </c>
      <c r="C3646" s="248">
        <v>122.12938370370651</v>
      </c>
    </row>
    <row r="3647" spans="2:3" x14ac:dyDescent="0.75">
      <c r="B3647" s="249">
        <v>3584</v>
      </c>
      <c r="C3647" s="248">
        <v>119.29282412909865</v>
      </c>
    </row>
    <row r="3648" spans="2:3" x14ac:dyDescent="0.75">
      <c r="B3648" s="249">
        <v>3585</v>
      </c>
      <c r="C3648" s="248">
        <v>147.43701324296131</v>
      </c>
    </row>
    <row r="3649" spans="2:3" x14ac:dyDescent="0.75">
      <c r="B3649" s="249">
        <v>3586</v>
      </c>
      <c r="C3649" s="248">
        <v>94.420847172193021</v>
      </c>
    </row>
    <row r="3650" spans="2:3" x14ac:dyDescent="0.75">
      <c r="B3650" s="249">
        <v>3587</v>
      </c>
      <c r="C3650" s="248">
        <v>140.49049820276247</v>
      </c>
    </row>
    <row r="3651" spans="2:3" x14ac:dyDescent="0.75">
      <c r="B3651" s="249">
        <v>3588</v>
      </c>
      <c r="C3651" s="248">
        <v>111.56017390722296</v>
      </c>
    </row>
    <row r="3652" spans="2:3" x14ac:dyDescent="0.75">
      <c r="B3652" s="249">
        <v>3589</v>
      </c>
      <c r="C3652" s="248">
        <v>82.087699047803483</v>
      </c>
    </row>
    <row r="3653" spans="2:3" x14ac:dyDescent="0.75">
      <c r="B3653" s="249">
        <v>3590</v>
      </c>
      <c r="C3653" s="248">
        <v>100.56390328117826</v>
      </c>
    </row>
    <row r="3654" spans="2:3" x14ac:dyDescent="0.75">
      <c r="B3654" s="249">
        <v>3591</v>
      </c>
      <c r="C3654" s="248">
        <v>152.92091861842715</v>
      </c>
    </row>
    <row r="3655" spans="2:3" x14ac:dyDescent="0.75">
      <c r="B3655" s="249">
        <v>3592</v>
      </c>
      <c r="C3655" s="248">
        <v>137.95324551263965</v>
      </c>
    </row>
    <row r="3656" spans="2:3" x14ac:dyDescent="0.75">
      <c r="B3656" s="249">
        <v>3593</v>
      </c>
      <c r="C3656" s="248">
        <v>97.638284319910866</v>
      </c>
    </row>
    <row r="3657" spans="2:3" x14ac:dyDescent="0.75">
      <c r="B3657" s="249">
        <v>3594</v>
      </c>
      <c r="C3657" s="248">
        <v>132.59803585155257</v>
      </c>
    </row>
    <row r="3658" spans="2:3" x14ac:dyDescent="0.75">
      <c r="B3658" s="249">
        <v>3595</v>
      </c>
      <c r="C3658" s="248">
        <v>128.72778956720896</v>
      </c>
    </row>
    <row r="3659" spans="2:3" x14ac:dyDescent="0.75">
      <c r="B3659" s="249">
        <v>3596</v>
      </c>
      <c r="C3659" s="248">
        <v>102.13256301696613</v>
      </c>
    </row>
    <row r="3660" spans="2:3" x14ac:dyDescent="0.75">
      <c r="B3660" s="249">
        <v>3597</v>
      </c>
      <c r="C3660" s="248">
        <v>146.17606104024736</v>
      </c>
    </row>
    <row r="3661" spans="2:3" x14ac:dyDescent="0.75">
      <c r="B3661" s="249">
        <v>3598</v>
      </c>
      <c r="C3661" s="248">
        <v>108.64529094439813</v>
      </c>
    </row>
    <row r="3662" spans="2:3" x14ac:dyDescent="0.75">
      <c r="B3662" s="249">
        <v>3599</v>
      </c>
      <c r="C3662" s="248">
        <v>88.966531393820688</v>
      </c>
    </row>
    <row r="3663" spans="2:3" x14ac:dyDescent="0.75">
      <c r="B3663" s="249">
        <v>3600</v>
      </c>
      <c r="C3663" s="248">
        <v>139.93721613551443</v>
      </c>
    </row>
    <row r="3664" spans="2:3" x14ac:dyDescent="0.75">
      <c r="B3664" s="249">
        <v>3601</v>
      </c>
      <c r="C3664" s="248">
        <v>127.53963101705997</v>
      </c>
    </row>
    <row r="3665" spans="2:3" x14ac:dyDescent="0.75">
      <c r="B3665" s="249">
        <v>3602</v>
      </c>
      <c r="C3665" s="248">
        <v>166.38805841192485</v>
      </c>
    </row>
    <row r="3666" spans="2:3" x14ac:dyDescent="0.75">
      <c r="B3666" s="249">
        <v>3603</v>
      </c>
      <c r="C3666" s="248">
        <v>119.3461810290362</v>
      </c>
    </row>
    <row r="3667" spans="2:3" x14ac:dyDescent="0.75">
      <c r="B3667" s="249">
        <v>3604</v>
      </c>
      <c r="C3667" s="248">
        <v>81.023843114219403</v>
      </c>
    </row>
    <row r="3668" spans="2:3" x14ac:dyDescent="0.75">
      <c r="B3668" s="249">
        <v>3605</v>
      </c>
      <c r="C3668" s="248">
        <v>107.09599487223328</v>
      </c>
    </row>
    <row r="3669" spans="2:3" x14ac:dyDescent="0.75">
      <c r="B3669" s="249">
        <v>3606</v>
      </c>
      <c r="C3669" s="248">
        <v>109.61540511397344</v>
      </c>
    </row>
    <row r="3670" spans="2:3" x14ac:dyDescent="0.75">
      <c r="B3670" s="249">
        <v>3607</v>
      </c>
      <c r="C3670" s="248">
        <v>119.43810960898313</v>
      </c>
    </row>
    <row r="3671" spans="2:3" x14ac:dyDescent="0.75">
      <c r="B3671" s="249">
        <v>3608</v>
      </c>
      <c r="C3671" s="248">
        <v>165.63720923553464</v>
      </c>
    </row>
    <row r="3672" spans="2:3" x14ac:dyDescent="0.75">
      <c r="B3672" s="249">
        <v>3609</v>
      </c>
      <c r="C3672" s="248">
        <v>125.70572955840112</v>
      </c>
    </row>
    <row r="3673" spans="2:3" x14ac:dyDescent="0.75">
      <c r="B3673" s="249">
        <v>3610</v>
      </c>
      <c r="C3673" s="248">
        <v>131.80432579364276</v>
      </c>
    </row>
    <row r="3674" spans="2:3" x14ac:dyDescent="0.75">
      <c r="B3674" s="249">
        <v>3611</v>
      </c>
      <c r="C3674" s="248">
        <v>108.26255751463003</v>
      </c>
    </row>
    <row r="3675" spans="2:3" x14ac:dyDescent="0.75">
      <c r="B3675" s="249">
        <v>3612</v>
      </c>
      <c r="C3675" s="248">
        <v>94.964112134893952</v>
      </c>
    </row>
    <row r="3676" spans="2:3" x14ac:dyDescent="0.75">
      <c r="B3676" s="249">
        <v>3613</v>
      </c>
      <c r="C3676" s="248">
        <v>111.04274673527702</v>
      </c>
    </row>
    <row r="3677" spans="2:3" x14ac:dyDescent="0.75">
      <c r="B3677" s="249">
        <v>3614</v>
      </c>
      <c r="C3677" s="248">
        <v>95.203850216639239</v>
      </c>
    </row>
    <row r="3678" spans="2:3" x14ac:dyDescent="0.75">
      <c r="B3678" s="249">
        <v>3615</v>
      </c>
      <c r="C3678" s="248">
        <v>114.7303176309353</v>
      </c>
    </row>
    <row r="3679" spans="2:3" x14ac:dyDescent="0.75">
      <c r="B3679" s="249">
        <v>3616</v>
      </c>
      <c r="C3679" s="248">
        <v>94.046299617046913</v>
      </c>
    </row>
    <row r="3680" spans="2:3" x14ac:dyDescent="0.75">
      <c r="B3680" s="249">
        <v>3617</v>
      </c>
      <c r="C3680" s="248">
        <v>143.69525894658844</v>
      </c>
    </row>
    <row r="3681" spans="2:3" x14ac:dyDescent="0.75">
      <c r="B3681" s="249">
        <v>3618</v>
      </c>
      <c r="C3681" s="248">
        <v>100.85408243034612</v>
      </c>
    </row>
    <row r="3682" spans="2:3" x14ac:dyDescent="0.75">
      <c r="B3682" s="249">
        <v>3619</v>
      </c>
      <c r="C3682" s="248">
        <v>112.34036100388921</v>
      </c>
    </row>
    <row r="3683" spans="2:3" x14ac:dyDescent="0.75">
      <c r="B3683" s="249">
        <v>3620</v>
      </c>
      <c r="C3683" s="248">
        <v>118.81208011424285</v>
      </c>
    </row>
    <row r="3684" spans="2:3" x14ac:dyDescent="0.75">
      <c r="B3684" s="249">
        <v>3621</v>
      </c>
      <c r="C3684" s="248">
        <v>157.8186602679217</v>
      </c>
    </row>
    <row r="3685" spans="2:3" x14ac:dyDescent="0.75">
      <c r="B3685" s="249">
        <v>3622</v>
      </c>
      <c r="C3685" s="248">
        <v>83.819795660095991</v>
      </c>
    </row>
    <row r="3686" spans="2:3" x14ac:dyDescent="0.75">
      <c r="B3686" s="249">
        <v>3623</v>
      </c>
      <c r="C3686" s="248">
        <v>94.267978511905511</v>
      </c>
    </row>
    <row r="3687" spans="2:3" x14ac:dyDescent="0.75">
      <c r="B3687" s="249">
        <v>3624</v>
      </c>
      <c r="C3687" s="248">
        <v>139.09477859295725</v>
      </c>
    </row>
    <row r="3688" spans="2:3" x14ac:dyDescent="0.75">
      <c r="B3688" s="249">
        <v>3625</v>
      </c>
      <c r="C3688" s="248">
        <v>145.49760124069195</v>
      </c>
    </row>
    <row r="3689" spans="2:3" x14ac:dyDescent="0.75">
      <c r="B3689" s="249">
        <v>3626</v>
      </c>
      <c r="C3689" s="248">
        <v>167.53989209790532</v>
      </c>
    </row>
    <row r="3690" spans="2:3" x14ac:dyDescent="0.75">
      <c r="B3690" s="249">
        <v>3627</v>
      </c>
      <c r="C3690" s="248">
        <v>109.05103079892392</v>
      </c>
    </row>
    <row r="3691" spans="2:3" x14ac:dyDescent="0.75">
      <c r="B3691" s="249">
        <v>3628</v>
      </c>
      <c r="C3691" s="248">
        <v>110.27022995695143</v>
      </c>
    </row>
    <row r="3692" spans="2:3" x14ac:dyDescent="0.75">
      <c r="B3692" s="249">
        <v>3629</v>
      </c>
      <c r="C3692" s="248">
        <v>110.0796417750477</v>
      </c>
    </row>
    <row r="3693" spans="2:3" x14ac:dyDescent="0.75">
      <c r="B3693" s="249">
        <v>3630</v>
      </c>
      <c r="C3693" s="248">
        <v>148.0551302422063</v>
      </c>
    </row>
    <row r="3694" spans="2:3" x14ac:dyDescent="0.75">
      <c r="B3694" s="249">
        <v>3631</v>
      </c>
      <c r="C3694" s="248">
        <v>113.80022287500506</v>
      </c>
    </row>
    <row r="3695" spans="2:3" x14ac:dyDescent="0.75">
      <c r="B3695" s="249">
        <v>3632</v>
      </c>
      <c r="C3695" s="248">
        <v>84.728725066539312</v>
      </c>
    </row>
    <row r="3696" spans="2:3" x14ac:dyDescent="0.75">
      <c r="B3696" s="249">
        <v>3633</v>
      </c>
      <c r="C3696" s="248">
        <v>150.31268505161029</v>
      </c>
    </row>
    <row r="3697" spans="2:3" x14ac:dyDescent="0.75">
      <c r="B3697" s="249">
        <v>3634</v>
      </c>
      <c r="C3697" s="248">
        <v>130.61790250003267</v>
      </c>
    </row>
    <row r="3698" spans="2:3" x14ac:dyDescent="0.75">
      <c r="B3698" s="249">
        <v>3635</v>
      </c>
      <c r="C3698" s="248">
        <v>133.82282096808575</v>
      </c>
    </row>
    <row r="3699" spans="2:3" x14ac:dyDescent="0.75">
      <c r="B3699" s="249">
        <v>3636</v>
      </c>
      <c r="C3699" s="248">
        <v>146.47641213816738</v>
      </c>
    </row>
    <row r="3700" spans="2:3" x14ac:dyDescent="0.75">
      <c r="B3700" s="249">
        <v>3637</v>
      </c>
      <c r="C3700" s="248">
        <v>122.30496570111943</v>
      </c>
    </row>
    <row r="3701" spans="2:3" x14ac:dyDescent="0.75">
      <c r="B3701" s="249">
        <v>3638</v>
      </c>
      <c r="C3701" s="248">
        <v>136.6700987599701</v>
      </c>
    </row>
    <row r="3702" spans="2:3" x14ac:dyDescent="0.75">
      <c r="B3702" s="249">
        <v>3639</v>
      </c>
      <c r="C3702" s="248">
        <v>101.06651641236009</v>
      </c>
    </row>
    <row r="3703" spans="2:3" x14ac:dyDescent="0.75">
      <c r="B3703" s="249">
        <v>3640</v>
      </c>
      <c r="C3703" s="248">
        <v>105.56771584657089</v>
      </c>
    </row>
    <row r="3704" spans="2:3" x14ac:dyDescent="0.75">
      <c r="B3704" s="249">
        <v>3641</v>
      </c>
      <c r="C3704" s="248">
        <v>84.943899817274513</v>
      </c>
    </row>
    <row r="3705" spans="2:3" x14ac:dyDescent="0.75">
      <c r="B3705" s="249">
        <v>3642</v>
      </c>
      <c r="C3705" s="248">
        <v>143.81958269435725</v>
      </c>
    </row>
    <row r="3706" spans="2:3" x14ac:dyDescent="0.75">
      <c r="B3706" s="249">
        <v>3643</v>
      </c>
      <c r="C3706" s="248">
        <v>125.85035149711916</v>
      </c>
    </row>
    <row r="3707" spans="2:3" x14ac:dyDescent="0.75">
      <c r="B3707" s="249">
        <v>3644</v>
      </c>
      <c r="C3707" s="248">
        <v>103.74682149341088</v>
      </c>
    </row>
    <row r="3708" spans="2:3" x14ac:dyDescent="0.75">
      <c r="B3708" s="249">
        <v>3645</v>
      </c>
      <c r="C3708" s="248">
        <v>125.59198438522994</v>
      </c>
    </row>
    <row r="3709" spans="2:3" x14ac:dyDescent="0.75">
      <c r="B3709" s="249">
        <v>3646</v>
      </c>
      <c r="C3709" s="248">
        <v>148.29722523959083</v>
      </c>
    </row>
    <row r="3710" spans="2:3" x14ac:dyDescent="0.75">
      <c r="B3710" s="249">
        <v>3647</v>
      </c>
      <c r="C3710" s="248">
        <v>112.79600247360693</v>
      </c>
    </row>
    <row r="3711" spans="2:3" x14ac:dyDescent="0.75">
      <c r="B3711" s="249">
        <v>3648</v>
      </c>
      <c r="C3711" s="248">
        <v>87.05894470650054</v>
      </c>
    </row>
    <row r="3712" spans="2:3" x14ac:dyDescent="0.75">
      <c r="B3712" s="249">
        <v>3649</v>
      </c>
      <c r="C3712" s="248">
        <v>118.66269261843502</v>
      </c>
    </row>
    <row r="3713" spans="2:3" x14ac:dyDescent="0.75">
      <c r="B3713" s="249">
        <v>3650</v>
      </c>
      <c r="C3713" s="248">
        <v>106.69329900155638</v>
      </c>
    </row>
    <row r="3714" spans="2:3" x14ac:dyDescent="0.75">
      <c r="B3714" s="249">
        <v>3651</v>
      </c>
      <c r="C3714" s="248">
        <v>121.05107450394397</v>
      </c>
    </row>
    <row r="3715" spans="2:3" x14ac:dyDescent="0.75">
      <c r="B3715" s="249">
        <v>3652</v>
      </c>
      <c r="C3715" s="248">
        <v>109.71235723666921</v>
      </c>
    </row>
    <row r="3716" spans="2:3" x14ac:dyDescent="0.75">
      <c r="B3716" s="249">
        <v>3653</v>
      </c>
      <c r="C3716" s="248">
        <v>150.96445853388974</v>
      </c>
    </row>
    <row r="3717" spans="2:3" x14ac:dyDescent="0.75">
      <c r="B3717" s="249">
        <v>3654</v>
      </c>
      <c r="C3717" s="248">
        <v>103.22570897569872</v>
      </c>
    </row>
    <row r="3718" spans="2:3" x14ac:dyDescent="0.75">
      <c r="B3718" s="249">
        <v>3655</v>
      </c>
      <c r="C3718" s="248">
        <v>81.514484375557757</v>
      </c>
    </row>
    <row r="3719" spans="2:3" x14ac:dyDescent="0.75">
      <c r="B3719" s="249">
        <v>3656</v>
      </c>
      <c r="C3719" s="248">
        <v>136.43659272914556</v>
      </c>
    </row>
    <row r="3720" spans="2:3" x14ac:dyDescent="0.75">
      <c r="B3720" s="249">
        <v>3657</v>
      </c>
      <c r="C3720" s="248">
        <v>136.59650380737239</v>
      </c>
    </row>
    <row r="3721" spans="2:3" x14ac:dyDescent="0.75">
      <c r="B3721" s="249">
        <v>3658</v>
      </c>
      <c r="C3721" s="248">
        <v>119.22474985941749</v>
      </c>
    </row>
    <row r="3722" spans="2:3" x14ac:dyDescent="0.75">
      <c r="B3722" s="249">
        <v>3659</v>
      </c>
      <c r="C3722" s="248">
        <v>103.88808833346249</v>
      </c>
    </row>
    <row r="3723" spans="2:3" x14ac:dyDescent="0.75">
      <c r="B3723" s="249">
        <v>3660</v>
      </c>
      <c r="C3723" s="248">
        <v>153.04146857745926</v>
      </c>
    </row>
    <row r="3724" spans="2:3" x14ac:dyDescent="0.75">
      <c r="B3724" s="249">
        <v>3661</v>
      </c>
      <c r="C3724" s="248">
        <v>86.535437621534641</v>
      </c>
    </row>
    <row r="3725" spans="2:3" x14ac:dyDescent="0.75">
      <c r="B3725" s="249">
        <v>3662</v>
      </c>
      <c r="C3725" s="248">
        <v>128.26575988056584</v>
      </c>
    </row>
    <row r="3726" spans="2:3" x14ac:dyDescent="0.75">
      <c r="B3726" s="249">
        <v>3663</v>
      </c>
      <c r="C3726" s="248">
        <v>96.266792042523548</v>
      </c>
    </row>
    <row r="3727" spans="2:3" x14ac:dyDescent="0.75">
      <c r="B3727" s="249">
        <v>3664</v>
      </c>
      <c r="C3727" s="248">
        <v>149.12559979059233</v>
      </c>
    </row>
    <row r="3728" spans="2:3" x14ac:dyDescent="0.75">
      <c r="B3728" s="249">
        <v>3665</v>
      </c>
      <c r="C3728" s="248">
        <v>153.47623885483389</v>
      </c>
    </row>
    <row r="3729" spans="2:3" x14ac:dyDescent="0.75">
      <c r="B3729" s="249">
        <v>3666</v>
      </c>
      <c r="C3729" s="248">
        <v>145.71604412483023</v>
      </c>
    </row>
    <row r="3730" spans="2:3" x14ac:dyDescent="0.75">
      <c r="B3730" s="249">
        <v>3667</v>
      </c>
      <c r="C3730" s="248">
        <v>112.64990634908177</v>
      </c>
    </row>
    <row r="3731" spans="2:3" x14ac:dyDescent="0.75">
      <c r="B3731" s="249">
        <v>3668</v>
      </c>
      <c r="C3731" s="248">
        <v>124.29692236831795</v>
      </c>
    </row>
    <row r="3732" spans="2:3" x14ac:dyDescent="0.75">
      <c r="B3732" s="249">
        <v>3669</v>
      </c>
      <c r="C3732" s="248">
        <v>106.36524085089485</v>
      </c>
    </row>
    <row r="3733" spans="2:3" x14ac:dyDescent="0.75">
      <c r="B3733" s="249">
        <v>3670</v>
      </c>
      <c r="C3733" s="248">
        <v>105.82248561195819</v>
      </c>
    </row>
    <row r="3734" spans="2:3" x14ac:dyDescent="0.75">
      <c r="B3734" s="249">
        <v>3671</v>
      </c>
      <c r="C3734" s="248">
        <v>89.137762469787475</v>
      </c>
    </row>
    <row r="3735" spans="2:3" x14ac:dyDescent="0.75">
      <c r="B3735" s="249">
        <v>3672</v>
      </c>
      <c r="C3735" s="248">
        <v>158.0514276074737</v>
      </c>
    </row>
    <row r="3736" spans="2:3" x14ac:dyDescent="0.75">
      <c r="B3736" s="249">
        <v>3673</v>
      </c>
      <c r="C3736" s="248">
        <v>150.00969455098834</v>
      </c>
    </row>
    <row r="3737" spans="2:3" x14ac:dyDescent="0.75">
      <c r="B3737" s="249">
        <v>3674</v>
      </c>
      <c r="C3737" s="248">
        <v>86.330004533706514</v>
      </c>
    </row>
    <row r="3738" spans="2:3" x14ac:dyDescent="0.75">
      <c r="B3738" s="249">
        <v>3675</v>
      </c>
      <c r="C3738" s="248">
        <v>149.41205617657926</v>
      </c>
    </row>
    <row r="3739" spans="2:3" x14ac:dyDescent="0.75">
      <c r="B3739" s="249">
        <v>3676</v>
      </c>
      <c r="C3739" s="248">
        <v>111.79304690912305</v>
      </c>
    </row>
    <row r="3740" spans="2:3" x14ac:dyDescent="0.75">
      <c r="B3740" s="249">
        <v>3677</v>
      </c>
      <c r="C3740" s="248">
        <v>161.60487755823976</v>
      </c>
    </row>
    <row r="3741" spans="2:3" x14ac:dyDescent="0.75">
      <c r="B3741" s="249">
        <v>3678</v>
      </c>
      <c r="C3741" s="248">
        <v>99.164713094195946</v>
      </c>
    </row>
    <row r="3742" spans="2:3" x14ac:dyDescent="0.75">
      <c r="B3742" s="249">
        <v>3679</v>
      </c>
      <c r="C3742" s="248">
        <v>132.69296041527738</v>
      </c>
    </row>
    <row r="3743" spans="2:3" x14ac:dyDescent="0.75">
      <c r="B3743" s="249">
        <v>3680</v>
      </c>
      <c r="C3743" s="248">
        <v>137.28467584914424</v>
      </c>
    </row>
    <row r="3744" spans="2:3" x14ac:dyDescent="0.75">
      <c r="B3744" s="249">
        <v>3681</v>
      </c>
      <c r="C3744" s="248">
        <v>118.23308544736703</v>
      </c>
    </row>
    <row r="3745" spans="2:3" x14ac:dyDescent="0.75">
      <c r="B3745" s="249">
        <v>3682</v>
      </c>
      <c r="C3745" s="248">
        <v>99.806477240597076</v>
      </c>
    </row>
    <row r="3746" spans="2:3" x14ac:dyDescent="0.75">
      <c r="B3746" s="249">
        <v>3683</v>
      </c>
      <c r="C3746" s="248">
        <v>111.89114413620622</v>
      </c>
    </row>
    <row r="3747" spans="2:3" x14ac:dyDescent="0.75">
      <c r="B3747" s="249">
        <v>3684</v>
      </c>
      <c r="C3747" s="248">
        <v>79.460638209566781</v>
      </c>
    </row>
    <row r="3748" spans="2:3" x14ac:dyDescent="0.75">
      <c r="B3748" s="249">
        <v>3685</v>
      </c>
      <c r="C3748" s="248">
        <v>120.66633849602293</v>
      </c>
    </row>
    <row r="3749" spans="2:3" x14ac:dyDescent="0.75">
      <c r="B3749" s="249">
        <v>3686</v>
      </c>
      <c r="C3749" s="248">
        <v>137.95963657617534</v>
      </c>
    </row>
    <row r="3750" spans="2:3" x14ac:dyDescent="0.75">
      <c r="B3750" s="249">
        <v>3687</v>
      </c>
      <c r="C3750" s="248">
        <v>168.71730467770206</v>
      </c>
    </row>
    <row r="3751" spans="2:3" x14ac:dyDescent="0.75">
      <c r="B3751" s="249">
        <v>3688</v>
      </c>
      <c r="C3751" s="248">
        <v>108.50683636958226</v>
      </c>
    </row>
    <row r="3752" spans="2:3" x14ac:dyDescent="0.75">
      <c r="B3752" s="249">
        <v>3689</v>
      </c>
      <c r="C3752" s="248">
        <v>157.79972765695814</v>
      </c>
    </row>
    <row r="3753" spans="2:3" x14ac:dyDescent="0.75">
      <c r="B3753" s="249">
        <v>3690</v>
      </c>
      <c r="C3753" s="248">
        <v>128.0030991402802</v>
      </c>
    </row>
    <row r="3754" spans="2:3" x14ac:dyDescent="0.75">
      <c r="B3754" s="249">
        <v>3691</v>
      </c>
      <c r="C3754" s="248">
        <v>68.356599744437261</v>
      </c>
    </row>
    <row r="3755" spans="2:3" x14ac:dyDescent="0.75">
      <c r="B3755" s="249">
        <v>3692</v>
      </c>
      <c r="C3755" s="248">
        <v>178.68824979158808</v>
      </c>
    </row>
    <row r="3756" spans="2:3" x14ac:dyDescent="0.75">
      <c r="B3756" s="249">
        <v>3693</v>
      </c>
      <c r="C3756" s="248">
        <v>126.36810157328826</v>
      </c>
    </row>
    <row r="3757" spans="2:3" x14ac:dyDescent="0.75">
      <c r="B3757" s="249">
        <v>3694</v>
      </c>
      <c r="C3757" s="248">
        <v>155.94344937995334</v>
      </c>
    </row>
    <row r="3758" spans="2:3" x14ac:dyDescent="0.75">
      <c r="B3758" s="249">
        <v>3695</v>
      </c>
      <c r="C3758" s="248">
        <v>142.55383933743494</v>
      </c>
    </row>
    <row r="3759" spans="2:3" x14ac:dyDescent="0.75">
      <c r="B3759" s="249">
        <v>3696</v>
      </c>
      <c r="C3759" s="248">
        <v>164.41538701249664</v>
      </c>
    </row>
    <row r="3760" spans="2:3" x14ac:dyDescent="0.75">
      <c r="B3760" s="249">
        <v>3697</v>
      </c>
      <c r="C3760" s="248">
        <v>144.80534212323664</v>
      </c>
    </row>
    <row r="3761" spans="2:3" x14ac:dyDescent="0.75">
      <c r="B3761" s="249">
        <v>3698</v>
      </c>
      <c r="C3761" s="248">
        <v>155.21817669909282</v>
      </c>
    </row>
    <row r="3762" spans="2:3" x14ac:dyDescent="0.75">
      <c r="B3762" s="249">
        <v>3699</v>
      </c>
      <c r="C3762" s="248">
        <v>160.73006596829833</v>
      </c>
    </row>
    <row r="3763" spans="2:3" x14ac:dyDescent="0.75">
      <c r="B3763" s="249">
        <v>3700</v>
      </c>
      <c r="C3763" s="248">
        <v>103.4865292959355</v>
      </c>
    </row>
    <row r="3764" spans="2:3" x14ac:dyDescent="0.75">
      <c r="B3764" s="249">
        <v>3701</v>
      </c>
      <c r="C3764" s="248">
        <v>122.69582955658755</v>
      </c>
    </row>
    <row r="3765" spans="2:3" x14ac:dyDescent="0.75">
      <c r="B3765" s="249">
        <v>3702</v>
      </c>
      <c r="C3765" s="248">
        <v>156.85862722593097</v>
      </c>
    </row>
    <row r="3766" spans="2:3" x14ac:dyDescent="0.75">
      <c r="B3766" s="249">
        <v>3703</v>
      </c>
      <c r="C3766" s="248">
        <v>71.481386256760231</v>
      </c>
    </row>
    <row r="3767" spans="2:3" x14ac:dyDescent="0.75">
      <c r="B3767" s="249">
        <v>3704</v>
      </c>
      <c r="C3767" s="248">
        <v>120.14250447452203</v>
      </c>
    </row>
    <row r="3768" spans="2:3" x14ac:dyDescent="0.75">
      <c r="B3768" s="249">
        <v>3705</v>
      </c>
      <c r="C3768" s="248">
        <v>109.15438505340353</v>
      </c>
    </row>
    <row r="3769" spans="2:3" x14ac:dyDescent="0.75">
      <c r="B3769" s="249">
        <v>3706</v>
      </c>
      <c r="C3769" s="248">
        <v>171.07758737080439</v>
      </c>
    </row>
    <row r="3770" spans="2:3" x14ac:dyDescent="0.75">
      <c r="B3770" s="249">
        <v>3707</v>
      </c>
      <c r="C3770" s="248">
        <v>189.0183868387038</v>
      </c>
    </row>
    <row r="3771" spans="2:3" x14ac:dyDescent="0.75">
      <c r="B3771" s="249">
        <v>3708</v>
      </c>
      <c r="C3771" s="248">
        <v>165.24604546777422</v>
      </c>
    </row>
    <row r="3772" spans="2:3" x14ac:dyDescent="0.75">
      <c r="B3772" s="249">
        <v>3709</v>
      </c>
      <c r="C3772" s="248">
        <v>96.220688551106292</v>
      </c>
    </row>
    <row r="3773" spans="2:3" x14ac:dyDescent="0.75">
      <c r="B3773" s="249">
        <v>3710</v>
      </c>
      <c r="C3773" s="248">
        <v>126.352164424495</v>
      </c>
    </row>
    <row r="3774" spans="2:3" x14ac:dyDescent="0.75">
      <c r="B3774" s="249">
        <v>3711</v>
      </c>
      <c r="C3774" s="248">
        <v>102.93988643562011</v>
      </c>
    </row>
    <row r="3775" spans="2:3" x14ac:dyDescent="0.75">
      <c r="B3775" s="249">
        <v>3712</v>
      </c>
      <c r="C3775" s="248">
        <v>131.14038880107162</v>
      </c>
    </row>
    <row r="3776" spans="2:3" x14ac:dyDescent="0.75">
      <c r="B3776" s="249">
        <v>3713</v>
      </c>
      <c r="C3776" s="248">
        <v>144.66082484795919</v>
      </c>
    </row>
    <row r="3777" spans="2:3" x14ac:dyDescent="0.75">
      <c r="B3777" s="249">
        <v>3714</v>
      </c>
      <c r="C3777" s="248">
        <v>91.685896700795325</v>
      </c>
    </row>
    <row r="3778" spans="2:3" x14ac:dyDescent="0.75">
      <c r="B3778" s="249">
        <v>3715</v>
      </c>
      <c r="C3778" s="248">
        <v>109.9750885443286</v>
      </c>
    </row>
    <row r="3779" spans="2:3" x14ac:dyDescent="0.75">
      <c r="B3779" s="249">
        <v>3716</v>
      </c>
      <c r="C3779" s="248">
        <v>121.76313625693737</v>
      </c>
    </row>
    <row r="3780" spans="2:3" x14ac:dyDescent="0.75">
      <c r="B3780" s="249">
        <v>3717</v>
      </c>
      <c r="C3780" s="248">
        <v>175.03481054401038</v>
      </c>
    </row>
    <row r="3781" spans="2:3" x14ac:dyDescent="0.75">
      <c r="B3781" s="249">
        <v>3718</v>
      </c>
      <c r="C3781" s="248">
        <v>185.70407765164555</v>
      </c>
    </row>
    <row r="3782" spans="2:3" x14ac:dyDescent="0.75">
      <c r="B3782" s="249">
        <v>3719</v>
      </c>
      <c r="C3782" s="248">
        <v>154.00336056037233</v>
      </c>
    </row>
    <row r="3783" spans="2:3" x14ac:dyDescent="0.75">
      <c r="B3783" s="249">
        <v>3720</v>
      </c>
      <c r="C3783" s="248">
        <v>119.31324251637245</v>
      </c>
    </row>
    <row r="3784" spans="2:3" x14ac:dyDescent="0.75">
      <c r="B3784" s="249">
        <v>3721</v>
      </c>
      <c r="C3784" s="248">
        <v>116.9641312489876</v>
      </c>
    </row>
    <row r="3785" spans="2:3" x14ac:dyDescent="0.75">
      <c r="B3785" s="249">
        <v>3722</v>
      </c>
      <c r="C3785" s="248">
        <v>68.968851005589471</v>
      </c>
    </row>
    <row r="3786" spans="2:3" x14ac:dyDescent="0.75">
      <c r="B3786" s="249">
        <v>3723</v>
      </c>
      <c r="C3786" s="248">
        <v>94.54621083849338</v>
      </c>
    </row>
    <row r="3787" spans="2:3" x14ac:dyDescent="0.75">
      <c r="B3787" s="249">
        <v>3724</v>
      </c>
      <c r="C3787" s="248">
        <v>105.7867850629916</v>
      </c>
    </row>
    <row r="3788" spans="2:3" x14ac:dyDescent="0.75">
      <c r="B3788" s="249">
        <v>3725</v>
      </c>
      <c r="C3788" s="248">
        <v>147.1285471974025</v>
      </c>
    </row>
    <row r="3789" spans="2:3" x14ac:dyDescent="0.75">
      <c r="B3789" s="249">
        <v>3726</v>
      </c>
      <c r="C3789" s="248">
        <v>134.12161082721639</v>
      </c>
    </row>
    <row r="3790" spans="2:3" x14ac:dyDescent="0.75">
      <c r="B3790" s="249">
        <v>3727</v>
      </c>
      <c r="C3790" s="248">
        <v>107.87501816905797</v>
      </c>
    </row>
    <row r="3791" spans="2:3" x14ac:dyDescent="0.75">
      <c r="B3791" s="249">
        <v>3728</v>
      </c>
      <c r="C3791" s="248">
        <v>129.32048674536105</v>
      </c>
    </row>
    <row r="3792" spans="2:3" x14ac:dyDescent="0.75">
      <c r="B3792" s="249">
        <v>3729</v>
      </c>
      <c r="C3792" s="248">
        <v>97.375017040767148</v>
      </c>
    </row>
    <row r="3793" spans="2:3" x14ac:dyDescent="0.75">
      <c r="B3793" s="249">
        <v>3730</v>
      </c>
      <c r="C3793" s="248">
        <v>79.817390938423841</v>
      </c>
    </row>
    <row r="3794" spans="2:3" x14ac:dyDescent="0.75">
      <c r="B3794" s="249">
        <v>3731</v>
      </c>
      <c r="C3794" s="248">
        <v>139.31940275208109</v>
      </c>
    </row>
    <row r="3795" spans="2:3" x14ac:dyDescent="0.75">
      <c r="B3795" s="249">
        <v>3732</v>
      </c>
      <c r="C3795" s="248">
        <v>155.8795830102832</v>
      </c>
    </row>
    <row r="3796" spans="2:3" x14ac:dyDescent="0.75">
      <c r="B3796" s="249">
        <v>3733</v>
      </c>
      <c r="C3796" s="248">
        <v>122.90902799454886</v>
      </c>
    </row>
    <row r="3797" spans="2:3" x14ac:dyDescent="0.75">
      <c r="B3797" s="249">
        <v>3734</v>
      </c>
      <c r="C3797" s="248">
        <v>120.56483249069795</v>
      </c>
    </row>
    <row r="3798" spans="2:3" x14ac:dyDescent="0.75">
      <c r="B3798" s="249">
        <v>3735</v>
      </c>
      <c r="C3798" s="248">
        <v>151.27572167429457</v>
      </c>
    </row>
    <row r="3799" spans="2:3" x14ac:dyDescent="0.75">
      <c r="B3799" s="249">
        <v>3736</v>
      </c>
      <c r="C3799" s="248">
        <v>128.56905035083946</v>
      </c>
    </row>
    <row r="3800" spans="2:3" x14ac:dyDescent="0.75">
      <c r="B3800" s="249">
        <v>3737</v>
      </c>
      <c r="C3800" s="248">
        <v>115.7552416768122</v>
      </c>
    </row>
    <row r="3801" spans="2:3" x14ac:dyDescent="0.75">
      <c r="B3801" s="249">
        <v>3738</v>
      </c>
      <c r="C3801" s="248">
        <v>109.41392915187338</v>
      </c>
    </row>
    <row r="3802" spans="2:3" x14ac:dyDescent="0.75">
      <c r="B3802" s="249">
        <v>3739</v>
      </c>
      <c r="C3802" s="248">
        <v>100.1363354309417</v>
      </c>
    </row>
    <row r="3803" spans="2:3" x14ac:dyDescent="0.75">
      <c r="B3803" s="249">
        <v>3740</v>
      </c>
      <c r="C3803" s="248">
        <v>147.95719189854822</v>
      </c>
    </row>
    <row r="3804" spans="2:3" x14ac:dyDescent="0.75">
      <c r="B3804" s="249">
        <v>3741</v>
      </c>
      <c r="C3804" s="248">
        <v>123.95442006511102</v>
      </c>
    </row>
    <row r="3805" spans="2:3" x14ac:dyDescent="0.75">
      <c r="B3805" s="249">
        <v>3742</v>
      </c>
      <c r="C3805" s="248">
        <v>165.28086174115697</v>
      </c>
    </row>
    <row r="3806" spans="2:3" x14ac:dyDescent="0.75">
      <c r="B3806" s="249">
        <v>3743</v>
      </c>
      <c r="C3806" s="248">
        <v>160.19234392147465</v>
      </c>
    </row>
    <row r="3807" spans="2:3" x14ac:dyDescent="0.75">
      <c r="B3807" s="249">
        <v>3744</v>
      </c>
      <c r="C3807" s="248">
        <v>156.67082808992058</v>
      </c>
    </row>
    <row r="3808" spans="2:3" x14ac:dyDescent="0.75">
      <c r="B3808" s="249">
        <v>3745</v>
      </c>
      <c r="C3808" s="248">
        <v>157.1850829444468</v>
      </c>
    </row>
    <row r="3809" spans="2:3" x14ac:dyDescent="0.75">
      <c r="B3809" s="249">
        <v>3746</v>
      </c>
      <c r="C3809" s="248">
        <v>141.57072693510889</v>
      </c>
    </row>
    <row r="3810" spans="2:3" x14ac:dyDescent="0.75">
      <c r="B3810" s="249">
        <v>3747</v>
      </c>
      <c r="C3810" s="248">
        <v>127.00966786743739</v>
      </c>
    </row>
    <row r="3811" spans="2:3" x14ac:dyDescent="0.75">
      <c r="B3811" s="249">
        <v>3748</v>
      </c>
      <c r="C3811" s="248">
        <v>131.02610895215815</v>
      </c>
    </row>
    <row r="3812" spans="2:3" x14ac:dyDescent="0.75">
      <c r="B3812" s="249">
        <v>3749</v>
      </c>
      <c r="C3812" s="248">
        <v>143.70019007670356</v>
      </c>
    </row>
    <row r="3813" spans="2:3" x14ac:dyDescent="0.75">
      <c r="B3813" s="249">
        <v>3750</v>
      </c>
      <c r="C3813" s="248">
        <v>166.23556642417978</v>
      </c>
    </row>
    <row r="3814" spans="2:3" x14ac:dyDescent="0.75">
      <c r="B3814" s="249">
        <v>3751</v>
      </c>
      <c r="C3814" s="248">
        <v>101.43414604938911</v>
      </c>
    </row>
    <row r="3815" spans="2:3" x14ac:dyDescent="0.75">
      <c r="B3815" s="249">
        <v>3752</v>
      </c>
      <c r="C3815" s="248">
        <v>158.47768008079379</v>
      </c>
    </row>
    <row r="3816" spans="2:3" x14ac:dyDescent="0.75">
      <c r="B3816" s="249">
        <v>3753</v>
      </c>
      <c r="C3816" s="248">
        <v>84.808830112567165</v>
      </c>
    </row>
    <row r="3817" spans="2:3" x14ac:dyDescent="0.75">
      <c r="B3817" s="249">
        <v>3754</v>
      </c>
      <c r="C3817" s="248">
        <v>119.87770660275353</v>
      </c>
    </row>
    <row r="3818" spans="2:3" x14ac:dyDescent="0.75">
      <c r="B3818" s="249">
        <v>3755</v>
      </c>
      <c r="C3818" s="248">
        <v>113.31585877159213</v>
      </c>
    </row>
    <row r="3819" spans="2:3" x14ac:dyDescent="0.75">
      <c r="B3819" s="249">
        <v>3756</v>
      </c>
      <c r="C3819" s="248">
        <v>121.1480283482762</v>
      </c>
    </row>
    <row r="3820" spans="2:3" x14ac:dyDescent="0.75">
      <c r="B3820" s="249">
        <v>3757</v>
      </c>
      <c r="C3820" s="248">
        <v>139.38474240229883</v>
      </c>
    </row>
    <row r="3821" spans="2:3" x14ac:dyDescent="0.75">
      <c r="B3821" s="249">
        <v>3758</v>
      </c>
      <c r="C3821" s="248">
        <v>123.50210621964671</v>
      </c>
    </row>
    <row r="3822" spans="2:3" x14ac:dyDescent="0.75">
      <c r="B3822" s="249">
        <v>3759</v>
      </c>
      <c r="C3822" s="248">
        <v>150.37884168414897</v>
      </c>
    </row>
    <row r="3823" spans="2:3" x14ac:dyDescent="0.75">
      <c r="B3823" s="249">
        <v>3760</v>
      </c>
      <c r="C3823" s="248">
        <v>88.4111872412049</v>
      </c>
    </row>
    <row r="3824" spans="2:3" x14ac:dyDescent="0.75">
      <c r="B3824" s="249">
        <v>3761</v>
      </c>
      <c r="C3824" s="248">
        <v>134.55638344209262</v>
      </c>
    </row>
    <row r="3825" spans="2:3" x14ac:dyDescent="0.75">
      <c r="B3825" s="249">
        <v>3762</v>
      </c>
      <c r="C3825" s="248">
        <v>123.26541947295625</v>
      </c>
    </row>
    <row r="3826" spans="2:3" x14ac:dyDescent="0.75">
      <c r="B3826" s="249">
        <v>3763</v>
      </c>
      <c r="C3826" s="248">
        <v>105.15815140181927</v>
      </c>
    </row>
    <row r="3827" spans="2:3" x14ac:dyDescent="0.75">
      <c r="B3827" s="249">
        <v>3764</v>
      </c>
      <c r="C3827" s="248">
        <v>142.40649617686501</v>
      </c>
    </row>
    <row r="3828" spans="2:3" x14ac:dyDescent="0.75">
      <c r="B3828" s="249">
        <v>3765</v>
      </c>
      <c r="C3828" s="248">
        <v>103.51071320915723</v>
      </c>
    </row>
    <row r="3829" spans="2:3" x14ac:dyDescent="0.75">
      <c r="B3829" s="249">
        <v>3766</v>
      </c>
      <c r="C3829" s="248">
        <v>103.02977268979959</v>
      </c>
    </row>
    <row r="3830" spans="2:3" x14ac:dyDescent="0.75">
      <c r="B3830" s="249">
        <v>3767</v>
      </c>
      <c r="C3830" s="248">
        <v>62.89287303749763</v>
      </c>
    </row>
    <row r="3831" spans="2:3" x14ac:dyDescent="0.75">
      <c r="B3831" s="249">
        <v>3768</v>
      </c>
      <c r="C3831" s="248">
        <v>124.25238121207448</v>
      </c>
    </row>
    <row r="3832" spans="2:3" x14ac:dyDescent="0.75">
      <c r="B3832" s="249">
        <v>3769</v>
      </c>
      <c r="C3832" s="248">
        <v>100.73060715715782</v>
      </c>
    </row>
    <row r="3833" spans="2:3" x14ac:dyDescent="0.75">
      <c r="B3833" s="249">
        <v>3770</v>
      </c>
      <c r="C3833" s="248">
        <v>126.87835736118272</v>
      </c>
    </row>
    <row r="3834" spans="2:3" x14ac:dyDescent="0.75">
      <c r="B3834" s="249">
        <v>3771</v>
      </c>
      <c r="C3834" s="248">
        <v>97.307060444617164</v>
      </c>
    </row>
    <row r="3835" spans="2:3" x14ac:dyDescent="0.75">
      <c r="B3835" s="249">
        <v>3772</v>
      </c>
      <c r="C3835" s="248">
        <v>139.37804823519321</v>
      </c>
    </row>
    <row r="3836" spans="2:3" x14ac:dyDescent="0.75">
      <c r="B3836" s="249">
        <v>3773</v>
      </c>
      <c r="C3836" s="248">
        <v>114.59671916156066</v>
      </c>
    </row>
    <row r="3837" spans="2:3" x14ac:dyDescent="0.75">
      <c r="B3837" s="249">
        <v>3774</v>
      </c>
      <c r="C3837" s="248">
        <v>143.02552769753655</v>
      </c>
    </row>
    <row r="3838" spans="2:3" x14ac:dyDescent="0.75">
      <c r="B3838" s="249">
        <v>3775</v>
      </c>
      <c r="C3838" s="248">
        <v>127.94934388996083</v>
      </c>
    </row>
    <row r="3839" spans="2:3" x14ac:dyDescent="0.75">
      <c r="B3839" s="249">
        <v>3776</v>
      </c>
      <c r="C3839" s="248">
        <v>76.497847669605378</v>
      </c>
    </row>
    <row r="3840" spans="2:3" x14ac:dyDescent="0.75">
      <c r="B3840" s="249">
        <v>3777</v>
      </c>
      <c r="C3840" s="248">
        <v>119.86217774672359</v>
      </c>
    </row>
    <row r="3841" spans="2:3" x14ac:dyDescent="0.75">
      <c r="B3841" s="249">
        <v>3778</v>
      </c>
      <c r="C3841" s="248">
        <v>89.790404435390286</v>
      </c>
    </row>
    <row r="3842" spans="2:3" x14ac:dyDescent="0.75">
      <c r="B3842" s="249">
        <v>3779</v>
      </c>
      <c r="C3842" s="248">
        <v>79.834516872977957</v>
      </c>
    </row>
    <row r="3843" spans="2:3" x14ac:dyDescent="0.75">
      <c r="B3843" s="249">
        <v>3780</v>
      </c>
      <c r="C3843" s="248">
        <v>141.22113202254556</v>
      </c>
    </row>
    <row r="3844" spans="2:3" x14ac:dyDescent="0.75">
      <c r="B3844" s="249">
        <v>3781</v>
      </c>
      <c r="C3844" s="248">
        <v>125.16790501500498</v>
      </c>
    </row>
    <row r="3845" spans="2:3" x14ac:dyDescent="0.75">
      <c r="B3845" s="249">
        <v>3782</v>
      </c>
      <c r="C3845" s="248">
        <v>127.53659685398468</v>
      </c>
    </row>
    <row r="3846" spans="2:3" x14ac:dyDescent="0.75">
      <c r="B3846" s="249">
        <v>3783</v>
      </c>
      <c r="C3846" s="248">
        <v>146.60980708499</v>
      </c>
    </row>
    <row r="3847" spans="2:3" x14ac:dyDescent="0.75">
      <c r="B3847" s="249">
        <v>3784</v>
      </c>
      <c r="C3847" s="248">
        <v>92.558069696062105</v>
      </c>
    </row>
    <row r="3848" spans="2:3" x14ac:dyDescent="0.75">
      <c r="B3848" s="249">
        <v>3785</v>
      </c>
      <c r="C3848" s="248">
        <v>135.80920898650623</v>
      </c>
    </row>
    <row r="3849" spans="2:3" x14ac:dyDescent="0.75">
      <c r="B3849" s="249">
        <v>3786</v>
      </c>
      <c r="C3849" s="248">
        <v>100.09334363106738</v>
      </c>
    </row>
    <row r="3850" spans="2:3" x14ac:dyDescent="0.75">
      <c r="B3850" s="249">
        <v>3787</v>
      </c>
      <c r="C3850" s="248">
        <v>127.48283481889466</v>
      </c>
    </row>
    <row r="3851" spans="2:3" x14ac:dyDescent="0.75">
      <c r="B3851" s="249">
        <v>3788</v>
      </c>
      <c r="C3851" s="248">
        <v>101.92450439582893</v>
      </c>
    </row>
    <row r="3852" spans="2:3" x14ac:dyDescent="0.75">
      <c r="B3852" s="249">
        <v>3789</v>
      </c>
      <c r="C3852" s="248">
        <v>97.232862562249039</v>
      </c>
    </row>
    <row r="3853" spans="2:3" x14ac:dyDescent="0.75">
      <c r="B3853" s="249">
        <v>3790</v>
      </c>
      <c r="C3853" s="248">
        <v>89.552736102817676</v>
      </c>
    </row>
    <row r="3854" spans="2:3" x14ac:dyDescent="0.75">
      <c r="B3854" s="249">
        <v>3791</v>
      </c>
      <c r="C3854" s="248">
        <v>140.48623296559791</v>
      </c>
    </row>
    <row r="3855" spans="2:3" x14ac:dyDescent="0.75">
      <c r="B3855" s="249">
        <v>3792</v>
      </c>
      <c r="C3855" s="248">
        <v>104.92808583172805</v>
      </c>
    </row>
    <row r="3856" spans="2:3" x14ac:dyDescent="0.75">
      <c r="B3856" s="249">
        <v>3793</v>
      </c>
      <c r="C3856" s="248">
        <v>133.45276469269101</v>
      </c>
    </row>
    <row r="3857" spans="2:3" x14ac:dyDescent="0.75">
      <c r="B3857" s="249">
        <v>3794</v>
      </c>
      <c r="C3857" s="248">
        <v>141.71331447916677</v>
      </c>
    </row>
    <row r="3858" spans="2:3" x14ac:dyDescent="0.75">
      <c r="B3858" s="249">
        <v>3795</v>
      </c>
      <c r="C3858" s="248">
        <v>100.52921146980214</v>
      </c>
    </row>
    <row r="3859" spans="2:3" x14ac:dyDescent="0.75">
      <c r="B3859" s="249">
        <v>3796</v>
      </c>
      <c r="C3859" s="248">
        <v>142.53139317542474</v>
      </c>
    </row>
    <row r="3860" spans="2:3" x14ac:dyDescent="0.75">
      <c r="B3860" s="249">
        <v>3797</v>
      </c>
      <c r="C3860" s="248">
        <v>75.112045748631914</v>
      </c>
    </row>
    <row r="3861" spans="2:3" x14ac:dyDescent="0.75">
      <c r="B3861" s="249">
        <v>3798</v>
      </c>
      <c r="C3861" s="248">
        <v>98.857273123722891</v>
      </c>
    </row>
    <row r="3862" spans="2:3" x14ac:dyDescent="0.75">
      <c r="B3862" s="249">
        <v>3799</v>
      </c>
      <c r="C3862" s="248">
        <v>121.99335327056659</v>
      </c>
    </row>
    <row r="3863" spans="2:3" x14ac:dyDescent="0.75">
      <c r="B3863" s="249">
        <v>3800</v>
      </c>
      <c r="C3863" s="248">
        <v>88.019628535461976</v>
      </c>
    </row>
    <row r="3864" spans="2:3" x14ac:dyDescent="0.75">
      <c r="B3864" s="249">
        <v>3801</v>
      </c>
      <c r="C3864" s="248">
        <v>151.38855009921775</v>
      </c>
    </row>
    <row r="3865" spans="2:3" x14ac:dyDescent="0.75">
      <c r="B3865" s="249">
        <v>3802</v>
      </c>
      <c r="C3865" s="248">
        <v>106.08858522228664</v>
      </c>
    </row>
    <row r="3866" spans="2:3" x14ac:dyDescent="0.75">
      <c r="B3866" s="249">
        <v>3803</v>
      </c>
      <c r="C3866" s="248">
        <v>110.6746413199495</v>
      </c>
    </row>
    <row r="3867" spans="2:3" x14ac:dyDescent="0.75">
      <c r="B3867" s="249">
        <v>3804</v>
      </c>
      <c r="C3867" s="248">
        <v>142.68937442496269</v>
      </c>
    </row>
    <row r="3868" spans="2:3" x14ac:dyDescent="0.75">
      <c r="B3868" s="249">
        <v>3805</v>
      </c>
      <c r="C3868" s="248">
        <v>139.22655250871716</v>
      </c>
    </row>
    <row r="3869" spans="2:3" x14ac:dyDescent="0.75">
      <c r="B3869" s="249">
        <v>3806</v>
      </c>
      <c r="C3869" s="248">
        <v>146.34894371297665</v>
      </c>
    </row>
    <row r="3870" spans="2:3" x14ac:dyDescent="0.75">
      <c r="B3870" s="249">
        <v>3807</v>
      </c>
      <c r="C3870" s="248">
        <v>116.11266416039064</v>
      </c>
    </row>
    <row r="3871" spans="2:3" x14ac:dyDescent="0.75">
      <c r="B3871" s="249">
        <v>3808</v>
      </c>
      <c r="C3871" s="248">
        <v>138.62696732975891</v>
      </c>
    </row>
    <row r="3872" spans="2:3" x14ac:dyDescent="0.75">
      <c r="B3872" s="249">
        <v>3809</v>
      </c>
      <c r="C3872" s="248">
        <v>159.46155340446813</v>
      </c>
    </row>
    <row r="3873" spans="2:3" x14ac:dyDescent="0.75">
      <c r="B3873" s="249">
        <v>3810</v>
      </c>
      <c r="C3873" s="248">
        <v>91.066575273687249</v>
      </c>
    </row>
    <row r="3874" spans="2:3" x14ac:dyDescent="0.75">
      <c r="B3874" s="249">
        <v>3811</v>
      </c>
      <c r="C3874" s="248">
        <v>84.985943179777834</v>
      </c>
    </row>
    <row r="3875" spans="2:3" x14ac:dyDescent="0.75">
      <c r="B3875" s="249">
        <v>3812</v>
      </c>
      <c r="C3875" s="248">
        <v>118.00241675319496</v>
      </c>
    </row>
    <row r="3876" spans="2:3" x14ac:dyDescent="0.75">
      <c r="B3876" s="249">
        <v>3813</v>
      </c>
      <c r="C3876" s="248">
        <v>118.00281608191464</v>
      </c>
    </row>
    <row r="3877" spans="2:3" x14ac:dyDescent="0.75">
      <c r="B3877" s="249">
        <v>3814</v>
      </c>
      <c r="C3877" s="248">
        <v>110.79089950290037</v>
      </c>
    </row>
    <row r="3878" spans="2:3" x14ac:dyDescent="0.75">
      <c r="B3878" s="249">
        <v>3815</v>
      </c>
      <c r="C3878" s="248">
        <v>142.2148109190548</v>
      </c>
    </row>
    <row r="3879" spans="2:3" x14ac:dyDescent="0.75">
      <c r="B3879" s="249">
        <v>3816</v>
      </c>
      <c r="C3879" s="248">
        <v>101.69171290546147</v>
      </c>
    </row>
    <row r="3880" spans="2:3" x14ac:dyDescent="0.75">
      <c r="B3880" s="249">
        <v>3817</v>
      </c>
      <c r="C3880" s="248">
        <v>76.968746038001342</v>
      </c>
    </row>
    <row r="3881" spans="2:3" x14ac:dyDescent="0.75">
      <c r="B3881" s="249">
        <v>3818</v>
      </c>
      <c r="C3881" s="248">
        <v>106.82057743748854</v>
      </c>
    </row>
    <row r="3882" spans="2:3" x14ac:dyDescent="0.75">
      <c r="B3882" s="249">
        <v>3819</v>
      </c>
      <c r="C3882" s="248">
        <v>130.33032444766457</v>
      </c>
    </row>
    <row r="3883" spans="2:3" x14ac:dyDescent="0.75">
      <c r="B3883" s="249">
        <v>3820</v>
      </c>
      <c r="C3883" s="248">
        <v>99.626103684888193</v>
      </c>
    </row>
    <row r="3884" spans="2:3" x14ac:dyDescent="0.75">
      <c r="B3884" s="249">
        <v>3821</v>
      </c>
      <c r="C3884" s="248">
        <v>112.8248209501338</v>
      </c>
    </row>
    <row r="3885" spans="2:3" x14ac:dyDescent="0.75">
      <c r="B3885" s="249">
        <v>3822</v>
      </c>
      <c r="C3885" s="248">
        <v>87.61511594369324</v>
      </c>
    </row>
    <row r="3886" spans="2:3" x14ac:dyDescent="0.75">
      <c r="B3886" s="249">
        <v>3823</v>
      </c>
      <c r="C3886" s="248">
        <v>114.65276675820868</v>
      </c>
    </row>
    <row r="3887" spans="2:3" x14ac:dyDescent="0.75">
      <c r="B3887" s="249">
        <v>3824</v>
      </c>
      <c r="C3887" s="248">
        <v>106.00298565249258</v>
      </c>
    </row>
    <row r="3888" spans="2:3" x14ac:dyDescent="0.75">
      <c r="B3888" s="249">
        <v>3825</v>
      </c>
      <c r="C3888" s="248">
        <v>94.075650440044342</v>
      </c>
    </row>
    <row r="3889" spans="2:3" x14ac:dyDescent="0.75">
      <c r="B3889" s="249">
        <v>3826</v>
      </c>
      <c r="C3889" s="248">
        <v>129.50752987728342</v>
      </c>
    </row>
    <row r="3890" spans="2:3" x14ac:dyDescent="0.75">
      <c r="B3890" s="249">
        <v>3827</v>
      </c>
      <c r="C3890" s="248">
        <v>137.45798360068591</v>
      </c>
    </row>
    <row r="3891" spans="2:3" x14ac:dyDescent="0.75">
      <c r="B3891" s="249">
        <v>3828</v>
      </c>
      <c r="C3891" s="248">
        <v>101.37654330978501</v>
      </c>
    </row>
    <row r="3892" spans="2:3" x14ac:dyDescent="0.75">
      <c r="B3892" s="249">
        <v>3829</v>
      </c>
      <c r="C3892" s="248">
        <v>155.27416523973196</v>
      </c>
    </row>
    <row r="3893" spans="2:3" x14ac:dyDescent="0.75">
      <c r="B3893" s="249">
        <v>3830</v>
      </c>
      <c r="C3893" s="248">
        <v>95.089977880644511</v>
      </c>
    </row>
    <row r="3894" spans="2:3" x14ac:dyDescent="0.75">
      <c r="B3894" s="249">
        <v>3831</v>
      </c>
      <c r="C3894" s="248">
        <v>117.97510162750572</v>
      </c>
    </row>
    <row r="3895" spans="2:3" x14ac:dyDescent="0.75">
      <c r="B3895" s="249">
        <v>3832</v>
      </c>
      <c r="C3895" s="248">
        <v>103.34451588949418</v>
      </c>
    </row>
    <row r="3896" spans="2:3" x14ac:dyDescent="0.75">
      <c r="B3896" s="249">
        <v>3833</v>
      </c>
      <c r="C3896" s="248">
        <v>111.15620682458845</v>
      </c>
    </row>
    <row r="3897" spans="2:3" x14ac:dyDescent="0.75">
      <c r="B3897" s="249">
        <v>3834</v>
      </c>
      <c r="C3897" s="248">
        <v>108.04878212846781</v>
      </c>
    </row>
    <row r="3898" spans="2:3" x14ac:dyDescent="0.75">
      <c r="B3898" s="249">
        <v>3835</v>
      </c>
      <c r="C3898" s="248">
        <v>125.29981047018555</v>
      </c>
    </row>
    <row r="3899" spans="2:3" x14ac:dyDescent="0.75">
      <c r="B3899" s="249">
        <v>3836</v>
      </c>
      <c r="C3899" s="248">
        <v>121.72240219222172</v>
      </c>
    </row>
    <row r="3900" spans="2:3" x14ac:dyDescent="0.75">
      <c r="B3900" s="249">
        <v>3837</v>
      </c>
      <c r="C3900" s="248">
        <v>130.63819872670095</v>
      </c>
    </row>
    <row r="3901" spans="2:3" x14ac:dyDescent="0.75">
      <c r="B3901" s="249">
        <v>3838</v>
      </c>
      <c r="C3901" s="248">
        <v>113.38927621819902</v>
      </c>
    </row>
    <row r="3902" spans="2:3" x14ac:dyDescent="0.75">
      <c r="B3902" s="249">
        <v>3839</v>
      </c>
      <c r="C3902" s="248">
        <v>133.33274150842422</v>
      </c>
    </row>
    <row r="3903" spans="2:3" x14ac:dyDescent="0.75">
      <c r="B3903" s="249">
        <v>3840</v>
      </c>
      <c r="C3903" s="248">
        <v>126.3148892776466</v>
      </c>
    </row>
    <row r="3904" spans="2:3" x14ac:dyDescent="0.75">
      <c r="B3904" s="249">
        <v>3841</v>
      </c>
      <c r="C3904" s="248">
        <v>148.30970680119205</v>
      </c>
    </row>
    <row r="3905" spans="2:3" x14ac:dyDescent="0.75">
      <c r="B3905" s="249">
        <v>3842</v>
      </c>
      <c r="C3905" s="248">
        <v>118.47760589050543</v>
      </c>
    </row>
    <row r="3906" spans="2:3" x14ac:dyDescent="0.75">
      <c r="B3906" s="249">
        <v>3843</v>
      </c>
      <c r="C3906" s="248">
        <v>100.60030412842852</v>
      </c>
    </row>
    <row r="3907" spans="2:3" x14ac:dyDescent="0.75">
      <c r="B3907" s="249">
        <v>3844</v>
      </c>
      <c r="C3907" s="248">
        <v>120.52004860150103</v>
      </c>
    </row>
    <row r="3908" spans="2:3" x14ac:dyDescent="0.75">
      <c r="B3908" s="249">
        <v>3845</v>
      </c>
      <c r="C3908" s="248">
        <v>122.06719083661692</v>
      </c>
    </row>
    <row r="3909" spans="2:3" x14ac:dyDescent="0.75">
      <c r="B3909" s="249">
        <v>3846</v>
      </c>
      <c r="C3909" s="248">
        <v>116.42510131640439</v>
      </c>
    </row>
    <row r="3910" spans="2:3" x14ac:dyDescent="0.75">
      <c r="B3910" s="249">
        <v>3847</v>
      </c>
      <c r="C3910" s="248">
        <v>142.21239446477463</v>
      </c>
    </row>
    <row r="3911" spans="2:3" x14ac:dyDescent="0.75">
      <c r="B3911" s="249">
        <v>3848</v>
      </c>
      <c r="C3911" s="248">
        <v>134.47033135341894</v>
      </c>
    </row>
    <row r="3912" spans="2:3" x14ac:dyDescent="0.75">
      <c r="B3912" s="249">
        <v>3849</v>
      </c>
      <c r="C3912" s="248">
        <v>100.00772884706636</v>
      </c>
    </row>
    <row r="3913" spans="2:3" x14ac:dyDescent="0.75">
      <c r="B3913" s="249">
        <v>3850</v>
      </c>
      <c r="C3913" s="248">
        <v>142.9751866636544</v>
      </c>
    </row>
    <row r="3914" spans="2:3" x14ac:dyDescent="0.75">
      <c r="B3914" s="249">
        <v>3851</v>
      </c>
      <c r="C3914" s="248">
        <v>149.1434278757975</v>
      </c>
    </row>
    <row r="3915" spans="2:3" x14ac:dyDescent="0.75">
      <c r="B3915" s="249">
        <v>3852</v>
      </c>
      <c r="C3915" s="248">
        <v>76.294167279883595</v>
      </c>
    </row>
    <row r="3916" spans="2:3" x14ac:dyDescent="0.75">
      <c r="B3916" s="249">
        <v>3853</v>
      </c>
      <c r="C3916" s="248">
        <v>159.90666296597036</v>
      </c>
    </row>
    <row r="3917" spans="2:3" x14ac:dyDescent="0.75">
      <c r="B3917" s="249">
        <v>3854</v>
      </c>
      <c r="C3917" s="248">
        <v>108.00024503215703</v>
      </c>
    </row>
    <row r="3918" spans="2:3" x14ac:dyDescent="0.75">
      <c r="B3918" s="249">
        <v>3855</v>
      </c>
      <c r="C3918" s="248">
        <v>62.119033570812604</v>
      </c>
    </row>
    <row r="3919" spans="2:3" x14ac:dyDescent="0.75">
      <c r="B3919" s="249">
        <v>3856</v>
      </c>
      <c r="C3919" s="248">
        <v>135.68926149103726</v>
      </c>
    </row>
    <row r="3920" spans="2:3" x14ac:dyDescent="0.75">
      <c r="B3920" s="249">
        <v>3857</v>
      </c>
      <c r="C3920" s="248">
        <v>73.70081044838912</v>
      </c>
    </row>
    <row r="3921" spans="2:3" x14ac:dyDescent="0.75">
      <c r="B3921" s="249">
        <v>3858</v>
      </c>
      <c r="C3921" s="248">
        <v>82.407337210096614</v>
      </c>
    </row>
    <row r="3922" spans="2:3" x14ac:dyDescent="0.75">
      <c r="B3922" s="249">
        <v>3859</v>
      </c>
      <c r="C3922" s="248">
        <v>106.18770126669392</v>
      </c>
    </row>
    <row r="3923" spans="2:3" x14ac:dyDescent="0.75">
      <c r="B3923" s="249">
        <v>3860</v>
      </c>
      <c r="C3923" s="248">
        <v>104.43025466539424</v>
      </c>
    </row>
    <row r="3924" spans="2:3" x14ac:dyDescent="0.75">
      <c r="B3924" s="249">
        <v>3861</v>
      </c>
      <c r="C3924" s="248">
        <v>162.61231781835181</v>
      </c>
    </row>
    <row r="3925" spans="2:3" x14ac:dyDescent="0.75">
      <c r="B3925" s="249">
        <v>3862</v>
      </c>
      <c r="C3925" s="248">
        <v>92.628714848540199</v>
      </c>
    </row>
    <row r="3926" spans="2:3" x14ac:dyDescent="0.75">
      <c r="B3926" s="249">
        <v>3863</v>
      </c>
      <c r="C3926" s="248">
        <v>124.963676008142</v>
      </c>
    </row>
    <row r="3927" spans="2:3" x14ac:dyDescent="0.75">
      <c r="B3927" s="249">
        <v>3864</v>
      </c>
      <c r="C3927" s="248">
        <v>92.147807747407427</v>
      </c>
    </row>
    <row r="3928" spans="2:3" x14ac:dyDescent="0.75">
      <c r="B3928" s="249">
        <v>3865</v>
      </c>
      <c r="C3928" s="248">
        <v>81.128281973106382</v>
      </c>
    </row>
    <row r="3929" spans="2:3" x14ac:dyDescent="0.75">
      <c r="B3929" s="249">
        <v>3866</v>
      </c>
      <c r="C3929" s="248">
        <v>119.26994618948822</v>
      </c>
    </row>
    <row r="3930" spans="2:3" x14ac:dyDescent="0.75">
      <c r="B3930" s="249">
        <v>3867</v>
      </c>
      <c r="C3930" s="248">
        <v>87.078168458107413</v>
      </c>
    </row>
    <row r="3931" spans="2:3" x14ac:dyDescent="0.75">
      <c r="B3931" s="249">
        <v>3868</v>
      </c>
      <c r="C3931" s="248">
        <v>126.92558613367353</v>
      </c>
    </row>
    <row r="3932" spans="2:3" x14ac:dyDescent="0.75">
      <c r="B3932" s="249">
        <v>3869</v>
      </c>
      <c r="C3932" s="248">
        <v>107.65865142973938</v>
      </c>
    </row>
    <row r="3933" spans="2:3" x14ac:dyDescent="0.75">
      <c r="B3933" s="249">
        <v>3870</v>
      </c>
      <c r="C3933" s="248">
        <v>151.45035500871069</v>
      </c>
    </row>
    <row r="3934" spans="2:3" x14ac:dyDescent="0.75">
      <c r="B3934" s="249">
        <v>3871</v>
      </c>
      <c r="C3934" s="248">
        <v>120.95138382659449</v>
      </c>
    </row>
    <row r="3935" spans="2:3" x14ac:dyDescent="0.75">
      <c r="B3935" s="249">
        <v>3872</v>
      </c>
      <c r="C3935" s="248">
        <v>115.14329672438654</v>
      </c>
    </row>
    <row r="3936" spans="2:3" x14ac:dyDescent="0.75">
      <c r="B3936" s="249">
        <v>3873</v>
      </c>
      <c r="C3936" s="248">
        <v>143.00405286348183</v>
      </c>
    </row>
    <row r="3937" spans="2:3" x14ac:dyDescent="0.75">
      <c r="B3937" s="249">
        <v>3874</v>
      </c>
      <c r="C3937" s="248">
        <v>124.50601180429841</v>
      </c>
    </row>
    <row r="3938" spans="2:3" x14ac:dyDescent="0.75">
      <c r="B3938" s="249">
        <v>3875</v>
      </c>
      <c r="C3938" s="248">
        <v>77.946421275132735</v>
      </c>
    </row>
    <row r="3939" spans="2:3" x14ac:dyDescent="0.75">
      <c r="B3939" s="249">
        <v>3876</v>
      </c>
      <c r="C3939" s="248">
        <v>129.44942051096095</v>
      </c>
    </row>
    <row r="3940" spans="2:3" x14ac:dyDescent="0.75">
      <c r="B3940" s="249">
        <v>3877</v>
      </c>
      <c r="C3940" s="248">
        <v>129.89146293606987</v>
      </c>
    </row>
    <row r="3941" spans="2:3" x14ac:dyDescent="0.75">
      <c r="B3941" s="249">
        <v>3878</v>
      </c>
      <c r="C3941" s="248">
        <v>96.555765742460395</v>
      </c>
    </row>
    <row r="3942" spans="2:3" x14ac:dyDescent="0.75">
      <c r="B3942" s="249">
        <v>3879</v>
      </c>
      <c r="C3942" s="248">
        <v>113.72328411949914</v>
      </c>
    </row>
    <row r="3943" spans="2:3" x14ac:dyDescent="0.75">
      <c r="B3943" s="249">
        <v>3880</v>
      </c>
      <c r="C3943" s="248">
        <v>112.53691618516505</v>
      </c>
    </row>
    <row r="3944" spans="2:3" x14ac:dyDescent="0.75">
      <c r="B3944" s="249">
        <v>3881</v>
      </c>
      <c r="C3944" s="248">
        <v>124.95997661123612</v>
      </c>
    </row>
    <row r="3945" spans="2:3" x14ac:dyDescent="0.75">
      <c r="B3945" s="249">
        <v>3882</v>
      </c>
      <c r="C3945" s="248">
        <v>84.6808343068478</v>
      </c>
    </row>
    <row r="3946" spans="2:3" x14ac:dyDescent="0.75">
      <c r="B3946" s="249">
        <v>3883</v>
      </c>
      <c r="C3946" s="248">
        <v>107.65749454625066</v>
      </c>
    </row>
    <row r="3947" spans="2:3" x14ac:dyDescent="0.75">
      <c r="B3947" s="249">
        <v>3884</v>
      </c>
      <c r="C3947" s="248">
        <v>114.69811938944267</v>
      </c>
    </row>
    <row r="3948" spans="2:3" x14ac:dyDescent="0.75">
      <c r="B3948" s="249">
        <v>3885</v>
      </c>
      <c r="C3948" s="248">
        <v>153.26037674686069</v>
      </c>
    </row>
    <row r="3949" spans="2:3" x14ac:dyDescent="0.75">
      <c r="B3949" s="249">
        <v>3886</v>
      </c>
      <c r="C3949" s="248">
        <v>85.72160550750003</v>
      </c>
    </row>
    <row r="3950" spans="2:3" x14ac:dyDescent="0.75">
      <c r="B3950" s="249">
        <v>3887</v>
      </c>
      <c r="C3950" s="248">
        <v>138.68732543390425</v>
      </c>
    </row>
    <row r="3951" spans="2:3" x14ac:dyDescent="0.75">
      <c r="B3951" s="249">
        <v>3888</v>
      </c>
      <c r="C3951" s="248">
        <v>115.78663691088926</v>
      </c>
    </row>
    <row r="3952" spans="2:3" x14ac:dyDescent="0.75">
      <c r="B3952" s="249">
        <v>3889</v>
      </c>
      <c r="C3952" s="248">
        <v>117.97594096924246</v>
      </c>
    </row>
    <row r="3953" spans="2:3" x14ac:dyDescent="0.75">
      <c r="B3953" s="249">
        <v>3890</v>
      </c>
      <c r="C3953" s="248">
        <v>78.889449905680095</v>
      </c>
    </row>
    <row r="3954" spans="2:3" x14ac:dyDescent="0.75">
      <c r="B3954" s="249">
        <v>3891</v>
      </c>
      <c r="C3954" s="248">
        <v>125.96162151083502</v>
      </c>
    </row>
    <row r="3955" spans="2:3" x14ac:dyDescent="0.75">
      <c r="B3955" s="249">
        <v>3892</v>
      </c>
      <c r="C3955" s="248">
        <v>117.8280679396112</v>
      </c>
    </row>
    <row r="3956" spans="2:3" x14ac:dyDescent="0.75">
      <c r="B3956" s="249">
        <v>3893</v>
      </c>
      <c r="C3956" s="248">
        <v>133.57935841981129</v>
      </c>
    </row>
    <row r="3957" spans="2:3" x14ac:dyDescent="0.75">
      <c r="B3957" s="249">
        <v>3894</v>
      </c>
      <c r="C3957" s="248">
        <v>100.25775874218826</v>
      </c>
    </row>
    <row r="3958" spans="2:3" x14ac:dyDescent="0.75">
      <c r="B3958" s="249">
        <v>3895</v>
      </c>
      <c r="C3958" s="248">
        <v>128.83081992958549</v>
      </c>
    </row>
    <row r="3959" spans="2:3" x14ac:dyDescent="0.75">
      <c r="B3959" s="249">
        <v>3896</v>
      </c>
      <c r="C3959" s="248">
        <v>142.52850751624374</v>
      </c>
    </row>
    <row r="3960" spans="2:3" x14ac:dyDescent="0.75">
      <c r="B3960" s="249">
        <v>3897</v>
      </c>
      <c r="C3960" s="248">
        <v>127.51304247720465</v>
      </c>
    </row>
    <row r="3961" spans="2:3" x14ac:dyDescent="0.75">
      <c r="B3961" s="249">
        <v>3898</v>
      </c>
      <c r="C3961" s="248">
        <v>133.63121801551907</v>
      </c>
    </row>
    <row r="3962" spans="2:3" x14ac:dyDescent="0.75">
      <c r="B3962" s="249">
        <v>3899</v>
      </c>
      <c r="C3962" s="248">
        <v>66.536347288814497</v>
      </c>
    </row>
    <row r="3963" spans="2:3" x14ac:dyDescent="0.75">
      <c r="B3963" s="249">
        <v>3900</v>
      </c>
      <c r="C3963" s="248">
        <v>127.34309501210804</v>
      </c>
    </row>
    <row r="3964" spans="2:3" x14ac:dyDescent="0.75">
      <c r="B3964" s="249">
        <v>3901</v>
      </c>
      <c r="C3964" s="248">
        <v>82.267359002648064</v>
      </c>
    </row>
    <row r="3965" spans="2:3" x14ac:dyDescent="0.75">
      <c r="B3965" s="249">
        <v>3902</v>
      </c>
      <c r="C3965" s="248">
        <v>97.948174012104829</v>
      </c>
    </row>
    <row r="3966" spans="2:3" x14ac:dyDescent="0.75">
      <c r="B3966" s="249">
        <v>3903</v>
      </c>
      <c r="C3966" s="248">
        <v>132.01098932088391</v>
      </c>
    </row>
    <row r="3967" spans="2:3" x14ac:dyDescent="0.75">
      <c r="B3967" s="249">
        <v>3904</v>
      </c>
      <c r="C3967" s="248">
        <v>94.946588721040428</v>
      </c>
    </row>
    <row r="3968" spans="2:3" x14ac:dyDescent="0.75">
      <c r="B3968" s="249">
        <v>3905</v>
      </c>
      <c r="C3968" s="248">
        <v>107.62316732398862</v>
      </c>
    </row>
    <row r="3969" spans="2:3" x14ac:dyDescent="0.75">
      <c r="B3969" s="249">
        <v>3906</v>
      </c>
      <c r="C3969" s="248">
        <v>133.54520899627803</v>
      </c>
    </row>
    <row r="3970" spans="2:3" x14ac:dyDescent="0.75">
      <c r="B3970" s="249">
        <v>3907</v>
      </c>
      <c r="C3970" s="248">
        <v>99.526555767885597</v>
      </c>
    </row>
    <row r="3971" spans="2:3" x14ac:dyDescent="0.75">
      <c r="B3971" s="249">
        <v>3908</v>
      </c>
      <c r="C3971" s="248">
        <v>94.270483010787814</v>
      </c>
    </row>
    <row r="3972" spans="2:3" x14ac:dyDescent="0.75">
      <c r="B3972" s="249">
        <v>3909</v>
      </c>
      <c r="C3972" s="248">
        <v>111.66117995950837</v>
      </c>
    </row>
    <row r="3973" spans="2:3" x14ac:dyDescent="0.75">
      <c r="B3973" s="249">
        <v>3910</v>
      </c>
      <c r="C3973" s="248">
        <v>95.536686686069899</v>
      </c>
    </row>
    <row r="3974" spans="2:3" x14ac:dyDescent="0.75">
      <c r="B3974" s="249">
        <v>3911</v>
      </c>
      <c r="C3974" s="248">
        <v>174.36427814247332</v>
      </c>
    </row>
    <row r="3975" spans="2:3" x14ac:dyDescent="0.75">
      <c r="B3975" s="249">
        <v>3912</v>
      </c>
      <c r="C3975" s="248">
        <v>86.858597618759347</v>
      </c>
    </row>
    <row r="3976" spans="2:3" x14ac:dyDescent="0.75">
      <c r="B3976" s="249">
        <v>3913</v>
      </c>
      <c r="C3976" s="248">
        <v>142.75702386164531</v>
      </c>
    </row>
    <row r="3977" spans="2:3" x14ac:dyDescent="0.75">
      <c r="B3977" s="249">
        <v>3914</v>
      </c>
      <c r="C3977" s="248">
        <v>80.158576994492222</v>
      </c>
    </row>
    <row r="3978" spans="2:3" x14ac:dyDescent="0.75">
      <c r="B3978" s="249">
        <v>3915</v>
      </c>
      <c r="C3978" s="248">
        <v>101.49182349810859</v>
      </c>
    </row>
    <row r="3979" spans="2:3" x14ac:dyDescent="0.75">
      <c r="B3979" s="249">
        <v>3916</v>
      </c>
      <c r="C3979" s="248">
        <v>124.83551482412786</v>
      </c>
    </row>
    <row r="3980" spans="2:3" x14ac:dyDescent="0.75">
      <c r="B3980" s="249">
        <v>3917</v>
      </c>
      <c r="C3980" s="248">
        <v>107.76210940522274</v>
      </c>
    </row>
    <row r="3981" spans="2:3" x14ac:dyDescent="0.75">
      <c r="B3981" s="249">
        <v>3918</v>
      </c>
      <c r="C3981" s="248">
        <v>105.85356680148433</v>
      </c>
    </row>
    <row r="3982" spans="2:3" x14ac:dyDescent="0.75">
      <c r="B3982" s="249">
        <v>3919</v>
      </c>
      <c r="C3982" s="248">
        <v>138.01579419941251</v>
      </c>
    </row>
    <row r="3983" spans="2:3" x14ac:dyDescent="0.75">
      <c r="B3983" s="249">
        <v>3920</v>
      </c>
      <c r="C3983" s="248">
        <v>115.46091110205728</v>
      </c>
    </row>
    <row r="3984" spans="2:3" x14ac:dyDescent="0.75">
      <c r="B3984" s="249">
        <v>3921</v>
      </c>
      <c r="C3984" s="248">
        <v>106.66376116335761</v>
      </c>
    </row>
    <row r="3985" spans="2:3" x14ac:dyDescent="0.75">
      <c r="B3985" s="249">
        <v>3922</v>
      </c>
      <c r="C3985" s="248">
        <v>151.44210016571182</v>
      </c>
    </row>
    <row r="3986" spans="2:3" x14ac:dyDescent="0.75">
      <c r="B3986" s="249">
        <v>3923</v>
      </c>
      <c r="C3986" s="248">
        <v>118.04205083275804</v>
      </c>
    </row>
    <row r="3987" spans="2:3" x14ac:dyDescent="0.75">
      <c r="B3987" s="249">
        <v>3924</v>
      </c>
      <c r="C3987" s="248">
        <v>145.34002068373917</v>
      </c>
    </row>
    <row r="3988" spans="2:3" x14ac:dyDescent="0.75">
      <c r="B3988" s="249">
        <v>3925</v>
      </c>
      <c r="C3988" s="248">
        <v>128.73918898903725</v>
      </c>
    </row>
    <row r="3989" spans="2:3" x14ac:dyDescent="0.75">
      <c r="B3989" s="249">
        <v>3926</v>
      </c>
      <c r="C3989" s="248">
        <v>127.18664045999969</v>
      </c>
    </row>
    <row r="3990" spans="2:3" x14ac:dyDescent="0.75">
      <c r="B3990" s="249">
        <v>3927</v>
      </c>
      <c r="C3990" s="248">
        <v>144.52455641526001</v>
      </c>
    </row>
    <row r="3991" spans="2:3" x14ac:dyDescent="0.75">
      <c r="B3991" s="249">
        <v>3928</v>
      </c>
      <c r="C3991" s="248">
        <v>101.15989081398511</v>
      </c>
    </row>
    <row r="3992" spans="2:3" x14ac:dyDescent="0.75">
      <c r="B3992" s="249">
        <v>3929</v>
      </c>
      <c r="C3992" s="248">
        <v>107.57665426191554</v>
      </c>
    </row>
    <row r="3993" spans="2:3" x14ac:dyDescent="0.75">
      <c r="B3993" s="249">
        <v>3930</v>
      </c>
      <c r="C3993" s="248">
        <v>125.67106643913657</v>
      </c>
    </row>
    <row r="3994" spans="2:3" x14ac:dyDescent="0.75">
      <c r="B3994" s="249">
        <v>3931</v>
      </c>
      <c r="C3994" s="248">
        <v>105.63844812503777</v>
      </c>
    </row>
    <row r="3995" spans="2:3" x14ac:dyDescent="0.75">
      <c r="B3995" s="249">
        <v>3932</v>
      </c>
      <c r="C3995" s="248">
        <v>150.91907646811913</v>
      </c>
    </row>
    <row r="3996" spans="2:3" x14ac:dyDescent="0.75">
      <c r="B3996" s="249">
        <v>3933</v>
      </c>
      <c r="C3996" s="248">
        <v>146.00557681930081</v>
      </c>
    </row>
    <row r="3997" spans="2:3" x14ac:dyDescent="0.75">
      <c r="B3997" s="249">
        <v>3934</v>
      </c>
      <c r="C3997" s="248">
        <v>105.16216343375453</v>
      </c>
    </row>
    <row r="3998" spans="2:3" x14ac:dyDescent="0.75">
      <c r="B3998" s="249">
        <v>3935</v>
      </c>
      <c r="C3998" s="248">
        <v>118.8478620584158</v>
      </c>
    </row>
    <row r="3999" spans="2:3" x14ac:dyDescent="0.75">
      <c r="B3999" s="249">
        <v>3936</v>
      </c>
      <c r="C3999" s="248">
        <v>103.36778545035237</v>
      </c>
    </row>
    <row r="4000" spans="2:3" x14ac:dyDescent="0.75">
      <c r="B4000" s="249">
        <v>3937</v>
      </c>
      <c r="C4000" s="248">
        <v>174.3831328817021</v>
      </c>
    </row>
    <row r="4001" spans="2:3" x14ac:dyDescent="0.75">
      <c r="B4001" s="249">
        <v>3938</v>
      </c>
      <c r="C4001" s="248">
        <v>175.51366687774947</v>
      </c>
    </row>
    <row r="4002" spans="2:3" x14ac:dyDescent="0.75">
      <c r="B4002" s="249">
        <v>3939</v>
      </c>
      <c r="C4002" s="248">
        <v>152.26201224451367</v>
      </c>
    </row>
    <row r="4003" spans="2:3" x14ac:dyDescent="0.75">
      <c r="B4003" s="249">
        <v>3940</v>
      </c>
      <c r="C4003" s="248">
        <v>92.529614138117495</v>
      </c>
    </row>
    <row r="4004" spans="2:3" x14ac:dyDescent="0.75">
      <c r="B4004" s="249">
        <v>3941</v>
      </c>
      <c r="C4004" s="248">
        <v>105.09966350332201</v>
      </c>
    </row>
    <row r="4005" spans="2:3" x14ac:dyDescent="0.75">
      <c r="B4005" s="249">
        <v>3942</v>
      </c>
      <c r="C4005" s="248">
        <v>130.78000973093475</v>
      </c>
    </row>
    <row r="4006" spans="2:3" x14ac:dyDescent="0.75">
      <c r="B4006" s="249">
        <v>3943</v>
      </c>
      <c r="C4006" s="248">
        <v>88.93640558203245</v>
      </c>
    </row>
    <row r="4007" spans="2:3" x14ac:dyDescent="0.75">
      <c r="B4007" s="249">
        <v>3944</v>
      </c>
      <c r="C4007" s="248">
        <v>94.154241878614783</v>
      </c>
    </row>
    <row r="4008" spans="2:3" x14ac:dyDescent="0.75">
      <c r="B4008" s="249">
        <v>3945</v>
      </c>
      <c r="C4008" s="248">
        <v>120.98182878276523</v>
      </c>
    </row>
    <row r="4009" spans="2:3" x14ac:dyDescent="0.75">
      <c r="B4009" s="249">
        <v>3946</v>
      </c>
      <c r="C4009" s="248">
        <v>113.53196224412096</v>
      </c>
    </row>
    <row r="4010" spans="2:3" x14ac:dyDescent="0.75">
      <c r="B4010" s="249">
        <v>3947</v>
      </c>
      <c r="C4010" s="248">
        <v>102.9380876678495</v>
      </c>
    </row>
    <row r="4011" spans="2:3" x14ac:dyDescent="0.75">
      <c r="B4011" s="249">
        <v>3948</v>
      </c>
      <c r="C4011" s="248">
        <v>109.0680833042468</v>
      </c>
    </row>
    <row r="4012" spans="2:3" x14ac:dyDescent="0.75">
      <c r="B4012" s="249">
        <v>3949</v>
      </c>
      <c r="C4012" s="248">
        <v>138.05273057868587</v>
      </c>
    </row>
    <row r="4013" spans="2:3" x14ac:dyDescent="0.75">
      <c r="B4013" s="249">
        <v>3950</v>
      </c>
      <c r="C4013" s="248">
        <v>108.36053577800963</v>
      </c>
    </row>
    <row r="4014" spans="2:3" x14ac:dyDescent="0.75">
      <c r="B4014" s="249">
        <v>3951</v>
      </c>
      <c r="C4014" s="248">
        <v>95.721918419706554</v>
      </c>
    </row>
    <row r="4015" spans="2:3" x14ac:dyDescent="0.75">
      <c r="B4015" s="249">
        <v>3952</v>
      </c>
      <c r="C4015" s="248">
        <v>151.12456982319139</v>
      </c>
    </row>
    <row r="4016" spans="2:3" x14ac:dyDescent="0.75">
      <c r="B4016" s="249">
        <v>3953</v>
      </c>
      <c r="C4016" s="248">
        <v>150.69029509093619</v>
      </c>
    </row>
    <row r="4017" spans="2:3" x14ac:dyDescent="0.75">
      <c r="B4017" s="249">
        <v>3954</v>
      </c>
      <c r="C4017" s="248">
        <v>117.91480660548513</v>
      </c>
    </row>
    <row r="4018" spans="2:3" x14ac:dyDescent="0.75">
      <c r="B4018" s="249">
        <v>3955</v>
      </c>
      <c r="C4018" s="248">
        <v>78.354170062979534</v>
      </c>
    </row>
    <row r="4019" spans="2:3" x14ac:dyDescent="0.75">
      <c r="B4019" s="249">
        <v>3956</v>
      </c>
      <c r="C4019" s="248">
        <v>120.01277811316348</v>
      </c>
    </row>
    <row r="4020" spans="2:3" x14ac:dyDescent="0.75">
      <c r="B4020" s="249">
        <v>3957</v>
      </c>
      <c r="C4020" s="248">
        <v>101.69498416827639</v>
      </c>
    </row>
    <row r="4021" spans="2:3" x14ac:dyDescent="0.75">
      <c r="B4021" s="249">
        <v>3958</v>
      </c>
      <c r="C4021" s="248">
        <v>75.355684151536039</v>
      </c>
    </row>
    <row r="4022" spans="2:3" x14ac:dyDescent="0.75">
      <c r="B4022" s="249">
        <v>3959</v>
      </c>
      <c r="C4022" s="248">
        <v>75.103043261225636</v>
      </c>
    </row>
    <row r="4023" spans="2:3" x14ac:dyDescent="0.75">
      <c r="B4023" s="249">
        <v>3960</v>
      </c>
      <c r="C4023" s="248">
        <v>106.75515248547502</v>
      </c>
    </row>
    <row r="4024" spans="2:3" x14ac:dyDescent="0.75">
      <c r="B4024" s="249">
        <v>3961</v>
      </c>
      <c r="C4024" s="248">
        <v>64.133960507548181</v>
      </c>
    </row>
    <row r="4025" spans="2:3" x14ac:dyDescent="0.75">
      <c r="B4025" s="249">
        <v>3962</v>
      </c>
      <c r="C4025" s="248">
        <v>125.42774788030667</v>
      </c>
    </row>
    <row r="4026" spans="2:3" x14ac:dyDescent="0.75">
      <c r="B4026" s="249">
        <v>3963</v>
      </c>
      <c r="C4026" s="248">
        <v>180.89982792450337</v>
      </c>
    </row>
    <row r="4027" spans="2:3" x14ac:dyDescent="0.75">
      <c r="B4027" s="249">
        <v>3964</v>
      </c>
      <c r="C4027" s="248">
        <v>129.39496346121919</v>
      </c>
    </row>
    <row r="4028" spans="2:3" x14ac:dyDescent="0.75">
      <c r="B4028" s="249">
        <v>3965</v>
      </c>
      <c r="C4028" s="248">
        <v>106.69563490729179</v>
      </c>
    </row>
    <row r="4029" spans="2:3" x14ac:dyDescent="0.75">
      <c r="B4029" s="249">
        <v>3966</v>
      </c>
      <c r="C4029" s="248">
        <v>133.16171944623332</v>
      </c>
    </row>
    <row r="4030" spans="2:3" x14ac:dyDescent="0.75">
      <c r="B4030" s="249">
        <v>3967</v>
      </c>
      <c r="C4030" s="248">
        <v>137.94096861296347</v>
      </c>
    </row>
    <row r="4031" spans="2:3" x14ac:dyDescent="0.75">
      <c r="B4031" s="249">
        <v>3968</v>
      </c>
      <c r="C4031" s="248">
        <v>83.225913486696157</v>
      </c>
    </row>
    <row r="4032" spans="2:3" x14ac:dyDescent="0.75">
      <c r="B4032" s="249">
        <v>3969</v>
      </c>
      <c r="C4032" s="248">
        <v>109.51809964530831</v>
      </c>
    </row>
    <row r="4033" spans="2:3" x14ac:dyDescent="0.75">
      <c r="B4033" s="249">
        <v>3970</v>
      </c>
      <c r="C4033" s="248">
        <v>156.81539586050056</v>
      </c>
    </row>
    <row r="4034" spans="2:3" x14ac:dyDescent="0.75">
      <c r="B4034" s="249">
        <v>3971</v>
      </c>
      <c r="C4034" s="248">
        <v>138.18498954864197</v>
      </c>
    </row>
    <row r="4035" spans="2:3" x14ac:dyDescent="0.75">
      <c r="B4035" s="249">
        <v>3972</v>
      </c>
      <c r="C4035" s="248">
        <v>145.29132484517277</v>
      </c>
    </row>
    <row r="4036" spans="2:3" x14ac:dyDescent="0.75">
      <c r="B4036" s="249">
        <v>3973</v>
      </c>
      <c r="C4036" s="248">
        <v>123.07066758196518</v>
      </c>
    </row>
    <row r="4037" spans="2:3" x14ac:dyDescent="0.75">
      <c r="B4037" s="249">
        <v>3974</v>
      </c>
      <c r="C4037" s="248">
        <v>113.99993628535039</v>
      </c>
    </row>
    <row r="4038" spans="2:3" x14ac:dyDescent="0.75">
      <c r="B4038" s="249">
        <v>3975</v>
      </c>
      <c r="C4038" s="248">
        <v>103.83896717299767</v>
      </c>
    </row>
    <row r="4039" spans="2:3" x14ac:dyDescent="0.75">
      <c r="B4039" s="249">
        <v>3976</v>
      </c>
      <c r="C4039" s="248">
        <v>122.18982516847454</v>
      </c>
    </row>
    <row r="4040" spans="2:3" x14ac:dyDescent="0.75">
      <c r="B4040" s="249">
        <v>3977</v>
      </c>
      <c r="C4040" s="248">
        <v>130.982607325571</v>
      </c>
    </row>
    <row r="4041" spans="2:3" x14ac:dyDescent="0.75">
      <c r="B4041" s="249">
        <v>3978</v>
      </c>
      <c r="C4041" s="248">
        <v>138.36916591891952</v>
      </c>
    </row>
    <row r="4042" spans="2:3" x14ac:dyDescent="0.75">
      <c r="B4042" s="249">
        <v>3979</v>
      </c>
      <c r="C4042" s="248">
        <v>125.64003000135615</v>
      </c>
    </row>
    <row r="4043" spans="2:3" x14ac:dyDescent="0.75">
      <c r="B4043" s="249">
        <v>3980</v>
      </c>
      <c r="C4043" s="248">
        <v>137.52123911467697</v>
      </c>
    </row>
    <row r="4044" spans="2:3" x14ac:dyDescent="0.75">
      <c r="B4044" s="249">
        <v>3981</v>
      </c>
      <c r="C4044" s="248">
        <v>119.56646930424088</v>
      </c>
    </row>
    <row r="4045" spans="2:3" x14ac:dyDescent="0.75">
      <c r="B4045" s="249">
        <v>3982</v>
      </c>
      <c r="C4045" s="248">
        <v>135.18230312953048</v>
      </c>
    </row>
    <row r="4046" spans="2:3" x14ac:dyDescent="0.75">
      <c r="B4046" s="249">
        <v>3983</v>
      </c>
      <c r="C4046" s="248">
        <v>84.474782989251366</v>
      </c>
    </row>
    <row r="4047" spans="2:3" x14ac:dyDescent="0.75">
      <c r="B4047" s="249">
        <v>3984</v>
      </c>
      <c r="C4047" s="248">
        <v>141.30703498118342</v>
      </c>
    </row>
    <row r="4048" spans="2:3" x14ac:dyDescent="0.75">
      <c r="B4048" s="249">
        <v>3985</v>
      </c>
      <c r="C4048" s="248">
        <v>110.77798509382562</v>
      </c>
    </row>
    <row r="4049" spans="2:3" x14ac:dyDescent="0.75">
      <c r="B4049" s="249">
        <v>3986</v>
      </c>
      <c r="C4049" s="248">
        <v>103.06261796715648</v>
      </c>
    </row>
    <row r="4050" spans="2:3" x14ac:dyDescent="0.75">
      <c r="B4050" s="249">
        <v>3987</v>
      </c>
      <c r="C4050" s="248">
        <v>151.55277599773194</v>
      </c>
    </row>
    <row r="4051" spans="2:3" x14ac:dyDescent="0.75">
      <c r="B4051" s="249">
        <v>3988</v>
      </c>
      <c r="C4051" s="248">
        <v>135.2725820396806</v>
      </c>
    </row>
    <row r="4052" spans="2:3" x14ac:dyDescent="0.75">
      <c r="B4052" s="249">
        <v>3989</v>
      </c>
      <c r="C4052" s="248">
        <v>155.83939275230475</v>
      </c>
    </row>
    <row r="4053" spans="2:3" x14ac:dyDescent="0.75">
      <c r="B4053" s="249">
        <v>3990</v>
      </c>
      <c r="C4053" s="248">
        <v>104.82214066004683</v>
      </c>
    </row>
    <row r="4054" spans="2:3" x14ac:dyDescent="0.75">
      <c r="B4054" s="249">
        <v>3991</v>
      </c>
      <c r="C4054" s="248">
        <v>91.340488324086522</v>
      </c>
    </row>
    <row r="4055" spans="2:3" x14ac:dyDescent="0.75">
      <c r="B4055" s="249">
        <v>3992</v>
      </c>
      <c r="C4055" s="248">
        <v>119.10390133392639</v>
      </c>
    </row>
    <row r="4056" spans="2:3" x14ac:dyDescent="0.75">
      <c r="B4056" s="249">
        <v>3993</v>
      </c>
      <c r="C4056" s="248">
        <v>140.96410866748488</v>
      </c>
    </row>
    <row r="4057" spans="2:3" x14ac:dyDescent="0.75">
      <c r="B4057" s="249">
        <v>3994</v>
      </c>
      <c r="C4057" s="248">
        <v>90.148742467957405</v>
      </c>
    </row>
    <row r="4058" spans="2:3" x14ac:dyDescent="0.75">
      <c r="B4058" s="249">
        <v>3995</v>
      </c>
      <c r="C4058" s="248">
        <v>141.00763516401548</v>
      </c>
    </row>
    <row r="4059" spans="2:3" x14ac:dyDescent="0.75">
      <c r="B4059" s="249">
        <v>3996</v>
      </c>
      <c r="C4059" s="248">
        <v>117.64602476587547</v>
      </c>
    </row>
    <row r="4060" spans="2:3" x14ac:dyDescent="0.75">
      <c r="B4060" s="249">
        <v>3997</v>
      </c>
      <c r="C4060" s="248">
        <v>107.61004597332207</v>
      </c>
    </row>
    <row r="4061" spans="2:3" x14ac:dyDescent="0.75">
      <c r="B4061" s="249">
        <v>3998</v>
      </c>
      <c r="C4061" s="248">
        <v>120.54572316875142</v>
      </c>
    </row>
    <row r="4062" spans="2:3" x14ac:dyDescent="0.75">
      <c r="B4062" s="249">
        <v>3999</v>
      </c>
      <c r="C4062" s="248">
        <v>160.34890050183679</v>
      </c>
    </row>
    <row r="4063" spans="2:3" x14ac:dyDescent="0.75">
      <c r="B4063" s="249">
        <v>4000</v>
      </c>
      <c r="C4063" s="248">
        <v>101.09096101009159</v>
      </c>
    </row>
    <row r="4064" spans="2:3" x14ac:dyDescent="0.75">
      <c r="B4064" s="249">
        <v>4001</v>
      </c>
      <c r="C4064" s="248">
        <v>104.77657841883287</v>
      </c>
    </row>
    <row r="4065" spans="2:3" x14ac:dyDescent="0.75">
      <c r="B4065" s="249">
        <v>4002</v>
      </c>
      <c r="C4065" s="248">
        <v>131.99814935612753</v>
      </c>
    </row>
    <row r="4066" spans="2:3" x14ac:dyDescent="0.75">
      <c r="B4066" s="249">
        <v>4003</v>
      </c>
      <c r="C4066" s="248">
        <v>88.19675771502429</v>
      </c>
    </row>
    <row r="4067" spans="2:3" x14ac:dyDescent="0.75">
      <c r="B4067" s="249">
        <v>4004</v>
      </c>
      <c r="C4067" s="248">
        <v>74.88364347060508</v>
      </c>
    </row>
    <row r="4068" spans="2:3" x14ac:dyDescent="0.75">
      <c r="B4068" s="249">
        <v>4005</v>
      </c>
      <c r="C4068" s="248">
        <v>123.09908167372159</v>
      </c>
    </row>
    <row r="4069" spans="2:3" x14ac:dyDescent="0.75">
      <c r="B4069" s="249">
        <v>4006</v>
      </c>
      <c r="C4069" s="248">
        <v>115.3345354251656</v>
      </c>
    </row>
    <row r="4070" spans="2:3" x14ac:dyDescent="0.75">
      <c r="B4070" s="249">
        <v>4007</v>
      </c>
      <c r="C4070" s="248">
        <v>156.35715156124627</v>
      </c>
    </row>
    <row r="4071" spans="2:3" x14ac:dyDescent="0.75">
      <c r="B4071" s="249">
        <v>4008</v>
      </c>
      <c r="C4071" s="248">
        <v>140.41925749086977</v>
      </c>
    </row>
    <row r="4072" spans="2:3" x14ac:dyDescent="0.75">
      <c r="B4072" s="249">
        <v>4009</v>
      </c>
      <c r="C4072" s="248">
        <v>121.86175404467262</v>
      </c>
    </row>
    <row r="4073" spans="2:3" x14ac:dyDescent="0.75">
      <c r="B4073" s="249">
        <v>4010</v>
      </c>
      <c r="C4073" s="248">
        <v>151.99657711945855</v>
      </c>
    </row>
    <row r="4074" spans="2:3" x14ac:dyDescent="0.75">
      <c r="B4074" s="249">
        <v>4011</v>
      </c>
      <c r="C4074" s="248">
        <v>117.66758433260236</v>
      </c>
    </row>
    <row r="4075" spans="2:3" x14ac:dyDescent="0.75">
      <c r="B4075" s="249">
        <v>4012</v>
      </c>
      <c r="C4075" s="248">
        <v>126.77119428198077</v>
      </c>
    </row>
    <row r="4076" spans="2:3" x14ac:dyDescent="0.75">
      <c r="B4076" s="249">
        <v>4013</v>
      </c>
      <c r="C4076" s="248">
        <v>120.56117901017765</v>
      </c>
    </row>
    <row r="4077" spans="2:3" x14ac:dyDescent="0.75">
      <c r="B4077" s="249">
        <v>4014</v>
      </c>
      <c r="C4077" s="248">
        <v>129.07043683595586</v>
      </c>
    </row>
    <row r="4078" spans="2:3" x14ac:dyDescent="0.75">
      <c r="B4078" s="249">
        <v>4015</v>
      </c>
      <c r="C4078" s="248">
        <v>136.77355844600245</v>
      </c>
    </row>
    <row r="4079" spans="2:3" x14ac:dyDescent="0.75">
      <c r="B4079" s="249">
        <v>4016</v>
      </c>
      <c r="C4079" s="248">
        <v>96.992284505210193</v>
      </c>
    </row>
    <row r="4080" spans="2:3" x14ac:dyDescent="0.75">
      <c r="B4080" s="249">
        <v>4017</v>
      </c>
      <c r="C4080" s="248">
        <v>112.94793157702287</v>
      </c>
    </row>
    <row r="4081" spans="2:3" x14ac:dyDescent="0.75">
      <c r="B4081" s="249">
        <v>4018</v>
      </c>
      <c r="C4081" s="248">
        <v>133.10094658127991</v>
      </c>
    </row>
    <row r="4082" spans="2:3" x14ac:dyDescent="0.75">
      <c r="B4082" s="249">
        <v>4019</v>
      </c>
      <c r="C4082" s="248">
        <v>88.287448117860961</v>
      </c>
    </row>
    <row r="4083" spans="2:3" x14ac:dyDescent="0.75">
      <c r="B4083" s="249">
        <v>4020</v>
      </c>
      <c r="C4083" s="248">
        <v>83.515053997767353</v>
      </c>
    </row>
    <row r="4084" spans="2:3" x14ac:dyDescent="0.75">
      <c r="B4084" s="249">
        <v>4021</v>
      </c>
      <c r="C4084" s="248">
        <v>133.15905757326277</v>
      </c>
    </row>
    <row r="4085" spans="2:3" x14ac:dyDescent="0.75">
      <c r="B4085" s="249">
        <v>4022</v>
      </c>
      <c r="C4085" s="248">
        <v>68.364116925664433</v>
      </c>
    </row>
    <row r="4086" spans="2:3" x14ac:dyDescent="0.75">
      <c r="B4086" s="249">
        <v>4023</v>
      </c>
      <c r="C4086" s="248">
        <v>115.85781139859351</v>
      </c>
    </row>
    <row r="4087" spans="2:3" x14ac:dyDescent="0.75">
      <c r="B4087" s="249">
        <v>4024</v>
      </c>
      <c r="C4087" s="248">
        <v>155.57057190397049</v>
      </c>
    </row>
    <row r="4088" spans="2:3" x14ac:dyDescent="0.75">
      <c r="B4088" s="249">
        <v>4025</v>
      </c>
      <c r="C4088" s="248">
        <v>118.49859907648872</v>
      </c>
    </row>
    <row r="4089" spans="2:3" x14ac:dyDescent="0.75">
      <c r="B4089" s="249">
        <v>4026</v>
      </c>
      <c r="C4089" s="248">
        <v>159.05253218987585</v>
      </c>
    </row>
    <row r="4090" spans="2:3" x14ac:dyDescent="0.75">
      <c r="B4090" s="249">
        <v>4027</v>
      </c>
      <c r="C4090" s="248">
        <v>133.46478282686758</v>
      </c>
    </row>
    <row r="4091" spans="2:3" x14ac:dyDescent="0.75">
      <c r="B4091" s="249">
        <v>4028</v>
      </c>
      <c r="C4091" s="248">
        <v>121.93475453898932</v>
      </c>
    </row>
    <row r="4092" spans="2:3" x14ac:dyDescent="0.75">
      <c r="B4092" s="249">
        <v>4029</v>
      </c>
      <c r="C4092" s="248">
        <v>141.72725446078073</v>
      </c>
    </row>
    <row r="4093" spans="2:3" x14ac:dyDescent="0.75">
      <c r="B4093" s="249">
        <v>4030</v>
      </c>
      <c r="C4093" s="248">
        <v>152.67596175440724</v>
      </c>
    </row>
    <row r="4094" spans="2:3" x14ac:dyDescent="0.75">
      <c r="B4094" s="249">
        <v>4031</v>
      </c>
      <c r="C4094" s="248">
        <v>146.43571772973584</v>
      </c>
    </row>
    <row r="4095" spans="2:3" x14ac:dyDescent="0.75">
      <c r="B4095" s="249">
        <v>4032</v>
      </c>
      <c r="C4095" s="248">
        <v>128.39204440836153</v>
      </c>
    </row>
    <row r="4096" spans="2:3" x14ac:dyDescent="0.75">
      <c r="B4096" s="249">
        <v>4033</v>
      </c>
      <c r="C4096" s="248">
        <v>115.8200984408859</v>
      </c>
    </row>
    <row r="4097" spans="2:3" x14ac:dyDescent="0.75">
      <c r="B4097" s="249">
        <v>4034</v>
      </c>
      <c r="C4097" s="248">
        <v>97.400064274184174</v>
      </c>
    </row>
    <row r="4098" spans="2:3" x14ac:dyDescent="0.75">
      <c r="B4098" s="249">
        <v>4035</v>
      </c>
      <c r="C4098" s="248">
        <v>112.63609708871776</v>
      </c>
    </row>
    <row r="4099" spans="2:3" x14ac:dyDescent="0.75">
      <c r="B4099" s="249">
        <v>4036</v>
      </c>
      <c r="C4099" s="248">
        <v>138.93329588578388</v>
      </c>
    </row>
    <row r="4100" spans="2:3" x14ac:dyDescent="0.75">
      <c r="B4100" s="249">
        <v>4037</v>
      </c>
      <c r="C4100" s="248">
        <v>102.22007558126379</v>
      </c>
    </row>
    <row r="4101" spans="2:3" x14ac:dyDescent="0.75">
      <c r="B4101" s="249">
        <v>4038</v>
      </c>
      <c r="C4101" s="248">
        <v>70.91034894752633</v>
      </c>
    </row>
    <row r="4102" spans="2:3" x14ac:dyDescent="0.75">
      <c r="B4102" s="249">
        <v>4039</v>
      </c>
      <c r="C4102" s="248">
        <v>137.72603758144271</v>
      </c>
    </row>
    <row r="4103" spans="2:3" x14ac:dyDescent="0.75">
      <c r="B4103" s="249">
        <v>4040</v>
      </c>
      <c r="C4103" s="248">
        <v>175.65155851571896</v>
      </c>
    </row>
    <row r="4104" spans="2:3" x14ac:dyDescent="0.75">
      <c r="B4104" s="249">
        <v>4041</v>
      </c>
      <c r="C4104" s="248">
        <v>115.33973963440803</v>
      </c>
    </row>
    <row r="4105" spans="2:3" x14ac:dyDescent="0.75">
      <c r="B4105" s="249">
        <v>4042</v>
      </c>
      <c r="C4105" s="248">
        <v>111.33924895982105</v>
      </c>
    </row>
    <row r="4106" spans="2:3" x14ac:dyDescent="0.75">
      <c r="B4106" s="249">
        <v>4043</v>
      </c>
      <c r="C4106" s="248">
        <v>90.14853914342018</v>
      </c>
    </row>
    <row r="4107" spans="2:3" x14ac:dyDescent="0.75">
      <c r="B4107" s="249">
        <v>4044</v>
      </c>
      <c r="C4107" s="248">
        <v>122.28339563747934</v>
      </c>
    </row>
    <row r="4108" spans="2:3" x14ac:dyDescent="0.75">
      <c r="B4108" s="249">
        <v>4045</v>
      </c>
      <c r="C4108" s="248">
        <v>114.84473604922648</v>
      </c>
    </row>
    <row r="4109" spans="2:3" x14ac:dyDescent="0.75">
      <c r="B4109" s="249">
        <v>4046</v>
      </c>
      <c r="C4109" s="248">
        <v>135.13255850272208</v>
      </c>
    </row>
    <row r="4110" spans="2:3" x14ac:dyDescent="0.75">
      <c r="B4110" s="249">
        <v>4047</v>
      </c>
      <c r="C4110" s="248">
        <v>129.32978005983307</v>
      </c>
    </row>
    <row r="4111" spans="2:3" x14ac:dyDescent="0.75">
      <c r="B4111" s="249">
        <v>4048</v>
      </c>
      <c r="C4111" s="248">
        <v>106.93254016285037</v>
      </c>
    </row>
    <row r="4112" spans="2:3" x14ac:dyDescent="0.75">
      <c r="B4112" s="249">
        <v>4049</v>
      </c>
      <c r="C4112" s="248">
        <v>83.587565328436085</v>
      </c>
    </row>
    <row r="4113" spans="2:3" x14ac:dyDescent="0.75">
      <c r="B4113" s="249">
        <v>4050</v>
      </c>
      <c r="C4113" s="248">
        <v>164.4057064805836</v>
      </c>
    </row>
    <row r="4114" spans="2:3" x14ac:dyDescent="0.75">
      <c r="B4114" s="249">
        <v>4051</v>
      </c>
      <c r="C4114" s="248">
        <v>93.716349336249479</v>
      </c>
    </row>
    <row r="4115" spans="2:3" x14ac:dyDescent="0.75">
      <c r="B4115" s="249">
        <v>4052</v>
      </c>
      <c r="C4115" s="248">
        <v>113.07203133568336</v>
      </c>
    </row>
    <row r="4116" spans="2:3" x14ac:dyDescent="0.75">
      <c r="B4116" s="249">
        <v>4053</v>
      </c>
      <c r="C4116" s="248">
        <v>151.1930397117284</v>
      </c>
    </row>
    <row r="4117" spans="2:3" x14ac:dyDescent="0.75">
      <c r="B4117" s="249">
        <v>4054</v>
      </c>
      <c r="C4117" s="248">
        <v>140.19764261996767</v>
      </c>
    </row>
    <row r="4118" spans="2:3" x14ac:dyDescent="0.75">
      <c r="B4118" s="249">
        <v>4055</v>
      </c>
      <c r="C4118" s="248">
        <v>109.55553568425057</v>
      </c>
    </row>
    <row r="4119" spans="2:3" x14ac:dyDescent="0.75">
      <c r="B4119" s="249">
        <v>4056</v>
      </c>
      <c r="C4119" s="248">
        <v>126.10025034203758</v>
      </c>
    </row>
    <row r="4120" spans="2:3" x14ac:dyDescent="0.75">
      <c r="B4120" s="249">
        <v>4057</v>
      </c>
      <c r="C4120" s="248">
        <v>118.78535446266284</v>
      </c>
    </row>
    <row r="4121" spans="2:3" x14ac:dyDescent="0.75">
      <c r="B4121" s="249">
        <v>4058</v>
      </c>
      <c r="C4121" s="248">
        <v>110.94452647368838</v>
      </c>
    </row>
    <row r="4122" spans="2:3" x14ac:dyDescent="0.75">
      <c r="B4122" s="249">
        <v>4059</v>
      </c>
      <c r="C4122" s="248">
        <v>137.81145356268254</v>
      </c>
    </row>
    <row r="4123" spans="2:3" x14ac:dyDescent="0.75">
      <c r="B4123" s="249">
        <v>4060</v>
      </c>
      <c r="C4123" s="248">
        <v>109.73514156547603</v>
      </c>
    </row>
    <row r="4124" spans="2:3" x14ac:dyDescent="0.75">
      <c r="B4124" s="249">
        <v>4061</v>
      </c>
      <c r="C4124" s="248">
        <v>169.98084419117515</v>
      </c>
    </row>
    <row r="4125" spans="2:3" x14ac:dyDescent="0.75">
      <c r="B4125" s="249">
        <v>4062</v>
      </c>
      <c r="C4125" s="248">
        <v>112.42676772469258</v>
      </c>
    </row>
    <row r="4126" spans="2:3" x14ac:dyDescent="0.75">
      <c r="B4126" s="249">
        <v>4063</v>
      </c>
      <c r="C4126" s="248">
        <v>134.22337432016047</v>
      </c>
    </row>
    <row r="4127" spans="2:3" x14ac:dyDescent="0.75">
      <c r="B4127" s="249">
        <v>4064</v>
      </c>
      <c r="C4127" s="248">
        <v>162.75582555926138</v>
      </c>
    </row>
    <row r="4128" spans="2:3" x14ac:dyDescent="0.75">
      <c r="B4128" s="249">
        <v>4065</v>
      </c>
      <c r="C4128" s="248">
        <v>122.59887379794701</v>
      </c>
    </row>
    <row r="4129" spans="2:3" x14ac:dyDescent="0.75">
      <c r="B4129" s="249">
        <v>4066</v>
      </c>
      <c r="C4129" s="248">
        <v>113.27794421380129</v>
      </c>
    </row>
    <row r="4130" spans="2:3" x14ac:dyDescent="0.75">
      <c r="B4130" s="249">
        <v>4067</v>
      </c>
      <c r="C4130" s="248">
        <v>173.67745917266171</v>
      </c>
    </row>
    <row r="4131" spans="2:3" x14ac:dyDescent="0.75">
      <c r="B4131" s="249">
        <v>4068</v>
      </c>
      <c r="C4131" s="248">
        <v>108.46682911485533</v>
      </c>
    </row>
    <row r="4132" spans="2:3" x14ac:dyDescent="0.75">
      <c r="B4132" s="249">
        <v>4069</v>
      </c>
      <c r="C4132" s="248">
        <v>147.47257612866161</v>
      </c>
    </row>
    <row r="4133" spans="2:3" x14ac:dyDescent="0.75">
      <c r="B4133" s="249">
        <v>4070</v>
      </c>
      <c r="C4133" s="248">
        <v>130.2828649624015</v>
      </c>
    </row>
    <row r="4134" spans="2:3" x14ac:dyDescent="0.75">
      <c r="B4134" s="249">
        <v>4071</v>
      </c>
      <c r="C4134" s="248">
        <v>136.24728264421111</v>
      </c>
    </row>
    <row r="4135" spans="2:3" x14ac:dyDescent="0.75">
      <c r="B4135" s="249">
        <v>4072</v>
      </c>
      <c r="C4135" s="248">
        <v>117.63636976078064</v>
      </c>
    </row>
    <row r="4136" spans="2:3" x14ac:dyDescent="0.75">
      <c r="B4136" s="249">
        <v>4073</v>
      </c>
      <c r="C4136" s="248">
        <v>102.41703122995273</v>
      </c>
    </row>
    <row r="4137" spans="2:3" x14ac:dyDescent="0.75">
      <c r="B4137" s="249">
        <v>4074</v>
      </c>
      <c r="C4137" s="248">
        <v>114.40484127980596</v>
      </c>
    </row>
    <row r="4138" spans="2:3" x14ac:dyDescent="0.75">
      <c r="B4138" s="249">
        <v>4075</v>
      </c>
      <c r="C4138" s="248">
        <v>133.91109978471715</v>
      </c>
    </row>
    <row r="4139" spans="2:3" x14ac:dyDescent="0.75">
      <c r="B4139" s="249">
        <v>4076</v>
      </c>
      <c r="C4139" s="248">
        <v>116.44342356211105</v>
      </c>
    </row>
    <row r="4140" spans="2:3" x14ac:dyDescent="0.75">
      <c r="B4140" s="249">
        <v>4077</v>
      </c>
      <c r="C4140" s="248">
        <v>108.73976278310164</v>
      </c>
    </row>
    <row r="4141" spans="2:3" x14ac:dyDescent="0.75">
      <c r="B4141" s="249">
        <v>4078</v>
      </c>
      <c r="C4141" s="248">
        <v>160.57776126507383</v>
      </c>
    </row>
    <row r="4142" spans="2:3" x14ac:dyDescent="0.75">
      <c r="B4142" s="249">
        <v>4079</v>
      </c>
      <c r="C4142" s="248">
        <v>119.44675223377183</v>
      </c>
    </row>
    <row r="4143" spans="2:3" x14ac:dyDescent="0.75">
      <c r="B4143" s="249">
        <v>4080</v>
      </c>
      <c r="C4143" s="248">
        <v>105.95160171872294</v>
      </c>
    </row>
    <row r="4144" spans="2:3" x14ac:dyDescent="0.75">
      <c r="B4144" s="249">
        <v>4081</v>
      </c>
      <c r="C4144" s="248">
        <v>121.74985796778186</v>
      </c>
    </row>
    <row r="4145" spans="2:3" x14ac:dyDescent="0.75">
      <c r="B4145" s="249">
        <v>4082</v>
      </c>
      <c r="C4145" s="248">
        <v>113.66730747334823</v>
      </c>
    </row>
    <row r="4146" spans="2:3" x14ac:dyDescent="0.75">
      <c r="B4146" s="249">
        <v>4083</v>
      </c>
      <c r="C4146" s="248">
        <v>161.64342139463363</v>
      </c>
    </row>
    <row r="4147" spans="2:3" x14ac:dyDescent="0.75">
      <c r="B4147" s="249">
        <v>4084</v>
      </c>
      <c r="C4147" s="248">
        <v>132.80065983036445</v>
      </c>
    </row>
    <row r="4148" spans="2:3" x14ac:dyDescent="0.75">
      <c r="B4148" s="249">
        <v>4085</v>
      </c>
      <c r="C4148" s="248">
        <v>113.48256743313239</v>
      </c>
    </row>
    <row r="4149" spans="2:3" x14ac:dyDescent="0.75">
      <c r="B4149" s="249">
        <v>4086</v>
      </c>
      <c r="C4149" s="248">
        <v>150.49058741335131</v>
      </c>
    </row>
    <row r="4150" spans="2:3" x14ac:dyDescent="0.75">
      <c r="B4150" s="249">
        <v>4087</v>
      </c>
      <c r="C4150" s="248">
        <v>117.87306690196677</v>
      </c>
    </row>
    <row r="4151" spans="2:3" x14ac:dyDescent="0.75">
      <c r="B4151" s="249">
        <v>4088</v>
      </c>
      <c r="C4151" s="248">
        <v>127.93712594324559</v>
      </c>
    </row>
    <row r="4152" spans="2:3" x14ac:dyDescent="0.75">
      <c r="B4152" s="249">
        <v>4089</v>
      </c>
      <c r="C4152" s="248">
        <v>124.97486693941397</v>
      </c>
    </row>
    <row r="4153" spans="2:3" x14ac:dyDescent="0.75">
      <c r="B4153" s="249">
        <v>4090</v>
      </c>
      <c r="C4153" s="248">
        <v>117.85755528503731</v>
      </c>
    </row>
    <row r="4154" spans="2:3" x14ac:dyDescent="0.75">
      <c r="B4154" s="249">
        <v>4091</v>
      </c>
      <c r="C4154" s="248">
        <v>115.50158524793902</v>
      </c>
    </row>
    <row r="4155" spans="2:3" x14ac:dyDescent="0.75">
      <c r="B4155" s="249">
        <v>4092</v>
      </c>
      <c r="C4155" s="248">
        <v>119.96631964439419</v>
      </c>
    </row>
    <row r="4156" spans="2:3" x14ac:dyDescent="0.75">
      <c r="B4156" s="249">
        <v>4093</v>
      </c>
      <c r="C4156" s="248">
        <v>130.02202624022806</v>
      </c>
    </row>
    <row r="4157" spans="2:3" x14ac:dyDescent="0.75">
      <c r="B4157" s="249">
        <v>4094</v>
      </c>
      <c r="C4157" s="248">
        <v>110.95819745981646</v>
      </c>
    </row>
    <row r="4158" spans="2:3" x14ac:dyDescent="0.75">
      <c r="B4158" s="249">
        <v>4095</v>
      </c>
      <c r="C4158" s="248">
        <v>99.277007468029069</v>
      </c>
    </row>
    <row r="4159" spans="2:3" x14ac:dyDescent="0.75">
      <c r="B4159" s="249">
        <v>4096</v>
      </c>
      <c r="C4159" s="248">
        <v>153.66331974095453</v>
      </c>
    </row>
    <row r="4160" spans="2:3" x14ac:dyDescent="0.75">
      <c r="B4160" s="249">
        <v>4097</v>
      </c>
      <c r="C4160" s="248">
        <v>113.80784312262846</v>
      </c>
    </row>
    <row r="4161" spans="2:3" x14ac:dyDescent="0.75">
      <c r="B4161" s="249">
        <v>4098</v>
      </c>
      <c r="C4161" s="248">
        <v>77.524478278140165</v>
      </c>
    </row>
    <row r="4162" spans="2:3" x14ac:dyDescent="0.75">
      <c r="B4162" s="249">
        <v>4099</v>
      </c>
      <c r="C4162" s="248">
        <v>126.67370994676381</v>
      </c>
    </row>
    <row r="4163" spans="2:3" x14ac:dyDescent="0.75">
      <c r="B4163" s="249">
        <v>4100</v>
      </c>
      <c r="C4163" s="248">
        <v>150.63383731142693</v>
      </c>
    </row>
    <row r="4164" spans="2:3" x14ac:dyDescent="0.75">
      <c r="B4164" s="249">
        <v>4101</v>
      </c>
      <c r="C4164" s="248">
        <v>148.04948478589557</v>
      </c>
    </row>
    <row r="4165" spans="2:3" x14ac:dyDescent="0.75">
      <c r="B4165" s="249">
        <v>4102</v>
      </c>
      <c r="C4165" s="248">
        <v>166.04831260807049</v>
      </c>
    </row>
    <row r="4166" spans="2:3" x14ac:dyDescent="0.75">
      <c r="B4166" s="249">
        <v>4103</v>
      </c>
      <c r="C4166" s="248">
        <v>127.00751870602942</v>
      </c>
    </row>
    <row r="4167" spans="2:3" x14ac:dyDescent="0.75">
      <c r="B4167" s="249">
        <v>4104</v>
      </c>
      <c r="C4167" s="248">
        <v>136.86896838550268</v>
      </c>
    </row>
    <row r="4168" spans="2:3" x14ac:dyDescent="0.75">
      <c r="B4168" s="249">
        <v>4105</v>
      </c>
      <c r="C4168" s="248">
        <v>107.87478567039027</v>
      </c>
    </row>
    <row r="4169" spans="2:3" x14ac:dyDescent="0.75">
      <c r="B4169" s="249">
        <v>4106</v>
      </c>
      <c r="C4169" s="248">
        <v>117.21832284797934</v>
      </c>
    </row>
    <row r="4170" spans="2:3" x14ac:dyDescent="0.75">
      <c r="B4170" s="249">
        <v>4107</v>
      </c>
      <c r="C4170" s="248">
        <v>91.178704028091431</v>
      </c>
    </row>
    <row r="4171" spans="2:3" x14ac:dyDescent="0.75">
      <c r="B4171" s="249">
        <v>4108</v>
      </c>
      <c r="C4171" s="248">
        <v>117.30900037720592</v>
      </c>
    </row>
    <row r="4172" spans="2:3" x14ac:dyDescent="0.75">
      <c r="B4172" s="249">
        <v>4109</v>
      </c>
      <c r="C4172" s="248">
        <v>123.14652711539551</v>
      </c>
    </row>
    <row r="4173" spans="2:3" x14ac:dyDescent="0.75">
      <c r="B4173" s="249">
        <v>4110</v>
      </c>
      <c r="C4173" s="248">
        <v>118.20912672447173</v>
      </c>
    </row>
    <row r="4174" spans="2:3" x14ac:dyDescent="0.75">
      <c r="B4174" s="249">
        <v>4111</v>
      </c>
      <c r="C4174" s="248">
        <v>105.79663402410551</v>
      </c>
    </row>
    <row r="4175" spans="2:3" x14ac:dyDescent="0.75">
      <c r="B4175" s="249">
        <v>4112</v>
      </c>
      <c r="C4175" s="248">
        <v>151.58508505150286</v>
      </c>
    </row>
    <row r="4176" spans="2:3" x14ac:dyDescent="0.75">
      <c r="B4176" s="249">
        <v>4113</v>
      </c>
      <c r="C4176" s="248">
        <v>107.69340578650396</v>
      </c>
    </row>
    <row r="4177" spans="2:3" x14ac:dyDescent="0.75">
      <c r="B4177" s="249">
        <v>4114</v>
      </c>
      <c r="C4177" s="248">
        <v>121.54815923599301</v>
      </c>
    </row>
    <row r="4178" spans="2:3" x14ac:dyDescent="0.75">
      <c r="B4178" s="249">
        <v>4115</v>
      </c>
      <c r="C4178" s="248">
        <v>142.47366603537077</v>
      </c>
    </row>
    <row r="4179" spans="2:3" x14ac:dyDescent="0.75">
      <c r="B4179" s="249">
        <v>4116</v>
      </c>
      <c r="C4179" s="248">
        <v>140.89074669066304</v>
      </c>
    </row>
    <row r="4180" spans="2:3" x14ac:dyDescent="0.75">
      <c r="B4180" s="249">
        <v>4117</v>
      </c>
      <c r="C4180" s="248">
        <v>111.86548260624207</v>
      </c>
    </row>
    <row r="4181" spans="2:3" x14ac:dyDescent="0.75">
      <c r="B4181" s="249">
        <v>4118</v>
      </c>
      <c r="C4181" s="248">
        <v>146.24352968520827</v>
      </c>
    </row>
    <row r="4182" spans="2:3" x14ac:dyDescent="0.75">
      <c r="B4182" s="249">
        <v>4119</v>
      </c>
      <c r="C4182" s="248">
        <v>105.26919340466723</v>
      </c>
    </row>
    <row r="4183" spans="2:3" x14ac:dyDescent="0.75">
      <c r="B4183" s="249">
        <v>4120</v>
      </c>
      <c r="C4183" s="248">
        <v>138.05829502304948</v>
      </c>
    </row>
    <row r="4184" spans="2:3" x14ac:dyDescent="0.75">
      <c r="B4184" s="249">
        <v>4121</v>
      </c>
      <c r="C4184" s="248">
        <v>159.91008363638741</v>
      </c>
    </row>
    <row r="4185" spans="2:3" x14ac:dyDescent="0.75">
      <c r="B4185" s="249">
        <v>4122</v>
      </c>
      <c r="C4185" s="248">
        <v>118.6990307767273</v>
      </c>
    </row>
    <row r="4186" spans="2:3" x14ac:dyDescent="0.75">
      <c r="B4186" s="249">
        <v>4123</v>
      </c>
      <c r="C4186" s="248">
        <v>119.77489491959676</v>
      </c>
    </row>
    <row r="4187" spans="2:3" x14ac:dyDescent="0.75">
      <c r="B4187" s="249">
        <v>4124</v>
      </c>
      <c r="C4187" s="248">
        <v>111.46748346094216</v>
      </c>
    </row>
    <row r="4188" spans="2:3" x14ac:dyDescent="0.75">
      <c r="B4188" s="249">
        <v>4125</v>
      </c>
      <c r="C4188" s="248">
        <v>127.66799247475541</v>
      </c>
    </row>
    <row r="4189" spans="2:3" x14ac:dyDescent="0.75">
      <c r="B4189" s="249">
        <v>4126</v>
      </c>
      <c r="C4189" s="248">
        <v>124.69989841353626</v>
      </c>
    </row>
    <row r="4190" spans="2:3" x14ac:dyDescent="0.75">
      <c r="B4190" s="249">
        <v>4127</v>
      </c>
      <c r="C4190" s="248">
        <v>131.5230963804523</v>
      </c>
    </row>
    <row r="4191" spans="2:3" x14ac:dyDescent="0.75">
      <c r="B4191" s="249">
        <v>4128</v>
      </c>
      <c r="C4191" s="248">
        <v>137.64024441837148</v>
      </c>
    </row>
    <row r="4192" spans="2:3" x14ac:dyDescent="0.75">
      <c r="B4192" s="249">
        <v>4129</v>
      </c>
      <c r="C4192" s="248">
        <v>83.510297601169768</v>
      </c>
    </row>
    <row r="4193" spans="2:3" x14ac:dyDescent="0.75">
      <c r="B4193" s="249">
        <v>4130</v>
      </c>
      <c r="C4193" s="248">
        <v>95.936770333201153</v>
      </c>
    </row>
    <row r="4194" spans="2:3" x14ac:dyDescent="0.75">
      <c r="B4194" s="249">
        <v>4131</v>
      </c>
      <c r="C4194" s="248">
        <v>135.4928402031326</v>
      </c>
    </row>
    <row r="4195" spans="2:3" x14ac:dyDescent="0.75">
      <c r="B4195" s="249">
        <v>4132</v>
      </c>
      <c r="C4195" s="248">
        <v>128.49827361137474</v>
      </c>
    </row>
    <row r="4196" spans="2:3" x14ac:dyDescent="0.75">
      <c r="B4196" s="249">
        <v>4133</v>
      </c>
      <c r="C4196" s="248">
        <v>136.67907904254662</v>
      </c>
    </row>
    <row r="4197" spans="2:3" x14ac:dyDescent="0.75">
      <c r="B4197" s="249">
        <v>4134</v>
      </c>
      <c r="C4197" s="248">
        <v>97.500147623537629</v>
      </c>
    </row>
    <row r="4198" spans="2:3" x14ac:dyDescent="0.75">
      <c r="B4198" s="249">
        <v>4135</v>
      </c>
      <c r="C4198" s="248">
        <v>130.65078247043181</v>
      </c>
    </row>
    <row r="4199" spans="2:3" x14ac:dyDescent="0.75">
      <c r="B4199" s="249">
        <v>4136</v>
      </c>
      <c r="C4199" s="248">
        <v>108.38142926047506</v>
      </c>
    </row>
    <row r="4200" spans="2:3" x14ac:dyDescent="0.75">
      <c r="B4200" s="249">
        <v>4137</v>
      </c>
      <c r="C4200" s="248">
        <v>148.61271622796002</v>
      </c>
    </row>
    <row r="4201" spans="2:3" x14ac:dyDescent="0.75">
      <c r="B4201" s="249">
        <v>4138</v>
      </c>
      <c r="C4201" s="248">
        <v>140.88225519744822</v>
      </c>
    </row>
    <row r="4202" spans="2:3" x14ac:dyDescent="0.75">
      <c r="B4202" s="249">
        <v>4139</v>
      </c>
      <c r="C4202" s="248">
        <v>107.27161816172588</v>
      </c>
    </row>
    <row r="4203" spans="2:3" x14ac:dyDescent="0.75">
      <c r="B4203" s="249">
        <v>4140</v>
      </c>
      <c r="C4203" s="248">
        <v>91.526280734441642</v>
      </c>
    </row>
    <row r="4204" spans="2:3" x14ac:dyDescent="0.75">
      <c r="B4204" s="249">
        <v>4141</v>
      </c>
      <c r="C4204" s="248">
        <v>149.38966481573109</v>
      </c>
    </row>
    <row r="4205" spans="2:3" x14ac:dyDescent="0.75">
      <c r="B4205" s="249">
        <v>4142</v>
      </c>
      <c r="C4205" s="248">
        <v>129.68807089336622</v>
      </c>
    </row>
    <row r="4206" spans="2:3" x14ac:dyDescent="0.75">
      <c r="B4206" s="249">
        <v>4143</v>
      </c>
      <c r="C4206" s="248">
        <v>111.28396991952076</v>
      </c>
    </row>
    <row r="4207" spans="2:3" x14ac:dyDescent="0.75">
      <c r="B4207" s="249">
        <v>4144</v>
      </c>
      <c r="C4207" s="248">
        <v>132.73203410675526</v>
      </c>
    </row>
    <row r="4208" spans="2:3" x14ac:dyDescent="0.75">
      <c r="B4208" s="249">
        <v>4145</v>
      </c>
      <c r="C4208" s="248">
        <v>145.53412928868806</v>
      </c>
    </row>
    <row r="4209" spans="2:3" x14ac:dyDescent="0.75">
      <c r="B4209" s="249">
        <v>4146</v>
      </c>
      <c r="C4209" s="248">
        <v>119.97018302448947</v>
      </c>
    </row>
    <row r="4210" spans="2:3" x14ac:dyDescent="0.75">
      <c r="B4210" s="249">
        <v>4147</v>
      </c>
      <c r="C4210" s="248">
        <v>124.99401345930659</v>
      </c>
    </row>
    <row r="4211" spans="2:3" x14ac:dyDescent="0.75">
      <c r="B4211" s="249">
        <v>4148</v>
      </c>
      <c r="C4211" s="248">
        <v>143.06079095717718</v>
      </c>
    </row>
    <row r="4212" spans="2:3" x14ac:dyDescent="0.75">
      <c r="B4212" s="249">
        <v>4149</v>
      </c>
      <c r="C4212" s="248">
        <v>107.86449450747045</v>
      </c>
    </row>
    <row r="4213" spans="2:3" x14ac:dyDescent="0.75">
      <c r="B4213" s="249">
        <v>4150</v>
      </c>
      <c r="C4213" s="248">
        <v>140.9955845801274</v>
      </c>
    </row>
    <row r="4214" spans="2:3" x14ac:dyDescent="0.75">
      <c r="B4214" s="249">
        <v>4151</v>
      </c>
      <c r="C4214" s="248">
        <v>106.99607896171582</v>
      </c>
    </row>
    <row r="4215" spans="2:3" x14ac:dyDescent="0.75">
      <c r="B4215" s="249">
        <v>4152</v>
      </c>
      <c r="C4215" s="248">
        <v>134.99694476712097</v>
      </c>
    </row>
    <row r="4216" spans="2:3" x14ac:dyDescent="0.75">
      <c r="B4216" s="249">
        <v>4153</v>
      </c>
      <c r="C4216" s="248">
        <v>117.33038260906311</v>
      </c>
    </row>
    <row r="4217" spans="2:3" x14ac:dyDescent="0.75">
      <c r="B4217" s="249">
        <v>4154</v>
      </c>
      <c r="C4217" s="248">
        <v>128.67976091619997</v>
      </c>
    </row>
    <row r="4218" spans="2:3" x14ac:dyDescent="0.75">
      <c r="B4218" s="249">
        <v>4155</v>
      </c>
      <c r="C4218" s="248">
        <v>145.51463109912243</v>
      </c>
    </row>
    <row r="4219" spans="2:3" x14ac:dyDescent="0.75">
      <c r="B4219" s="249">
        <v>4156</v>
      </c>
      <c r="C4219" s="248">
        <v>156.4972730598237</v>
      </c>
    </row>
    <row r="4220" spans="2:3" x14ac:dyDescent="0.75">
      <c r="B4220" s="249">
        <v>4157</v>
      </c>
      <c r="C4220" s="248">
        <v>125.2591890460873</v>
      </c>
    </row>
    <row r="4221" spans="2:3" x14ac:dyDescent="0.75">
      <c r="B4221" s="249">
        <v>4158</v>
      </c>
      <c r="C4221" s="248">
        <v>141.96079657742501</v>
      </c>
    </row>
    <row r="4222" spans="2:3" x14ac:dyDescent="0.75">
      <c r="B4222" s="249">
        <v>4159</v>
      </c>
      <c r="C4222" s="248">
        <v>102.40553581294861</v>
      </c>
    </row>
    <row r="4223" spans="2:3" x14ac:dyDescent="0.75">
      <c r="B4223" s="249">
        <v>4160</v>
      </c>
      <c r="C4223" s="248">
        <v>84.977260181067351</v>
      </c>
    </row>
    <row r="4224" spans="2:3" x14ac:dyDescent="0.75">
      <c r="B4224" s="249">
        <v>4161</v>
      </c>
      <c r="C4224" s="248">
        <v>107.97410923776187</v>
      </c>
    </row>
    <row r="4225" spans="2:3" x14ac:dyDescent="0.75">
      <c r="B4225" s="249">
        <v>4162</v>
      </c>
      <c r="C4225" s="248">
        <v>142.06173919314384</v>
      </c>
    </row>
    <row r="4226" spans="2:3" x14ac:dyDescent="0.75">
      <c r="B4226" s="249">
        <v>4163</v>
      </c>
      <c r="C4226" s="248">
        <v>103.79528444810887</v>
      </c>
    </row>
    <row r="4227" spans="2:3" x14ac:dyDescent="0.75">
      <c r="B4227" s="249">
        <v>4164</v>
      </c>
      <c r="C4227" s="248">
        <v>114.96602614864528</v>
      </c>
    </row>
    <row r="4228" spans="2:3" x14ac:dyDescent="0.75">
      <c r="B4228" s="249">
        <v>4165</v>
      </c>
      <c r="C4228" s="248">
        <v>96.834508361702973</v>
      </c>
    </row>
    <row r="4229" spans="2:3" x14ac:dyDescent="0.75">
      <c r="B4229" s="249">
        <v>4166</v>
      </c>
      <c r="C4229" s="248">
        <v>75.563364114554759</v>
      </c>
    </row>
    <row r="4230" spans="2:3" x14ac:dyDescent="0.75">
      <c r="B4230" s="249">
        <v>4167</v>
      </c>
      <c r="C4230" s="248">
        <v>132.43249511981907</v>
      </c>
    </row>
    <row r="4231" spans="2:3" x14ac:dyDescent="0.75">
      <c r="B4231" s="249">
        <v>4168</v>
      </c>
      <c r="C4231" s="248">
        <v>90.261060545598411</v>
      </c>
    </row>
    <row r="4232" spans="2:3" x14ac:dyDescent="0.75">
      <c r="B4232" s="249">
        <v>4169</v>
      </c>
      <c r="C4232" s="248">
        <v>120.26645524242129</v>
      </c>
    </row>
    <row r="4233" spans="2:3" x14ac:dyDescent="0.75">
      <c r="B4233" s="249">
        <v>4170</v>
      </c>
      <c r="C4233" s="248">
        <v>150.58300836742538</v>
      </c>
    </row>
    <row r="4234" spans="2:3" x14ac:dyDescent="0.75">
      <c r="B4234" s="249">
        <v>4171</v>
      </c>
      <c r="C4234" s="248">
        <v>88.658359143324475</v>
      </c>
    </row>
    <row r="4235" spans="2:3" x14ac:dyDescent="0.75">
      <c r="B4235" s="249">
        <v>4172</v>
      </c>
      <c r="C4235" s="248">
        <v>133.60680878579805</v>
      </c>
    </row>
    <row r="4236" spans="2:3" x14ac:dyDescent="0.75">
      <c r="B4236" s="249">
        <v>4173</v>
      </c>
      <c r="C4236" s="248">
        <v>120.32088674052879</v>
      </c>
    </row>
    <row r="4237" spans="2:3" x14ac:dyDescent="0.75">
      <c r="B4237" s="249">
        <v>4174</v>
      </c>
      <c r="C4237" s="248">
        <v>103.24826214482208</v>
      </c>
    </row>
    <row r="4238" spans="2:3" x14ac:dyDescent="0.75">
      <c r="B4238" s="249">
        <v>4175</v>
      </c>
      <c r="C4238" s="248">
        <v>134.3482142278184</v>
      </c>
    </row>
    <row r="4239" spans="2:3" x14ac:dyDescent="0.75">
      <c r="B4239" s="249">
        <v>4176</v>
      </c>
      <c r="C4239" s="248">
        <v>94.921317438062971</v>
      </c>
    </row>
    <row r="4240" spans="2:3" x14ac:dyDescent="0.75">
      <c r="B4240" s="249">
        <v>4177</v>
      </c>
      <c r="C4240" s="248">
        <v>157.24911328114746</v>
      </c>
    </row>
    <row r="4241" spans="2:3" x14ac:dyDescent="0.75">
      <c r="B4241" s="249">
        <v>4178</v>
      </c>
      <c r="C4241" s="248">
        <v>127.6499321043279</v>
      </c>
    </row>
    <row r="4242" spans="2:3" x14ac:dyDescent="0.75">
      <c r="B4242" s="249">
        <v>4179</v>
      </c>
      <c r="C4242" s="248">
        <v>122.50617049418841</v>
      </c>
    </row>
    <row r="4243" spans="2:3" x14ac:dyDescent="0.75">
      <c r="B4243" s="249">
        <v>4180</v>
      </c>
      <c r="C4243" s="248">
        <v>142.69160017663455</v>
      </c>
    </row>
    <row r="4244" spans="2:3" x14ac:dyDescent="0.75">
      <c r="B4244" s="249">
        <v>4181</v>
      </c>
      <c r="C4244" s="248">
        <v>96.47669102947863</v>
      </c>
    </row>
    <row r="4245" spans="2:3" x14ac:dyDescent="0.75">
      <c r="B4245" s="249">
        <v>4182</v>
      </c>
      <c r="C4245" s="248">
        <v>101.24905064570744</v>
      </c>
    </row>
    <row r="4246" spans="2:3" x14ac:dyDescent="0.75">
      <c r="B4246" s="249">
        <v>4183</v>
      </c>
      <c r="C4246" s="248">
        <v>75.746025873247618</v>
      </c>
    </row>
    <row r="4247" spans="2:3" x14ac:dyDescent="0.75">
      <c r="B4247" s="249">
        <v>4184</v>
      </c>
      <c r="C4247" s="248">
        <v>124.9126410383182</v>
      </c>
    </row>
    <row r="4248" spans="2:3" x14ac:dyDescent="0.75">
      <c r="B4248" s="249">
        <v>4185</v>
      </c>
      <c r="C4248" s="248">
        <v>133.55006451314264</v>
      </c>
    </row>
    <row r="4249" spans="2:3" x14ac:dyDescent="0.75">
      <c r="B4249" s="249">
        <v>4186</v>
      </c>
      <c r="C4249" s="248">
        <v>94.552593957962742</v>
      </c>
    </row>
    <row r="4250" spans="2:3" x14ac:dyDescent="0.75">
      <c r="B4250" s="249">
        <v>4187</v>
      </c>
      <c r="C4250" s="248">
        <v>144.35383098700891</v>
      </c>
    </row>
    <row r="4251" spans="2:3" x14ac:dyDescent="0.75">
      <c r="B4251" s="249">
        <v>4188</v>
      </c>
      <c r="C4251" s="248">
        <v>134.99558285844896</v>
      </c>
    </row>
    <row r="4252" spans="2:3" x14ac:dyDescent="0.75">
      <c r="B4252" s="249">
        <v>4189</v>
      </c>
      <c r="C4252" s="248">
        <v>108.06783435308375</v>
      </c>
    </row>
    <row r="4253" spans="2:3" x14ac:dyDescent="0.75">
      <c r="B4253" s="249">
        <v>4190</v>
      </c>
      <c r="C4253" s="248">
        <v>127.22478503946617</v>
      </c>
    </row>
    <row r="4254" spans="2:3" x14ac:dyDescent="0.75">
      <c r="B4254" s="249">
        <v>4191</v>
      </c>
      <c r="C4254" s="248">
        <v>93.41989048617998</v>
      </c>
    </row>
    <row r="4255" spans="2:3" x14ac:dyDescent="0.75">
      <c r="B4255" s="249">
        <v>4192</v>
      </c>
      <c r="C4255" s="248">
        <v>136.45323234700899</v>
      </c>
    </row>
    <row r="4256" spans="2:3" x14ac:dyDescent="0.75">
      <c r="B4256" s="249">
        <v>4193</v>
      </c>
      <c r="C4256" s="248">
        <v>151.86080121646475</v>
      </c>
    </row>
    <row r="4257" spans="2:3" x14ac:dyDescent="0.75">
      <c r="B4257" s="249">
        <v>4194</v>
      </c>
      <c r="C4257" s="248">
        <v>53.699155257584749</v>
      </c>
    </row>
    <row r="4258" spans="2:3" x14ac:dyDescent="0.75">
      <c r="B4258" s="249">
        <v>4195</v>
      </c>
      <c r="C4258" s="248">
        <v>123.43473429551554</v>
      </c>
    </row>
    <row r="4259" spans="2:3" x14ac:dyDescent="0.75">
      <c r="B4259" s="249">
        <v>4196</v>
      </c>
      <c r="C4259" s="248">
        <v>105.0501121107978</v>
      </c>
    </row>
    <row r="4260" spans="2:3" x14ac:dyDescent="0.75">
      <c r="B4260" s="249">
        <v>4197</v>
      </c>
      <c r="C4260" s="248">
        <v>87.513993867883826</v>
      </c>
    </row>
    <row r="4261" spans="2:3" x14ac:dyDescent="0.75">
      <c r="B4261" s="249">
        <v>4198</v>
      </c>
      <c r="C4261" s="248">
        <v>138.1944369306004</v>
      </c>
    </row>
    <row r="4262" spans="2:3" x14ac:dyDescent="0.75">
      <c r="B4262" s="249">
        <v>4199</v>
      </c>
      <c r="C4262" s="248">
        <v>93.999961039662622</v>
      </c>
    </row>
    <row r="4263" spans="2:3" x14ac:dyDescent="0.75">
      <c r="B4263" s="249">
        <v>4200</v>
      </c>
      <c r="C4263" s="248">
        <v>113.12635456472248</v>
      </c>
    </row>
    <row r="4264" spans="2:3" x14ac:dyDescent="0.75">
      <c r="B4264" s="249">
        <v>4201</v>
      </c>
      <c r="C4264" s="248">
        <v>106.84751444006827</v>
      </c>
    </row>
    <row r="4265" spans="2:3" x14ac:dyDescent="0.75">
      <c r="B4265" s="249">
        <v>4202</v>
      </c>
      <c r="C4265" s="248">
        <v>133.37817622772999</v>
      </c>
    </row>
    <row r="4266" spans="2:3" x14ac:dyDescent="0.75">
      <c r="B4266" s="249">
        <v>4203</v>
      </c>
      <c r="C4266" s="248">
        <v>132.6246323415703</v>
      </c>
    </row>
    <row r="4267" spans="2:3" x14ac:dyDescent="0.75">
      <c r="B4267" s="249">
        <v>4204</v>
      </c>
      <c r="C4267" s="248">
        <v>126.8886851256468</v>
      </c>
    </row>
    <row r="4268" spans="2:3" x14ac:dyDescent="0.75">
      <c r="B4268" s="249">
        <v>4205</v>
      </c>
      <c r="C4268" s="248">
        <v>86.661351151929992</v>
      </c>
    </row>
    <row r="4269" spans="2:3" x14ac:dyDescent="0.75">
      <c r="B4269" s="249">
        <v>4206</v>
      </c>
      <c r="C4269" s="248">
        <v>137.69156101388916</v>
      </c>
    </row>
    <row r="4270" spans="2:3" x14ac:dyDescent="0.75">
      <c r="B4270" s="249">
        <v>4207</v>
      </c>
      <c r="C4270" s="248">
        <v>139.7145708829749</v>
      </c>
    </row>
    <row r="4271" spans="2:3" x14ac:dyDescent="0.75">
      <c r="B4271" s="249">
        <v>4208</v>
      </c>
      <c r="C4271" s="248">
        <v>157.90641647052453</v>
      </c>
    </row>
    <row r="4272" spans="2:3" x14ac:dyDescent="0.75">
      <c r="B4272" s="249">
        <v>4209</v>
      </c>
      <c r="C4272" s="248">
        <v>133.45163886629658</v>
      </c>
    </row>
    <row r="4273" spans="2:3" x14ac:dyDescent="0.75">
      <c r="B4273" s="249">
        <v>4210</v>
      </c>
      <c r="C4273" s="248">
        <v>114.84073389332835</v>
      </c>
    </row>
    <row r="4274" spans="2:3" x14ac:dyDescent="0.75">
      <c r="B4274" s="249">
        <v>4211</v>
      </c>
      <c r="C4274" s="248">
        <v>128.76235087693928</v>
      </c>
    </row>
    <row r="4275" spans="2:3" x14ac:dyDescent="0.75">
      <c r="B4275" s="249">
        <v>4212</v>
      </c>
      <c r="C4275" s="248">
        <v>107.82650331377269</v>
      </c>
    </row>
    <row r="4276" spans="2:3" x14ac:dyDescent="0.75">
      <c r="B4276" s="249">
        <v>4213</v>
      </c>
      <c r="C4276" s="248">
        <v>103.26177742963841</v>
      </c>
    </row>
    <row r="4277" spans="2:3" x14ac:dyDescent="0.75">
      <c r="B4277" s="249">
        <v>4214</v>
      </c>
      <c r="C4277" s="248">
        <v>120.24459799657281</v>
      </c>
    </row>
    <row r="4278" spans="2:3" x14ac:dyDescent="0.75">
      <c r="B4278" s="249">
        <v>4215</v>
      </c>
      <c r="C4278" s="248">
        <v>107.35652609983337</v>
      </c>
    </row>
    <row r="4279" spans="2:3" x14ac:dyDescent="0.75">
      <c r="B4279" s="249">
        <v>4216</v>
      </c>
      <c r="C4279" s="248">
        <v>104.91554785725242</v>
      </c>
    </row>
    <row r="4280" spans="2:3" x14ac:dyDescent="0.75">
      <c r="B4280" s="249">
        <v>4217</v>
      </c>
      <c r="C4280" s="248">
        <v>139.72314276387806</v>
      </c>
    </row>
    <row r="4281" spans="2:3" x14ac:dyDescent="0.75">
      <c r="B4281" s="249">
        <v>4218</v>
      </c>
      <c r="C4281" s="248">
        <v>164.44237134450026</v>
      </c>
    </row>
    <row r="4282" spans="2:3" x14ac:dyDescent="0.75">
      <c r="B4282" s="249">
        <v>4219</v>
      </c>
      <c r="C4282" s="248">
        <v>113.58459582704316</v>
      </c>
    </row>
    <row r="4283" spans="2:3" x14ac:dyDescent="0.75">
      <c r="B4283" s="249">
        <v>4220</v>
      </c>
      <c r="C4283" s="248">
        <v>134.90466196977599</v>
      </c>
    </row>
    <row r="4284" spans="2:3" x14ac:dyDescent="0.75">
      <c r="B4284" s="249">
        <v>4221</v>
      </c>
      <c r="C4284" s="248">
        <v>99.156239000539159</v>
      </c>
    </row>
    <row r="4285" spans="2:3" x14ac:dyDescent="0.75">
      <c r="B4285" s="249">
        <v>4222</v>
      </c>
      <c r="C4285" s="248">
        <v>89.991304663926854</v>
      </c>
    </row>
    <row r="4286" spans="2:3" x14ac:dyDescent="0.75">
      <c r="B4286" s="249">
        <v>4223</v>
      </c>
      <c r="C4286" s="248">
        <v>140.60189488171164</v>
      </c>
    </row>
    <row r="4287" spans="2:3" x14ac:dyDescent="0.75">
      <c r="B4287" s="249">
        <v>4224</v>
      </c>
      <c r="C4287" s="248">
        <v>127.01649507189154</v>
      </c>
    </row>
    <row r="4288" spans="2:3" x14ac:dyDescent="0.75">
      <c r="B4288" s="249">
        <v>4225</v>
      </c>
      <c r="C4288" s="248">
        <v>128.14430202572359</v>
      </c>
    </row>
    <row r="4289" spans="2:3" x14ac:dyDescent="0.75">
      <c r="B4289" s="249">
        <v>4226</v>
      </c>
      <c r="C4289" s="248">
        <v>161.41146376844023</v>
      </c>
    </row>
    <row r="4290" spans="2:3" x14ac:dyDescent="0.75">
      <c r="B4290" s="249">
        <v>4227</v>
      </c>
      <c r="C4290" s="248">
        <v>80.165149494152942</v>
      </c>
    </row>
    <row r="4291" spans="2:3" x14ac:dyDescent="0.75">
      <c r="B4291" s="249">
        <v>4228</v>
      </c>
      <c r="C4291" s="248">
        <v>84.028091246407058</v>
      </c>
    </row>
    <row r="4292" spans="2:3" x14ac:dyDescent="0.75">
      <c r="B4292" s="249">
        <v>4229</v>
      </c>
      <c r="C4292" s="248">
        <v>77.738228724769911</v>
      </c>
    </row>
    <row r="4293" spans="2:3" x14ac:dyDescent="0.75">
      <c r="B4293" s="249">
        <v>4230</v>
      </c>
      <c r="C4293" s="248">
        <v>106.12925502507582</v>
      </c>
    </row>
    <row r="4294" spans="2:3" x14ac:dyDescent="0.75">
      <c r="B4294" s="249">
        <v>4231</v>
      </c>
      <c r="C4294" s="248">
        <v>81.427387036626428</v>
      </c>
    </row>
    <row r="4295" spans="2:3" x14ac:dyDescent="0.75">
      <c r="B4295" s="249">
        <v>4232</v>
      </c>
      <c r="C4295" s="248">
        <v>65.527443221828264</v>
      </c>
    </row>
    <row r="4296" spans="2:3" x14ac:dyDescent="0.75">
      <c r="B4296" s="249">
        <v>4233</v>
      </c>
      <c r="C4296" s="248">
        <v>133.02248533273951</v>
      </c>
    </row>
    <row r="4297" spans="2:3" x14ac:dyDescent="0.75">
      <c r="B4297" s="249">
        <v>4234</v>
      </c>
      <c r="C4297" s="248">
        <v>127.98511315356265</v>
      </c>
    </row>
    <row r="4298" spans="2:3" x14ac:dyDescent="0.75">
      <c r="B4298" s="249">
        <v>4235</v>
      </c>
      <c r="C4298" s="248">
        <v>107.10655954330386</v>
      </c>
    </row>
    <row r="4299" spans="2:3" x14ac:dyDescent="0.75">
      <c r="B4299" s="249">
        <v>4236</v>
      </c>
      <c r="C4299" s="248">
        <v>127.10716836900342</v>
      </c>
    </row>
    <row r="4300" spans="2:3" x14ac:dyDescent="0.75">
      <c r="B4300" s="249">
        <v>4237</v>
      </c>
      <c r="C4300" s="248">
        <v>100.570265187787</v>
      </c>
    </row>
    <row r="4301" spans="2:3" x14ac:dyDescent="0.75">
      <c r="B4301" s="249">
        <v>4238</v>
      </c>
      <c r="C4301" s="248">
        <v>119.62415885507745</v>
      </c>
    </row>
    <row r="4302" spans="2:3" x14ac:dyDescent="0.75">
      <c r="B4302" s="249">
        <v>4239</v>
      </c>
      <c r="C4302" s="248">
        <v>125.28162737151527</v>
      </c>
    </row>
    <row r="4303" spans="2:3" x14ac:dyDescent="0.75">
      <c r="B4303" s="249">
        <v>4240</v>
      </c>
      <c r="C4303" s="248">
        <v>145.81466375073725</v>
      </c>
    </row>
    <row r="4304" spans="2:3" x14ac:dyDescent="0.75">
      <c r="B4304" s="249">
        <v>4241</v>
      </c>
      <c r="C4304" s="248">
        <v>131.7684109202105</v>
      </c>
    </row>
    <row r="4305" spans="2:3" x14ac:dyDescent="0.75">
      <c r="B4305" s="249">
        <v>4242</v>
      </c>
      <c r="C4305" s="248">
        <v>120.21597531622749</v>
      </c>
    </row>
    <row r="4306" spans="2:3" x14ac:dyDescent="0.75">
      <c r="B4306" s="249">
        <v>4243</v>
      </c>
      <c r="C4306" s="248">
        <v>112.72867583993249</v>
      </c>
    </row>
    <row r="4307" spans="2:3" x14ac:dyDescent="0.75">
      <c r="B4307" s="249">
        <v>4244</v>
      </c>
      <c r="C4307" s="248">
        <v>140.91108640647411</v>
      </c>
    </row>
    <row r="4308" spans="2:3" x14ac:dyDescent="0.75">
      <c r="B4308" s="249">
        <v>4245</v>
      </c>
      <c r="C4308" s="248">
        <v>84.204044892935713</v>
      </c>
    </row>
    <row r="4309" spans="2:3" x14ac:dyDescent="0.75">
      <c r="B4309" s="249">
        <v>4246</v>
      </c>
      <c r="C4309" s="248">
        <v>126.68586647088839</v>
      </c>
    </row>
    <row r="4310" spans="2:3" x14ac:dyDescent="0.75">
      <c r="B4310" s="249">
        <v>4247</v>
      </c>
      <c r="C4310" s="248">
        <v>85.893917530165396</v>
      </c>
    </row>
    <row r="4311" spans="2:3" x14ac:dyDescent="0.75">
      <c r="B4311" s="249">
        <v>4248</v>
      </c>
      <c r="C4311" s="248">
        <v>118.97420751073582</v>
      </c>
    </row>
    <row r="4312" spans="2:3" x14ac:dyDescent="0.75">
      <c r="B4312" s="249">
        <v>4249</v>
      </c>
      <c r="C4312" s="248">
        <v>116.04239855066888</v>
      </c>
    </row>
    <row r="4313" spans="2:3" x14ac:dyDescent="0.75">
      <c r="B4313" s="249">
        <v>4250</v>
      </c>
      <c r="C4313" s="248">
        <v>115.99167619245135</v>
      </c>
    </row>
    <row r="4314" spans="2:3" x14ac:dyDescent="0.75">
      <c r="B4314" s="249">
        <v>4251</v>
      </c>
      <c r="C4314" s="248">
        <v>121.6149393549736</v>
      </c>
    </row>
    <row r="4315" spans="2:3" x14ac:dyDescent="0.75">
      <c r="B4315" s="249">
        <v>4252</v>
      </c>
      <c r="C4315" s="248">
        <v>119.06586025454014</v>
      </c>
    </row>
    <row r="4316" spans="2:3" x14ac:dyDescent="0.75">
      <c r="B4316" s="249">
        <v>4253</v>
      </c>
      <c r="C4316" s="248">
        <v>118.92267234232922</v>
      </c>
    </row>
    <row r="4317" spans="2:3" x14ac:dyDescent="0.75">
      <c r="B4317" s="249">
        <v>4254</v>
      </c>
      <c r="C4317" s="248">
        <v>95.268608934809293</v>
      </c>
    </row>
    <row r="4318" spans="2:3" x14ac:dyDescent="0.75">
      <c r="B4318" s="249">
        <v>4255</v>
      </c>
      <c r="C4318" s="248">
        <v>108.81527870090304</v>
      </c>
    </row>
    <row r="4319" spans="2:3" x14ac:dyDescent="0.75">
      <c r="B4319" s="249">
        <v>4256</v>
      </c>
      <c r="C4319" s="248">
        <v>176.5173214491403</v>
      </c>
    </row>
    <row r="4320" spans="2:3" x14ac:dyDescent="0.75">
      <c r="B4320" s="249">
        <v>4257</v>
      </c>
      <c r="C4320" s="248">
        <v>112.25987469530521</v>
      </c>
    </row>
    <row r="4321" spans="2:3" x14ac:dyDescent="0.75">
      <c r="B4321" s="249">
        <v>4258</v>
      </c>
      <c r="C4321" s="248">
        <v>109.8349787804071</v>
      </c>
    </row>
    <row r="4322" spans="2:3" x14ac:dyDescent="0.75">
      <c r="B4322" s="249">
        <v>4259</v>
      </c>
      <c r="C4322" s="248">
        <v>114.89129633098467</v>
      </c>
    </row>
    <row r="4323" spans="2:3" x14ac:dyDescent="0.75">
      <c r="B4323" s="249">
        <v>4260</v>
      </c>
      <c r="C4323" s="248">
        <v>96.362303980330353</v>
      </c>
    </row>
    <row r="4324" spans="2:3" x14ac:dyDescent="0.75">
      <c r="B4324" s="249">
        <v>4261</v>
      </c>
      <c r="C4324" s="248">
        <v>125.51908495814629</v>
      </c>
    </row>
    <row r="4325" spans="2:3" x14ac:dyDescent="0.75">
      <c r="B4325" s="249">
        <v>4262</v>
      </c>
      <c r="C4325" s="248">
        <v>129.93823273244203</v>
      </c>
    </row>
    <row r="4326" spans="2:3" x14ac:dyDescent="0.75">
      <c r="B4326" s="249">
        <v>4263</v>
      </c>
      <c r="C4326" s="248">
        <v>124.31263323265308</v>
      </c>
    </row>
    <row r="4327" spans="2:3" x14ac:dyDescent="0.75">
      <c r="B4327" s="249">
        <v>4264</v>
      </c>
      <c r="C4327" s="248">
        <v>145.8842675751672</v>
      </c>
    </row>
    <row r="4328" spans="2:3" x14ac:dyDescent="0.75">
      <c r="B4328" s="249">
        <v>4265</v>
      </c>
      <c r="C4328" s="248">
        <v>128.78540276447924</v>
      </c>
    </row>
    <row r="4329" spans="2:3" x14ac:dyDescent="0.75">
      <c r="B4329" s="249">
        <v>4266</v>
      </c>
      <c r="C4329" s="248">
        <v>153.74770570372618</v>
      </c>
    </row>
    <row r="4330" spans="2:3" x14ac:dyDescent="0.75">
      <c r="B4330" s="249">
        <v>4267</v>
      </c>
      <c r="C4330" s="248">
        <v>148.69325840756775</v>
      </c>
    </row>
    <row r="4331" spans="2:3" x14ac:dyDescent="0.75">
      <c r="B4331" s="249">
        <v>4268</v>
      </c>
      <c r="C4331" s="248">
        <v>109.20164927468035</v>
      </c>
    </row>
    <row r="4332" spans="2:3" x14ac:dyDescent="0.75">
      <c r="B4332" s="249">
        <v>4269</v>
      </c>
      <c r="C4332" s="248">
        <v>142.26751058610722</v>
      </c>
    </row>
    <row r="4333" spans="2:3" x14ac:dyDescent="0.75">
      <c r="B4333" s="249">
        <v>4270</v>
      </c>
      <c r="C4333" s="248">
        <v>100.9431584511057</v>
      </c>
    </row>
    <row r="4334" spans="2:3" x14ac:dyDescent="0.75">
      <c r="B4334" s="249">
        <v>4271</v>
      </c>
      <c r="C4334" s="248">
        <v>153.24354403267438</v>
      </c>
    </row>
    <row r="4335" spans="2:3" x14ac:dyDescent="0.75">
      <c r="B4335" s="249">
        <v>4272</v>
      </c>
      <c r="C4335" s="248">
        <v>95.788412092769988</v>
      </c>
    </row>
    <row r="4336" spans="2:3" x14ac:dyDescent="0.75">
      <c r="B4336" s="249">
        <v>4273</v>
      </c>
      <c r="C4336" s="248">
        <v>68.39608165110964</v>
      </c>
    </row>
    <row r="4337" spans="2:3" x14ac:dyDescent="0.75">
      <c r="B4337" s="249">
        <v>4274</v>
      </c>
      <c r="C4337" s="248">
        <v>108.03204031932002</v>
      </c>
    </row>
    <row r="4338" spans="2:3" x14ac:dyDescent="0.75">
      <c r="B4338" s="249">
        <v>4275</v>
      </c>
      <c r="C4338" s="248">
        <v>144.52744644258826</v>
      </c>
    </row>
    <row r="4339" spans="2:3" x14ac:dyDescent="0.75">
      <c r="B4339" s="249">
        <v>4276</v>
      </c>
      <c r="C4339" s="248">
        <v>126.63854578355439</v>
      </c>
    </row>
    <row r="4340" spans="2:3" x14ac:dyDescent="0.75">
      <c r="B4340" s="249">
        <v>4277</v>
      </c>
      <c r="C4340" s="248">
        <v>107.80527389223123</v>
      </c>
    </row>
    <row r="4341" spans="2:3" x14ac:dyDescent="0.75">
      <c r="B4341" s="249">
        <v>4278</v>
      </c>
      <c r="C4341" s="248">
        <v>111.5710313204923</v>
      </c>
    </row>
    <row r="4342" spans="2:3" x14ac:dyDescent="0.75">
      <c r="B4342" s="249">
        <v>4279</v>
      </c>
      <c r="C4342" s="248">
        <v>91.612661822074728</v>
      </c>
    </row>
    <row r="4343" spans="2:3" x14ac:dyDescent="0.75">
      <c r="B4343" s="249">
        <v>4280</v>
      </c>
      <c r="C4343" s="248">
        <v>136.90471651081447</v>
      </c>
    </row>
    <row r="4344" spans="2:3" x14ac:dyDescent="0.75">
      <c r="B4344" s="249">
        <v>4281</v>
      </c>
      <c r="C4344" s="248">
        <v>83.160062510134566</v>
      </c>
    </row>
    <row r="4345" spans="2:3" x14ac:dyDescent="0.75">
      <c r="B4345" s="249">
        <v>4282</v>
      </c>
      <c r="C4345" s="248">
        <v>134.20630953744438</v>
      </c>
    </row>
    <row r="4346" spans="2:3" x14ac:dyDescent="0.75">
      <c r="B4346" s="249">
        <v>4283</v>
      </c>
      <c r="C4346" s="248">
        <v>115.13665908911774</v>
      </c>
    </row>
    <row r="4347" spans="2:3" x14ac:dyDescent="0.75">
      <c r="B4347" s="249">
        <v>4284</v>
      </c>
      <c r="C4347" s="248">
        <v>97.674684589601057</v>
      </c>
    </row>
    <row r="4348" spans="2:3" x14ac:dyDescent="0.75">
      <c r="B4348" s="249">
        <v>4285</v>
      </c>
      <c r="C4348" s="248">
        <v>108.25586363169954</v>
      </c>
    </row>
    <row r="4349" spans="2:3" x14ac:dyDescent="0.75">
      <c r="B4349" s="249">
        <v>4286</v>
      </c>
      <c r="C4349" s="248">
        <v>128.56683240800837</v>
      </c>
    </row>
    <row r="4350" spans="2:3" x14ac:dyDescent="0.75">
      <c r="B4350" s="249">
        <v>4287</v>
      </c>
      <c r="C4350" s="248">
        <v>101.75790927155143</v>
      </c>
    </row>
    <row r="4351" spans="2:3" x14ac:dyDescent="0.75">
      <c r="B4351" s="249">
        <v>4288</v>
      </c>
      <c r="C4351" s="248">
        <v>114.47929419070356</v>
      </c>
    </row>
    <row r="4352" spans="2:3" x14ac:dyDescent="0.75">
      <c r="B4352" s="249">
        <v>4289</v>
      </c>
      <c r="C4352" s="248">
        <v>113.49591393833958</v>
      </c>
    </row>
    <row r="4353" spans="2:3" x14ac:dyDescent="0.75">
      <c r="B4353" s="249">
        <v>4290</v>
      </c>
      <c r="C4353" s="248">
        <v>156.84934831486862</v>
      </c>
    </row>
    <row r="4354" spans="2:3" x14ac:dyDescent="0.75">
      <c r="B4354" s="249">
        <v>4291</v>
      </c>
      <c r="C4354" s="248">
        <v>122.3370651496305</v>
      </c>
    </row>
    <row r="4355" spans="2:3" x14ac:dyDescent="0.75">
      <c r="B4355" s="249">
        <v>4292</v>
      </c>
      <c r="C4355" s="248">
        <v>104.31452194811366</v>
      </c>
    </row>
    <row r="4356" spans="2:3" x14ac:dyDescent="0.75">
      <c r="B4356" s="249">
        <v>4293</v>
      </c>
      <c r="C4356" s="248">
        <v>95.80747441833465</v>
      </c>
    </row>
    <row r="4357" spans="2:3" x14ac:dyDescent="0.75">
      <c r="B4357" s="249">
        <v>4294</v>
      </c>
      <c r="C4357" s="248">
        <v>92.992631182946923</v>
      </c>
    </row>
    <row r="4358" spans="2:3" x14ac:dyDescent="0.75">
      <c r="B4358" s="249">
        <v>4295</v>
      </c>
      <c r="C4358" s="248">
        <v>122.6577874030063</v>
      </c>
    </row>
    <row r="4359" spans="2:3" x14ac:dyDescent="0.75">
      <c r="B4359" s="249">
        <v>4296</v>
      </c>
      <c r="C4359" s="248">
        <v>121.90148786498219</v>
      </c>
    </row>
    <row r="4360" spans="2:3" x14ac:dyDescent="0.75">
      <c r="B4360" s="249">
        <v>4297</v>
      </c>
      <c r="C4360" s="248">
        <v>115.38415754770641</v>
      </c>
    </row>
    <row r="4361" spans="2:3" x14ac:dyDescent="0.75">
      <c r="B4361" s="249">
        <v>4298</v>
      </c>
      <c r="C4361" s="248">
        <v>121.91039450217089</v>
      </c>
    </row>
    <row r="4362" spans="2:3" x14ac:dyDescent="0.75">
      <c r="B4362" s="249">
        <v>4299</v>
      </c>
      <c r="C4362" s="248">
        <v>109.31891871886425</v>
      </c>
    </row>
    <row r="4363" spans="2:3" x14ac:dyDescent="0.75">
      <c r="B4363" s="249">
        <v>4300</v>
      </c>
      <c r="C4363" s="248">
        <v>107.67939919500974</v>
      </c>
    </row>
    <row r="4364" spans="2:3" x14ac:dyDescent="0.75">
      <c r="B4364" s="249">
        <v>4301</v>
      </c>
      <c r="C4364" s="248">
        <v>158.78532271517327</v>
      </c>
    </row>
    <row r="4365" spans="2:3" x14ac:dyDescent="0.75">
      <c r="B4365" s="249">
        <v>4302</v>
      </c>
      <c r="C4365" s="248">
        <v>163.323335544808</v>
      </c>
    </row>
    <row r="4366" spans="2:3" x14ac:dyDescent="0.75">
      <c r="B4366" s="249">
        <v>4303</v>
      </c>
      <c r="C4366" s="248">
        <v>101.2208797622832</v>
      </c>
    </row>
    <row r="4367" spans="2:3" x14ac:dyDescent="0.75">
      <c r="B4367" s="249">
        <v>4304</v>
      </c>
      <c r="C4367" s="248">
        <v>114.95131322471391</v>
      </c>
    </row>
    <row r="4368" spans="2:3" x14ac:dyDescent="0.75">
      <c r="B4368" s="249">
        <v>4305</v>
      </c>
      <c r="C4368" s="248">
        <v>112.0579929159946</v>
      </c>
    </row>
    <row r="4369" spans="2:3" x14ac:dyDescent="0.75">
      <c r="B4369" s="249">
        <v>4306</v>
      </c>
      <c r="C4369" s="248">
        <v>124.89753940613636</v>
      </c>
    </row>
    <row r="4370" spans="2:3" x14ac:dyDescent="0.75">
      <c r="B4370" s="249">
        <v>4307</v>
      </c>
      <c r="C4370" s="248">
        <v>120.33427454729915</v>
      </c>
    </row>
    <row r="4371" spans="2:3" x14ac:dyDescent="0.75">
      <c r="B4371" s="249">
        <v>4308</v>
      </c>
      <c r="C4371" s="248">
        <v>106.35526084762094</v>
      </c>
    </row>
    <row r="4372" spans="2:3" x14ac:dyDescent="0.75">
      <c r="B4372" s="249">
        <v>4309</v>
      </c>
      <c r="C4372" s="248">
        <v>157.33972596247307</v>
      </c>
    </row>
    <row r="4373" spans="2:3" x14ac:dyDescent="0.75">
      <c r="B4373" s="249">
        <v>4310</v>
      </c>
      <c r="C4373" s="248">
        <v>68.099895451100153</v>
      </c>
    </row>
    <row r="4374" spans="2:3" x14ac:dyDescent="0.75">
      <c r="B4374" s="249">
        <v>4311</v>
      </c>
      <c r="C4374" s="248">
        <v>167.28504578494113</v>
      </c>
    </row>
    <row r="4375" spans="2:3" x14ac:dyDescent="0.75">
      <c r="B4375" s="249">
        <v>4312</v>
      </c>
      <c r="C4375" s="248">
        <v>115.19570822278482</v>
      </c>
    </row>
    <row r="4376" spans="2:3" x14ac:dyDescent="0.75">
      <c r="B4376" s="249">
        <v>4313</v>
      </c>
      <c r="C4376" s="248">
        <v>116.72143410372453</v>
      </c>
    </row>
    <row r="4377" spans="2:3" x14ac:dyDescent="0.75">
      <c r="B4377" s="249">
        <v>4314</v>
      </c>
      <c r="C4377" s="248">
        <v>131.11074809494571</v>
      </c>
    </row>
    <row r="4378" spans="2:3" x14ac:dyDescent="0.75">
      <c r="B4378" s="249">
        <v>4315</v>
      </c>
      <c r="C4378" s="248">
        <v>147.47149006549043</v>
      </c>
    </row>
    <row r="4379" spans="2:3" x14ac:dyDescent="0.75">
      <c r="B4379" s="249">
        <v>4316</v>
      </c>
      <c r="C4379" s="248">
        <v>132.50652121233011</v>
      </c>
    </row>
    <row r="4380" spans="2:3" x14ac:dyDescent="0.75">
      <c r="B4380" s="249">
        <v>4317</v>
      </c>
      <c r="C4380" s="248">
        <v>159.22530421470375</v>
      </c>
    </row>
    <row r="4381" spans="2:3" x14ac:dyDescent="0.75">
      <c r="B4381" s="249">
        <v>4318</v>
      </c>
      <c r="C4381" s="248">
        <v>115.1908789601906</v>
      </c>
    </row>
    <row r="4382" spans="2:3" x14ac:dyDescent="0.75">
      <c r="B4382" s="249">
        <v>4319</v>
      </c>
      <c r="C4382" s="248">
        <v>79.853456623289048</v>
      </c>
    </row>
    <row r="4383" spans="2:3" x14ac:dyDescent="0.75">
      <c r="B4383" s="249">
        <v>4320</v>
      </c>
      <c r="C4383" s="248">
        <v>126.44920060428285</v>
      </c>
    </row>
    <row r="4384" spans="2:3" x14ac:dyDescent="0.75">
      <c r="B4384" s="249">
        <v>4321</v>
      </c>
      <c r="C4384" s="248">
        <v>134.95404773303443</v>
      </c>
    </row>
    <row r="4385" spans="2:3" x14ac:dyDescent="0.75">
      <c r="B4385" s="249">
        <v>4322</v>
      </c>
      <c r="C4385" s="248">
        <v>102.76181080309001</v>
      </c>
    </row>
    <row r="4386" spans="2:3" x14ac:dyDescent="0.75">
      <c r="B4386" s="249">
        <v>4323</v>
      </c>
      <c r="C4386" s="248">
        <v>111.04159580365663</v>
      </c>
    </row>
    <row r="4387" spans="2:3" x14ac:dyDescent="0.75">
      <c r="B4387" s="249">
        <v>4324</v>
      </c>
      <c r="C4387" s="248">
        <v>125.23268935676799</v>
      </c>
    </row>
    <row r="4388" spans="2:3" x14ac:dyDescent="0.75">
      <c r="B4388" s="249">
        <v>4325</v>
      </c>
      <c r="C4388" s="248">
        <v>114.92930979161724</v>
      </c>
    </row>
    <row r="4389" spans="2:3" x14ac:dyDescent="0.75">
      <c r="B4389" s="249">
        <v>4326</v>
      </c>
      <c r="C4389" s="248">
        <v>120.09000767651729</v>
      </c>
    </row>
    <row r="4390" spans="2:3" x14ac:dyDescent="0.75">
      <c r="B4390" s="249">
        <v>4327</v>
      </c>
      <c r="C4390" s="248">
        <v>111.7964674805104</v>
      </c>
    </row>
    <row r="4391" spans="2:3" x14ac:dyDescent="0.75">
      <c r="B4391" s="249">
        <v>4328</v>
      </c>
      <c r="C4391" s="248">
        <v>104.6353514159221</v>
      </c>
    </row>
    <row r="4392" spans="2:3" x14ac:dyDescent="0.75">
      <c r="B4392" s="249">
        <v>4329</v>
      </c>
      <c r="C4392" s="248">
        <v>127.09136709359967</v>
      </c>
    </row>
    <row r="4393" spans="2:3" x14ac:dyDescent="0.75">
      <c r="B4393" s="249">
        <v>4330</v>
      </c>
      <c r="C4393" s="248">
        <v>122.65604505712311</v>
      </c>
    </row>
    <row r="4394" spans="2:3" x14ac:dyDescent="0.75">
      <c r="B4394" s="249">
        <v>4331</v>
      </c>
      <c r="C4394" s="248">
        <v>88.29623674072559</v>
      </c>
    </row>
    <row r="4395" spans="2:3" x14ac:dyDescent="0.75">
      <c r="B4395" s="249">
        <v>4332</v>
      </c>
      <c r="C4395" s="248">
        <v>120.21076710588147</v>
      </c>
    </row>
    <row r="4396" spans="2:3" x14ac:dyDescent="0.75">
      <c r="B4396" s="249">
        <v>4333</v>
      </c>
      <c r="C4396" s="248">
        <v>157.10756070999341</v>
      </c>
    </row>
    <row r="4397" spans="2:3" x14ac:dyDescent="0.75">
      <c r="B4397" s="249">
        <v>4334</v>
      </c>
      <c r="C4397" s="248">
        <v>129.35639834594275</v>
      </c>
    </row>
    <row r="4398" spans="2:3" x14ac:dyDescent="0.75">
      <c r="B4398" s="249">
        <v>4335</v>
      </c>
      <c r="C4398" s="248">
        <v>159.26573485095864</v>
      </c>
    </row>
    <row r="4399" spans="2:3" x14ac:dyDescent="0.75">
      <c r="B4399" s="249">
        <v>4336</v>
      </c>
      <c r="C4399" s="248">
        <v>162.0589613770928</v>
      </c>
    </row>
    <row r="4400" spans="2:3" x14ac:dyDescent="0.75">
      <c r="B4400" s="249">
        <v>4337</v>
      </c>
      <c r="C4400" s="248">
        <v>119.18623875303756</v>
      </c>
    </row>
    <row r="4401" spans="2:3" x14ac:dyDescent="0.75">
      <c r="B4401" s="249">
        <v>4338</v>
      </c>
      <c r="C4401" s="248">
        <v>112.11788335241991</v>
      </c>
    </row>
    <row r="4402" spans="2:3" x14ac:dyDescent="0.75">
      <c r="B4402" s="249">
        <v>4339</v>
      </c>
      <c r="C4402" s="248">
        <v>120.41028188062209</v>
      </c>
    </row>
    <row r="4403" spans="2:3" x14ac:dyDescent="0.75">
      <c r="B4403" s="249">
        <v>4340</v>
      </c>
      <c r="C4403" s="248">
        <v>148.36566415705818</v>
      </c>
    </row>
    <row r="4404" spans="2:3" x14ac:dyDescent="0.75">
      <c r="B4404" s="249">
        <v>4341</v>
      </c>
      <c r="C4404" s="248">
        <v>111.8051984554575</v>
      </c>
    </row>
    <row r="4405" spans="2:3" x14ac:dyDescent="0.75">
      <c r="B4405" s="249">
        <v>4342</v>
      </c>
      <c r="C4405" s="248">
        <v>122.59694374629774</v>
      </c>
    </row>
    <row r="4406" spans="2:3" x14ac:dyDescent="0.75">
      <c r="B4406" s="249">
        <v>4343</v>
      </c>
      <c r="C4406" s="248">
        <v>178.17436035329621</v>
      </c>
    </row>
    <row r="4407" spans="2:3" x14ac:dyDescent="0.75">
      <c r="B4407" s="249">
        <v>4344</v>
      </c>
      <c r="C4407" s="248">
        <v>96.492126474428673</v>
      </c>
    </row>
    <row r="4408" spans="2:3" x14ac:dyDescent="0.75">
      <c r="B4408" s="249">
        <v>4345</v>
      </c>
      <c r="C4408" s="248">
        <v>156.06767968506784</v>
      </c>
    </row>
    <row r="4409" spans="2:3" x14ac:dyDescent="0.75">
      <c r="B4409" s="249">
        <v>4346</v>
      </c>
      <c r="C4409" s="248">
        <v>129.32346092815931</v>
      </c>
    </row>
    <row r="4410" spans="2:3" x14ac:dyDescent="0.75">
      <c r="B4410" s="249">
        <v>4347</v>
      </c>
      <c r="C4410" s="248">
        <v>103.59499823736877</v>
      </c>
    </row>
    <row r="4411" spans="2:3" x14ac:dyDescent="0.75">
      <c r="B4411" s="249">
        <v>4348</v>
      </c>
      <c r="C4411" s="248">
        <v>102.86700323214947</v>
      </c>
    </row>
    <row r="4412" spans="2:3" x14ac:dyDescent="0.75">
      <c r="B4412" s="249">
        <v>4349</v>
      </c>
      <c r="C4412" s="248">
        <v>124.45421822286468</v>
      </c>
    </row>
    <row r="4413" spans="2:3" x14ac:dyDescent="0.75">
      <c r="B4413" s="249">
        <v>4350</v>
      </c>
      <c r="C4413" s="248">
        <v>147.58482084106529</v>
      </c>
    </row>
    <row r="4414" spans="2:3" x14ac:dyDescent="0.75">
      <c r="B4414" s="249">
        <v>4351</v>
      </c>
      <c r="C4414" s="248">
        <v>126.35563580461945</v>
      </c>
    </row>
    <row r="4415" spans="2:3" x14ac:dyDescent="0.75">
      <c r="B4415" s="249">
        <v>4352</v>
      </c>
      <c r="C4415" s="248">
        <v>102.42127827569119</v>
      </c>
    </row>
    <row r="4416" spans="2:3" x14ac:dyDescent="0.75">
      <c r="B4416" s="249">
        <v>4353</v>
      </c>
      <c r="C4416" s="248">
        <v>143.01014924421725</v>
      </c>
    </row>
    <row r="4417" spans="2:3" x14ac:dyDescent="0.75">
      <c r="B4417" s="249">
        <v>4354</v>
      </c>
      <c r="C4417" s="248">
        <v>115.19651369670896</v>
      </c>
    </row>
    <row r="4418" spans="2:3" x14ac:dyDescent="0.75">
      <c r="B4418" s="249">
        <v>4355</v>
      </c>
      <c r="C4418" s="248">
        <v>97.4610880078896</v>
      </c>
    </row>
    <row r="4419" spans="2:3" x14ac:dyDescent="0.75">
      <c r="B4419" s="249">
        <v>4356</v>
      </c>
      <c r="C4419" s="248">
        <v>160.07624860895032</v>
      </c>
    </row>
    <row r="4420" spans="2:3" x14ac:dyDescent="0.75">
      <c r="B4420" s="249">
        <v>4357</v>
      </c>
      <c r="C4420" s="248">
        <v>109.05200691566237</v>
      </c>
    </row>
    <row r="4421" spans="2:3" x14ac:dyDescent="0.75">
      <c r="B4421" s="249">
        <v>4358</v>
      </c>
      <c r="C4421" s="248">
        <v>139.41326068846243</v>
      </c>
    </row>
    <row r="4422" spans="2:3" x14ac:dyDescent="0.75">
      <c r="B4422" s="249">
        <v>4359</v>
      </c>
      <c r="C4422" s="248">
        <v>114.34460051950562</v>
      </c>
    </row>
    <row r="4423" spans="2:3" x14ac:dyDescent="0.75">
      <c r="B4423" s="249">
        <v>4360</v>
      </c>
      <c r="C4423" s="248">
        <v>160.4433031590797</v>
      </c>
    </row>
    <row r="4424" spans="2:3" x14ac:dyDescent="0.75">
      <c r="B4424" s="249">
        <v>4361</v>
      </c>
      <c r="C4424" s="248">
        <v>138.84093419087691</v>
      </c>
    </row>
    <row r="4425" spans="2:3" x14ac:dyDescent="0.75">
      <c r="B4425" s="249">
        <v>4362</v>
      </c>
      <c r="C4425" s="248">
        <v>91.134979017919619</v>
      </c>
    </row>
    <row r="4426" spans="2:3" x14ac:dyDescent="0.75">
      <c r="B4426" s="249">
        <v>4363</v>
      </c>
      <c r="C4426" s="248">
        <v>129.18555538471796</v>
      </c>
    </row>
    <row r="4427" spans="2:3" x14ac:dyDescent="0.75">
      <c r="B4427" s="249">
        <v>4364</v>
      </c>
      <c r="C4427" s="248">
        <v>92.487471592373282</v>
      </c>
    </row>
    <row r="4428" spans="2:3" x14ac:dyDescent="0.75">
      <c r="B4428" s="249">
        <v>4365</v>
      </c>
      <c r="C4428" s="248">
        <v>133.13949225119549</v>
      </c>
    </row>
    <row r="4429" spans="2:3" x14ac:dyDescent="0.75">
      <c r="B4429" s="249">
        <v>4366</v>
      </c>
      <c r="C4429" s="248">
        <v>122.1973463068158</v>
      </c>
    </row>
    <row r="4430" spans="2:3" x14ac:dyDescent="0.75">
      <c r="B4430" s="249">
        <v>4367</v>
      </c>
      <c r="C4430" s="248">
        <v>109.52161136915764</v>
      </c>
    </row>
    <row r="4431" spans="2:3" x14ac:dyDescent="0.75">
      <c r="B4431" s="249">
        <v>4368</v>
      </c>
      <c r="C4431" s="248">
        <v>124.8601415452672</v>
      </c>
    </row>
    <row r="4432" spans="2:3" x14ac:dyDescent="0.75">
      <c r="B4432" s="249">
        <v>4369</v>
      </c>
      <c r="C4432" s="248">
        <v>117.25476575522907</v>
      </c>
    </row>
    <row r="4433" spans="2:3" x14ac:dyDescent="0.75">
      <c r="B4433" s="249">
        <v>4370</v>
      </c>
      <c r="C4433" s="248">
        <v>120.68862758337093</v>
      </c>
    </row>
    <row r="4434" spans="2:3" x14ac:dyDescent="0.75">
      <c r="B4434" s="249">
        <v>4371</v>
      </c>
      <c r="C4434" s="248">
        <v>118.03537388182657</v>
      </c>
    </row>
    <row r="4435" spans="2:3" x14ac:dyDescent="0.75">
      <c r="B4435" s="249">
        <v>4372</v>
      </c>
      <c r="C4435" s="248">
        <v>147.90581652799929</v>
      </c>
    </row>
    <row r="4436" spans="2:3" x14ac:dyDescent="0.75">
      <c r="B4436" s="249">
        <v>4373</v>
      </c>
      <c r="C4436" s="248">
        <v>114.49124756615534</v>
      </c>
    </row>
    <row r="4437" spans="2:3" x14ac:dyDescent="0.75">
      <c r="B4437" s="249">
        <v>4374</v>
      </c>
      <c r="C4437" s="248">
        <v>125.20523883181346</v>
      </c>
    </row>
    <row r="4438" spans="2:3" x14ac:dyDescent="0.75">
      <c r="B4438" s="249">
        <v>4375</v>
      </c>
      <c r="C4438" s="248">
        <v>97.776819670304022</v>
      </c>
    </row>
    <row r="4439" spans="2:3" x14ac:dyDescent="0.75">
      <c r="B4439" s="249">
        <v>4376</v>
      </c>
      <c r="C4439" s="248">
        <v>109.33859040748848</v>
      </c>
    </row>
    <row r="4440" spans="2:3" x14ac:dyDescent="0.75">
      <c r="B4440" s="249">
        <v>4377</v>
      </c>
      <c r="C4440" s="248">
        <v>138.88534857856567</v>
      </c>
    </row>
    <row r="4441" spans="2:3" x14ac:dyDescent="0.75">
      <c r="B4441" s="249">
        <v>4378</v>
      </c>
      <c r="C4441" s="248">
        <v>77.249270883395639</v>
      </c>
    </row>
    <row r="4442" spans="2:3" x14ac:dyDescent="0.75">
      <c r="B4442" s="249">
        <v>4379</v>
      </c>
      <c r="C4442" s="248">
        <v>111.36334073102843</v>
      </c>
    </row>
    <row r="4443" spans="2:3" x14ac:dyDescent="0.75">
      <c r="B4443" s="249">
        <v>4380</v>
      </c>
      <c r="C4443" s="248">
        <v>146.05283777504542</v>
      </c>
    </row>
    <row r="4444" spans="2:3" x14ac:dyDescent="0.75">
      <c r="B4444" s="249">
        <v>4381</v>
      </c>
      <c r="C4444" s="248">
        <v>147.62978323851382</v>
      </c>
    </row>
    <row r="4445" spans="2:3" x14ac:dyDescent="0.75">
      <c r="B4445" s="249">
        <v>4382</v>
      </c>
      <c r="C4445" s="248">
        <v>111.66443141861667</v>
      </c>
    </row>
    <row r="4446" spans="2:3" x14ac:dyDescent="0.75">
      <c r="B4446" s="249">
        <v>4383</v>
      </c>
      <c r="C4446" s="248">
        <v>97.671730415516606</v>
      </c>
    </row>
    <row r="4447" spans="2:3" x14ac:dyDescent="0.75">
      <c r="B4447" s="249">
        <v>4384</v>
      </c>
      <c r="C4447" s="248">
        <v>117.36033352488336</v>
      </c>
    </row>
    <row r="4448" spans="2:3" x14ac:dyDescent="0.75">
      <c r="B4448" s="249">
        <v>4385</v>
      </c>
      <c r="C4448" s="248">
        <v>172.04371708766729</v>
      </c>
    </row>
    <row r="4449" spans="2:3" x14ac:dyDescent="0.75">
      <c r="B4449" s="249">
        <v>4386</v>
      </c>
      <c r="C4449" s="248">
        <v>123.16265769289872</v>
      </c>
    </row>
    <row r="4450" spans="2:3" x14ac:dyDescent="0.75">
      <c r="B4450" s="249">
        <v>4387</v>
      </c>
      <c r="C4450" s="248">
        <v>137.20135448354134</v>
      </c>
    </row>
    <row r="4451" spans="2:3" x14ac:dyDescent="0.75">
      <c r="B4451" s="249">
        <v>4388</v>
      </c>
      <c r="C4451" s="248">
        <v>142.96064931557001</v>
      </c>
    </row>
    <row r="4452" spans="2:3" x14ac:dyDescent="0.75">
      <c r="B4452" s="249">
        <v>4389</v>
      </c>
      <c r="C4452" s="248">
        <v>89.40853123744759</v>
      </c>
    </row>
    <row r="4453" spans="2:3" x14ac:dyDescent="0.75">
      <c r="B4453" s="249">
        <v>4390</v>
      </c>
      <c r="C4453" s="248">
        <v>103.41723865538975</v>
      </c>
    </row>
    <row r="4454" spans="2:3" x14ac:dyDescent="0.75">
      <c r="B4454" s="249">
        <v>4391</v>
      </c>
      <c r="C4454" s="248">
        <v>144.20218750885277</v>
      </c>
    </row>
    <row r="4455" spans="2:3" x14ac:dyDescent="0.75">
      <c r="B4455" s="249">
        <v>4392</v>
      </c>
      <c r="C4455" s="248">
        <v>115.8805345046089</v>
      </c>
    </row>
    <row r="4456" spans="2:3" x14ac:dyDescent="0.75">
      <c r="B4456" s="249">
        <v>4393</v>
      </c>
      <c r="C4456" s="248">
        <v>97.427167104489286</v>
      </c>
    </row>
    <row r="4457" spans="2:3" x14ac:dyDescent="0.75">
      <c r="B4457" s="249">
        <v>4394</v>
      </c>
      <c r="C4457" s="248">
        <v>85.290589668495414</v>
      </c>
    </row>
    <row r="4458" spans="2:3" x14ac:dyDescent="0.75">
      <c r="B4458" s="249">
        <v>4395</v>
      </c>
      <c r="C4458" s="248">
        <v>121.70326826096176</v>
      </c>
    </row>
    <row r="4459" spans="2:3" x14ac:dyDescent="0.75">
      <c r="B4459" s="249">
        <v>4396</v>
      </c>
      <c r="C4459" s="248">
        <v>155.97366098503531</v>
      </c>
    </row>
    <row r="4460" spans="2:3" x14ac:dyDescent="0.75">
      <c r="B4460" s="249">
        <v>4397</v>
      </c>
      <c r="C4460" s="248">
        <v>109.40470876030179</v>
      </c>
    </row>
    <row r="4461" spans="2:3" x14ac:dyDescent="0.75">
      <c r="B4461" s="249">
        <v>4398</v>
      </c>
      <c r="C4461" s="248">
        <v>135.53586805025853</v>
      </c>
    </row>
    <row r="4462" spans="2:3" x14ac:dyDescent="0.75">
      <c r="B4462" s="249">
        <v>4399</v>
      </c>
      <c r="C4462" s="248">
        <v>105.11363239641074</v>
      </c>
    </row>
    <row r="4463" spans="2:3" x14ac:dyDescent="0.75">
      <c r="B4463" s="249">
        <v>4400</v>
      </c>
      <c r="C4463" s="248">
        <v>98.080404821189916</v>
      </c>
    </row>
    <row r="4464" spans="2:3" x14ac:dyDescent="0.75">
      <c r="B4464" s="249">
        <v>4401</v>
      </c>
      <c r="C4464" s="248">
        <v>77.980691977189224</v>
      </c>
    </row>
    <row r="4465" spans="2:3" x14ac:dyDescent="0.75">
      <c r="B4465" s="249">
        <v>4402</v>
      </c>
      <c r="C4465" s="248">
        <v>117.91895438500313</v>
      </c>
    </row>
    <row r="4466" spans="2:3" x14ac:dyDescent="0.75">
      <c r="B4466" s="249">
        <v>4403</v>
      </c>
      <c r="C4466" s="248">
        <v>136.55838373115495</v>
      </c>
    </row>
    <row r="4467" spans="2:3" x14ac:dyDescent="0.75">
      <c r="B4467" s="249">
        <v>4404</v>
      </c>
      <c r="C4467" s="248">
        <v>137.48529526198553</v>
      </c>
    </row>
    <row r="4468" spans="2:3" x14ac:dyDescent="0.75">
      <c r="B4468" s="249">
        <v>4405</v>
      </c>
      <c r="C4468" s="248">
        <v>97.213373992424039</v>
      </c>
    </row>
    <row r="4469" spans="2:3" x14ac:dyDescent="0.75">
      <c r="B4469" s="249">
        <v>4406</v>
      </c>
      <c r="C4469" s="248">
        <v>78.420924294510812</v>
      </c>
    </row>
    <row r="4470" spans="2:3" x14ac:dyDescent="0.75">
      <c r="B4470" s="249">
        <v>4407</v>
      </c>
      <c r="C4470" s="248">
        <v>121.27791919001432</v>
      </c>
    </row>
    <row r="4471" spans="2:3" x14ac:dyDescent="0.75">
      <c r="B4471" s="249">
        <v>4408</v>
      </c>
      <c r="C4471" s="248">
        <v>86.732852679220343</v>
      </c>
    </row>
    <row r="4472" spans="2:3" x14ac:dyDescent="0.75">
      <c r="B4472" s="249">
        <v>4409</v>
      </c>
      <c r="C4472" s="248">
        <v>132.32990304907895</v>
      </c>
    </row>
    <row r="4473" spans="2:3" x14ac:dyDescent="0.75">
      <c r="B4473" s="249">
        <v>4410</v>
      </c>
      <c r="C4473" s="248">
        <v>96.323241065442417</v>
      </c>
    </row>
    <row r="4474" spans="2:3" x14ac:dyDescent="0.75">
      <c r="B4474" s="249">
        <v>4411</v>
      </c>
      <c r="C4474" s="248">
        <v>91.04604375057653</v>
      </c>
    </row>
    <row r="4475" spans="2:3" x14ac:dyDescent="0.75">
      <c r="B4475" s="249">
        <v>4412</v>
      </c>
      <c r="C4475" s="248">
        <v>116.9143083016245</v>
      </c>
    </row>
    <row r="4476" spans="2:3" x14ac:dyDescent="0.75">
      <c r="B4476" s="249">
        <v>4413</v>
      </c>
      <c r="C4476" s="248">
        <v>118.51757442662053</v>
      </c>
    </row>
    <row r="4477" spans="2:3" x14ac:dyDescent="0.75">
      <c r="B4477" s="249">
        <v>4414</v>
      </c>
      <c r="C4477" s="248">
        <v>124.66542324778987</v>
      </c>
    </row>
    <row r="4478" spans="2:3" x14ac:dyDescent="0.75">
      <c r="B4478" s="249">
        <v>4415</v>
      </c>
      <c r="C4478" s="248">
        <v>101.16072228987804</v>
      </c>
    </row>
    <row r="4479" spans="2:3" x14ac:dyDescent="0.75">
      <c r="B4479" s="249">
        <v>4416</v>
      </c>
      <c r="C4479" s="248">
        <v>124.6096309742582</v>
      </c>
    </row>
    <row r="4480" spans="2:3" x14ac:dyDescent="0.75">
      <c r="B4480" s="249">
        <v>4417</v>
      </c>
      <c r="C4480" s="248">
        <v>126.14396582803431</v>
      </c>
    </row>
    <row r="4481" spans="2:3" x14ac:dyDescent="0.75">
      <c r="B4481" s="249">
        <v>4418</v>
      </c>
      <c r="C4481" s="248">
        <v>104.94771411788382</v>
      </c>
    </row>
    <row r="4482" spans="2:3" x14ac:dyDescent="0.75">
      <c r="B4482" s="249">
        <v>4419</v>
      </c>
      <c r="C4482" s="248">
        <v>112.69929711705579</v>
      </c>
    </row>
    <row r="4483" spans="2:3" x14ac:dyDescent="0.75">
      <c r="B4483" s="249">
        <v>4420</v>
      </c>
      <c r="C4483" s="248">
        <v>163.04081176787412</v>
      </c>
    </row>
    <row r="4484" spans="2:3" x14ac:dyDescent="0.75">
      <c r="B4484" s="249">
        <v>4421</v>
      </c>
      <c r="C4484" s="248">
        <v>119.83835673217554</v>
      </c>
    </row>
    <row r="4485" spans="2:3" x14ac:dyDescent="0.75">
      <c r="B4485" s="249">
        <v>4422</v>
      </c>
      <c r="C4485" s="248">
        <v>147.7287904550669</v>
      </c>
    </row>
    <row r="4486" spans="2:3" x14ac:dyDescent="0.75">
      <c r="B4486" s="249">
        <v>4423</v>
      </c>
      <c r="C4486" s="248">
        <v>114.25259914993823</v>
      </c>
    </row>
    <row r="4487" spans="2:3" x14ac:dyDescent="0.75">
      <c r="B4487" s="249">
        <v>4424</v>
      </c>
      <c r="C4487" s="248">
        <v>145.5078714021945</v>
      </c>
    </row>
    <row r="4488" spans="2:3" x14ac:dyDescent="0.75">
      <c r="B4488" s="249">
        <v>4425</v>
      </c>
      <c r="C4488" s="248">
        <v>148.55389829628749</v>
      </c>
    </row>
    <row r="4489" spans="2:3" x14ac:dyDescent="0.75">
      <c r="B4489" s="249">
        <v>4426</v>
      </c>
      <c r="C4489" s="248">
        <v>125.17488259995187</v>
      </c>
    </row>
    <row r="4490" spans="2:3" x14ac:dyDescent="0.75">
      <c r="B4490" s="249">
        <v>4427</v>
      </c>
      <c r="C4490" s="248">
        <v>90.143270588569095</v>
      </c>
    </row>
    <row r="4491" spans="2:3" x14ac:dyDescent="0.75">
      <c r="B4491" s="249">
        <v>4428</v>
      </c>
      <c r="C4491" s="248">
        <v>128.42788029584548</v>
      </c>
    </row>
    <row r="4492" spans="2:3" x14ac:dyDescent="0.75">
      <c r="B4492" s="249">
        <v>4429</v>
      </c>
      <c r="C4492" s="248">
        <v>124.99352202042334</v>
      </c>
    </row>
    <row r="4493" spans="2:3" x14ac:dyDescent="0.75">
      <c r="B4493" s="249">
        <v>4430</v>
      </c>
      <c r="C4493" s="248">
        <v>91.449174254776139</v>
      </c>
    </row>
    <row r="4494" spans="2:3" x14ac:dyDescent="0.75">
      <c r="B4494" s="249">
        <v>4431</v>
      </c>
      <c r="C4494" s="248">
        <v>124.57893266698079</v>
      </c>
    </row>
    <row r="4495" spans="2:3" x14ac:dyDescent="0.75">
      <c r="B4495" s="249">
        <v>4432</v>
      </c>
      <c r="C4495" s="248">
        <v>125.14658116402352</v>
      </c>
    </row>
    <row r="4496" spans="2:3" x14ac:dyDescent="0.75">
      <c r="B4496" s="249">
        <v>4433</v>
      </c>
      <c r="C4496" s="248">
        <v>128.41036321043444</v>
      </c>
    </row>
    <row r="4497" spans="2:3" x14ac:dyDescent="0.75">
      <c r="B4497" s="249">
        <v>4434</v>
      </c>
      <c r="C4497" s="248">
        <v>133.93755754333282</v>
      </c>
    </row>
    <row r="4498" spans="2:3" x14ac:dyDescent="0.75">
      <c r="B4498" s="249">
        <v>4435</v>
      </c>
      <c r="C4498" s="248">
        <v>141.21464327445301</v>
      </c>
    </row>
    <row r="4499" spans="2:3" x14ac:dyDescent="0.75">
      <c r="B4499" s="249">
        <v>4436</v>
      </c>
      <c r="C4499" s="248">
        <v>160.49375808446581</v>
      </c>
    </row>
    <row r="4500" spans="2:3" x14ac:dyDescent="0.75">
      <c r="B4500" s="249">
        <v>4437</v>
      </c>
      <c r="C4500" s="248">
        <v>155.81118993725914</v>
      </c>
    </row>
    <row r="4501" spans="2:3" x14ac:dyDescent="0.75">
      <c r="B4501" s="249">
        <v>4438</v>
      </c>
      <c r="C4501" s="248">
        <v>136.70307546127179</v>
      </c>
    </row>
    <row r="4502" spans="2:3" x14ac:dyDescent="0.75">
      <c r="B4502" s="249">
        <v>4439</v>
      </c>
      <c r="C4502" s="248">
        <v>145.04117804704185</v>
      </c>
    </row>
    <row r="4503" spans="2:3" x14ac:dyDescent="0.75">
      <c r="B4503" s="249">
        <v>4440</v>
      </c>
      <c r="C4503" s="248">
        <v>174.14266591875369</v>
      </c>
    </row>
    <row r="4504" spans="2:3" x14ac:dyDescent="0.75">
      <c r="B4504" s="249">
        <v>4441</v>
      </c>
      <c r="C4504" s="248">
        <v>119.92489669090554</v>
      </c>
    </row>
    <row r="4505" spans="2:3" x14ac:dyDescent="0.75">
      <c r="B4505" s="249">
        <v>4442</v>
      </c>
      <c r="C4505" s="248">
        <v>116.3231178510656</v>
      </c>
    </row>
    <row r="4506" spans="2:3" x14ac:dyDescent="0.75">
      <c r="B4506" s="249">
        <v>4443</v>
      </c>
      <c r="C4506" s="248">
        <v>147.37958578560296</v>
      </c>
    </row>
    <row r="4507" spans="2:3" x14ac:dyDescent="0.75">
      <c r="B4507" s="249">
        <v>4444</v>
      </c>
      <c r="C4507" s="248">
        <v>124.1652126363377</v>
      </c>
    </row>
    <row r="4508" spans="2:3" x14ac:dyDescent="0.75">
      <c r="B4508" s="249">
        <v>4445</v>
      </c>
      <c r="C4508" s="248">
        <v>95.893743758807545</v>
      </c>
    </row>
    <row r="4509" spans="2:3" x14ac:dyDescent="0.75">
      <c r="B4509" s="249">
        <v>4446</v>
      </c>
      <c r="C4509" s="248">
        <v>107.41960764632842</v>
      </c>
    </row>
    <row r="4510" spans="2:3" x14ac:dyDescent="0.75">
      <c r="B4510" s="249">
        <v>4447</v>
      </c>
      <c r="C4510" s="248">
        <v>111.26784825339982</v>
      </c>
    </row>
    <row r="4511" spans="2:3" x14ac:dyDescent="0.75">
      <c r="B4511" s="249">
        <v>4448</v>
      </c>
      <c r="C4511" s="248">
        <v>150.55078178670865</v>
      </c>
    </row>
    <row r="4512" spans="2:3" x14ac:dyDescent="0.75">
      <c r="B4512" s="249">
        <v>4449</v>
      </c>
      <c r="C4512" s="248">
        <v>117.22511230730065</v>
      </c>
    </row>
    <row r="4513" spans="2:3" x14ac:dyDescent="0.75">
      <c r="B4513" s="249">
        <v>4450</v>
      </c>
      <c r="C4513" s="248">
        <v>116.49617119268795</v>
      </c>
    </row>
    <row r="4514" spans="2:3" x14ac:dyDescent="0.75">
      <c r="B4514" s="249">
        <v>4451</v>
      </c>
      <c r="C4514" s="248">
        <v>100.43767455621457</v>
      </c>
    </row>
    <row r="4515" spans="2:3" x14ac:dyDescent="0.75">
      <c r="B4515" s="249">
        <v>4452</v>
      </c>
      <c r="C4515" s="248">
        <v>114.16139051251737</v>
      </c>
    </row>
    <row r="4516" spans="2:3" x14ac:dyDescent="0.75">
      <c r="B4516" s="249">
        <v>4453</v>
      </c>
      <c r="C4516" s="248">
        <v>130.67444296664087</v>
      </c>
    </row>
    <row r="4517" spans="2:3" x14ac:dyDescent="0.75">
      <c r="B4517" s="249">
        <v>4454</v>
      </c>
      <c r="C4517" s="248">
        <v>100.94806106517478</v>
      </c>
    </row>
    <row r="4518" spans="2:3" x14ac:dyDescent="0.75">
      <c r="B4518" s="249">
        <v>4455</v>
      </c>
      <c r="C4518" s="248">
        <v>89.4247532324259</v>
      </c>
    </row>
    <row r="4519" spans="2:3" x14ac:dyDescent="0.75">
      <c r="B4519" s="249">
        <v>4456</v>
      </c>
      <c r="C4519" s="248">
        <v>103.78415281420322</v>
      </c>
    </row>
    <row r="4520" spans="2:3" x14ac:dyDescent="0.75">
      <c r="B4520" s="249">
        <v>4457</v>
      </c>
      <c r="C4520" s="248">
        <v>145.58032939291829</v>
      </c>
    </row>
    <row r="4521" spans="2:3" x14ac:dyDescent="0.75">
      <c r="B4521" s="249">
        <v>4458</v>
      </c>
      <c r="C4521" s="248">
        <v>161.49129019491545</v>
      </c>
    </row>
    <row r="4522" spans="2:3" x14ac:dyDescent="0.75">
      <c r="B4522" s="249">
        <v>4459</v>
      </c>
      <c r="C4522" s="248">
        <v>131.62258326817397</v>
      </c>
    </row>
    <row r="4523" spans="2:3" x14ac:dyDescent="0.75">
      <c r="B4523" s="249">
        <v>4460</v>
      </c>
      <c r="C4523" s="248">
        <v>147.78580243966877</v>
      </c>
    </row>
    <row r="4524" spans="2:3" x14ac:dyDescent="0.75">
      <c r="B4524" s="249">
        <v>4461</v>
      </c>
      <c r="C4524" s="248">
        <v>71.886217237357712</v>
      </c>
    </row>
    <row r="4525" spans="2:3" x14ac:dyDescent="0.75">
      <c r="B4525" s="249">
        <v>4462</v>
      </c>
      <c r="C4525" s="248">
        <v>88.266413160446874</v>
      </c>
    </row>
    <row r="4526" spans="2:3" x14ac:dyDescent="0.75">
      <c r="B4526" s="249">
        <v>4463</v>
      </c>
      <c r="C4526" s="248">
        <v>78.548733544555375</v>
      </c>
    </row>
    <row r="4527" spans="2:3" x14ac:dyDescent="0.75">
      <c r="B4527" s="249">
        <v>4464</v>
      </c>
      <c r="C4527" s="248">
        <v>151.3679263411766</v>
      </c>
    </row>
    <row r="4528" spans="2:3" x14ac:dyDescent="0.75">
      <c r="B4528" s="249">
        <v>4465</v>
      </c>
      <c r="C4528" s="248">
        <v>134.26100078142838</v>
      </c>
    </row>
    <row r="4529" spans="2:3" x14ac:dyDescent="0.75">
      <c r="B4529" s="249">
        <v>4466</v>
      </c>
      <c r="C4529" s="248">
        <v>174.55340709410103</v>
      </c>
    </row>
    <row r="4530" spans="2:3" x14ac:dyDescent="0.75">
      <c r="B4530" s="249">
        <v>4467</v>
      </c>
      <c r="C4530" s="248">
        <v>111.85092649035906</v>
      </c>
    </row>
    <row r="4531" spans="2:3" x14ac:dyDescent="0.75">
      <c r="B4531" s="249">
        <v>4468</v>
      </c>
      <c r="C4531" s="248">
        <v>143.5017721821541</v>
      </c>
    </row>
    <row r="4532" spans="2:3" x14ac:dyDescent="0.75">
      <c r="B4532" s="249">
        <v>4469</v>
      </c>
      <c r="C4532" s="248">
        <v>81.426643310938829</v>
      </c>
    </row>
    <row r="4533" spans="2:3" x14ac:dyDescent="0.75">
      <c r="B4533" s="249">
        <v>4470</v>
      </c>
      <c r="C4533" s="248">
        <v>129.76520297199698</v>
      </c>
    </row>
    <row r="4534" spans="2:3" x14ac:dyDescent="0.75">
      <c r="B4534" s="249">
        <v>4471</v>
      </c>
      <c r="C4534" s="248">
        <v>95.122474988596963</v>
      </c>
    </row>
    <row r="4535" spans="2:3" x14ac:dyDescent="0.75">
      <c r="B4535" s="249">
        <v>4472</v>
      </c>
      <c r="C4535" s="248">
        <v>156.75138715989311</v>
      </c>
    </row>
    <row r="4536" spans="2:3" x14ac:dyDescent="0.75">
      <c r="B4536" s="249">
        <v>4473</v>
      </c>
      <c r="C4536" s="248">
        <v>106.30453543657356</v>
      </c>
    </row>
    <row r="4537" spans="2:3" x14ac:dyDescent="0.75">
      <c r="B4537" s="249">
        <v>4474</v>
      </c>
      <c r="C4537" s="248">
        <v>114.33617488946832</v>
      </c>
    </row>
    <row r="4538" spans="2:3" x14ac:dyDescent="0.75">
      <c r="B4538" s="249">
        <v>4475</v>
      </c>
      <c r="C4538" s="248">
        <v>124.5631769328679</v>
      </c>
    </row>
    <row r="4539" spans="2:3" x14ac:dyDescent="0.75">
      <c r="B4539" s="249">
        <v>4476</v>
      </c>
      <c r="C4539" s="248">
        <v>67.590297241075191</v>
      </c>
    </row>
    <row r="4540" spans="2:3" x14ac:dyDescent="0.75">
      <c r="B4540" s="249">
        <v>4477</v>
      </c>
      <c r="C4540" s="248">
        <v>109.47986211329236</v>
      </c>
    </row>
    <row r="4541" spans="2:3" x14ac:dyDescent="0.75">
      <c r="B4541" s="249">
        <v>4478</v>
      </c>
      <c r="C4541" s="248">
        <v>134.07551526572988</v>
      </c>
    </row>
    <row r="4542" spans="2:3" x14ac:dyDescent="0.75">
      <c r="B4542" s="249">
        <v>4479</v>
      </c>
      <c r="C4542" s="248">
        <v>94.645170284893865</v>
      </c>
    </row>
    <row r="4543" spans="2:3" x14ac:dyDescent="0.75">
      <c r="B4543" s="249">
        <v>4480</v>
      </c>
      <c r="C4543" s="248">
        <v>124.38144961352678</v>
      </c>
    </row>
    <row r="4544" spans="2:3" x14ac:dyDescent="0.75">
      <c r="B4544" s="249">
        <v>4481</v>
      </c>
      <c r="C4544" s="248">
        <v>101.06984122722473</v>
      </c>
    </row>
    <row r="4545" spans="2:3" x14ac:dyDescent="0.75">
      <c r="B4545" s="249">
        <v>4482</v>
      </c>
      <c r="C4545" s="248">
        <v>43.523194041919012</v>
      </c>
    </row>
    <row r="4546" spans="2:3" x14ac:dyDescent="0.75">
      <c r="B4546" s="249">
        <v>4483</v>
      </c>
      <c r="C4546" s="248">
        <v>158.26480411690196</v>
      </c>
    </row>
    <row r="4547" spans="2:3" x14ac:dyDescent="0.75">
      <c r="B4547" s="249">
        <v>4484</v>
      </c>
      <c r="C4547" s="248">
        <v>120.00426372877415</v>
      </c>
    </row>
    <row r="4548" spans="2:3" x14ac:dyDescent="0.75">
      <c r="B4548" s="249">
        <v>4485</v>
      </c>
      <c r="C4548" s="248">
        <v>148.76438890831926</v>
      </c>
    </row>
    <row r="4549" spans="2:3" x14ac:dyDescent="0.75">
      <c r="B4549" s="249">
        <v>4486</v>
      </c>
      <c r="C4549" s="248">
        <v>150.76330200137483</v>
      </c>
    </row>
    <row r="4550" spans="2:3" x14ac:dyDescent="0.75">
      <c r="B4550" s="249">
        <v>4487</v>
      </c>
      <c r="C4550" s="248">
        <v>116.70542932936399</v>
      </c>
    </row>
    <row r="4551" spans="2:3" x14ac:dyDescent="0.75">
      <c r="B4551" s="249">
        <v>4488</v>
      </c>
      <c r="C4551" s="248">
        <v>109.1096208876392</v>
      </c>
    </row>
    <row r="4552" spans="2:3" x14ac:dyDescent="0.75">
      <c r="B4552" s="249">
        <v>4489</v>
      </c>
      <c r="C4552" s="248">
        <v>125.60090594344217</v>
      </c>
    </row>
    <row r="4553" spans="2:3" x14ac:dyDescent="0.75">
      <c r="B4553" s="249">
        <v>4490</v>
      </c>
      <c r="C4553" s="248">
        <v>142.5836862555733</v>
      </c>
    </row>
    <row r="4554" spans="2:3" x14ac:dyDescent="0.75">
      <c r="B4554" s="249">
        <v>4491</v>
      </c>
      <c r="C4554" s="248">
        <v>101.45148325005511</v>
      </c>
    </row>
    <row r="4555" spans="2:3" x14ac:dyDescent="0.75">
      <c r="B4555" s="249">
        <v>4492</v>
      </c>
      <c r="C4555" s="248">
        <v>99.249768720949305</v>
      </c>
    </row>
    <row r="4556" spans="2:3" x14ac:dyDescent="0.75">
      <c r="B4556" s="249">
        <v>4493</v>
      </c>
      <c r="C4556" s="248">
        <v>129.1045943371696</v>
      </c>
    </row>
    <row r="4557" spans="2:3" x14ac:dyDescent="0.75">
      <c r="B4557" s="249">
        <v>4494</v>
      </c>
      <c r="C4557" s="248">
        <v>113.06451181870024</v>
      </c>
    </row>
    <row r="4558" spans="2:3" x14ac:dyDescent="0.75">
      <c r="B4558" s="249">
        <v>4495</v>
      </c>
      <c r="C4558" s="248">
        <v>115.27643748081826</v>
      </c>
    </row>
    <row r="4559" spans="2:3" x14ac:dyDescent="0.75">
      <c r="B4559" s="249">
        <v>4496</v>
      </c>
      <c r="C4559" s="248">
        <v>142.0995410133844</v>
      </c>
    </row>
    <row r="4560" spans="2:3" x14ac:dyDescent="0.75">
      <c r="B4560" s="249">
        <v>4497</v>
      </c>
      <c r="C4560" s="248">
        <v>121.08476884832004</v>
      </c>
    </row>
    <row r="4561" spans="2:3" x14ac:dyDescent="0.75">
      <c r="B4561" s="249">
        <v>4498</v>
      </c>
      <c r="C4561" s="248">
        <v>139.57520970979814</v>
      </c>
    </row>
    <row r="4562" spans="2:3" x14ac:dyDescent="0.75">
      <c r="B4562" s="249">
        <v>4499</v>
      </c>
      <c r="C4562" s="248">
        <v>106.44457547616959</v>
      </c>
    </row>
    <row r="4563" spans="2:3" x14ac:dyDescent="0.75">
      <c r="B4563" s="249">
        <v>4500</v>
      </c>
      <c r="C4563" s="248">
        <v>150.73140020185465</v>
      </c>
    </row>
    <row r="4564" spans="2:3" x14ac:dyDescent="0.75">
      <c r="B4564" s="249">
        <v>4501</v>
      </c>
      <c r="C4564" s="248">
        <v>142.43053343304996</v>
      </c>
    </row>
    <row r="4565" spans="2:3" x14ac:dyDescent="0.75">
      <c r="B4565" s="249">
        <v>4502</v>
      </c>
      <c r="C4565" s="248">
        <v>126.58832853984005</v>
      </c>
    </row>
    <row r="4566" spans="2:3" x14ac:dyDescent="0.75">
      <c r="B4566" s="249">
        <v>4503</v>
      </c>
      <c r="C4566" s="248">
        <v>93.533596917914593</v>
      </c>
    </row>
    <row r="4567" spans="2:3" x14ac:dyDescent="0.75">
      <c r="B4567" s="249">
        <v>4504</v>
      </c>
      <c r="C4567" s="248">
        <v>128.60897355355218</v>
      </c>
    </row>
    <row r="4568" spans="2:3" x14ac:dyDescent="0.75">
      <c r="B4568" s="249">
        <v>4505</v>
      </c>
      <c r="C4568" s="248">
        <v>116.50770330791632</v>
      </c>
    </row>
    <row r="4569" spans="2:3" x14ac:dyDescent="0.75">
      <c r="B4569" s="249">
        <v>4506</v>
      </c>
      <c r="C4569" s="248">
        <v>162.08550468434021</v>
      </c>
    </row>
    <row r="4570" spans="2:3" x14ac:dyDescent="0.75">
      <c r="B4570" s="249">
        <v>4507</v>
      </c>
      <c r="C4570" s="248">
        <v>129.29890821103632</v>
      </c>
    </row>
    <row r="4571" spans="2:3" x14ac:dyDescent="0.75">
      <c r="B4571" s="249">
        <v>4508</v>
      </c>
      <c r="C4571" s="248">
        <v>120.17381188691644</v>
      </c>
    </row>
    <row r="4572" spans="2:3" x14ac:dyDescent="0.75">
      <c r="B4572" s="249">
        <v>4509</v>
      </c>
      <c r="C4572" s="248">
        <v>145.56583426113423</v>
      </c>
    </row>
    <row r="4573" spans="2:3" x14ac:dyDescent="0.75">
      <c r="B4573" s="249">
        <v>4510</v>
      </c>
      <c r="C4573" s="248">
        <v>125.94585109684999</v>
      </c>
    </row>
    <row r="4574" spans="2:3" x14ac:dyDescent="0.75">
      <c r="B4574" s="249">
        <v>4511</v>
      </c>
      <c r="C4574" s="248">
        <v>162.37742518148309</v>
      </c>
    </row>
    <row r="4575" spans="2:3" x14ac:dyDescent="0.75">
      <c r="B4575" s="249">
        <v>4512</v>
      </c>
      <c r="C4575" s="248">
        <v>126.68945515604629</v>
      </c>
    </row>
    <row r="4576" spans="2:3" x14ac:dyDescent="0.75">
      <c r="B4576" s="249">
        <v>4513</v>
      </c>
      <c r="C4576" s="248">
        <v>119.77548955827051</v>
      </c>
    </row>
    <row r="4577" spans="2:3" x14ac:dyDescent="0.75">
      <c r="B4577" s="249">
        <v>4514</v>
      </c>
      <c r="C4577" s="248">
        <v>139.00153350027958</v>
      </c>
    </row>
    <row r="4578" spans="2:3" x14ac:dyDescent="0.75">
      <c r="B4578" s="249">
        <v>4515</v>
      </c>
      <c r="C4578" s="248">
        <v>123.49460253303987</v>
      </c>
    </row>
    <row r="4579" spans="2:3" x14ac:dyDescent="0.75">
      <c r="B4579" s="249">
        <v>4516</v>
      </c>
      <c r="C4579" s="248">
        <v>143.22461846395191</v>
      </c>
    </row>
    <row r="4580" spans="2:3" x14ac:dyDescent="0.75">
      <c r="B4580" s="249">
        <v>4517</v>
      </c>
      <c r="C4580" s="248">
        <v>124.90701250439207</v>
      </c>
    </row>
    <row r="4581" spans="2:3" x14ac:dyDescent="0.75">
      <c r="B4581" s="249">
        <v>4518</v>
      </c>
      <c r="C4581" s="248">
        <v>108.67621234916643</v>
      </c>
    </row>
    <row r="4582" spans="2:3" x14ac:dyDescent="0.75">
      <c r="B4582" s="249">
        <v>4519</v>
      </c>
      <c r="C4582" s="248">
        <v>133.720032322001</v>
      </c>
    </row>
    <row r="4583" spans="2:3" x14ac:dyDescent="0.75">
      <c r="B4583" s="249">
        <v>4520</v>
      </c>
      <c r="C4583" s="248">
        <v>104.7396586943288</v>
      </c>
    </row>
    <row r="4584" spans="2:3" x14ac:dyDescent="0.75">
      <c r="B4584" s="249">
        <v>4521</v>
      </c>
      <c r="C4584" s="248">
        <v>158.91722353480782</v>
      </c>
    </row>
    <row r="4585" spans="2:3" x14ac:dyDescent="0.75">
      <c r="B4585" s="249">
        <v>4522</v>
      </c>
      <c r="C4585" s="248">
        <v>85.377162478265035</v>
      </c>
    </row>
    <row r="4586" spans="2:3" x14ac:dyDescent="0.75">
      <c r="B4586" s="249">
        <v>4523</v>
      </c>
      <c r="C4586" s="248">
        <v>139.26055462626624</v>
      </c>
    </row>
    <row r="4587" spans="2:3" x14ac:dyDescent="0.75">
      <c r="B4587" s="249">
        <v>4524</v>
      </c>
      <c r="C4587" s="248">
        <v>146.62753671220378</v>
      </c>
    </row>
    <row r="4588" spans="2:3" x14ac:dyDescent="0.75">
      <c r="B4588" s="249">
        <v>4525</v>
      </c>
      <c r="C4588" s="248">
        <v>104.73609279961799</v>
      </c>
    </row>
    <row r="4589" spans="2:3" x14ac:dyDescent="0.75">
      <c r="B4589" s="249">
        <v>4526</v>
      </c>
      <c r="C4589" s="248">
        <v>94.942608656296755</v>
      </c>
    </row>
    <row r="4590" spans="2:3" x14ac:dyDescent="0.75">
      <c r="B4590" s="249">
        <v>4527</v>
      </c>
      <c r="C4590" s="248">
        <v>121.48140083481714</v>
      </c>
    </row>
    <row r="4591" spans="2:3" x14ac:dyDescent="0.75">
      <c r="B4591" s="249">
        <v>4528</v>
      </c>
      <c r="C4591" s="248">
        <v>91.93868082854496</v>
      </c>
    </row>
    <row r="4592" spans="2:3" x14ac:dyDescent="0.75">
      <c r="B4592" s="249">
        <v>4529</v>
      </c>
      <c r="C4592" s="248">
        <v>82.488851471680618</v>
      </c>
    </row>
    <row r="4593" spans="2:3" x14ac:dyDescent="0.75">
      <c r="B4593" s="249">
        <v>4530</v>
      </c>
      <c r="C4593" s="248">
        <v>154.49298159746667</v>
      </c>
    </row>
    <row r="4594" spans="2:3" x14ac:dyDescent="0.75">
      <c r="B4594" s="249">
        <v>4531</v>
      </c>
      <c r="C4594" s="248">
        <v>125.31440132037298</v>
      </c>
    </row>
    <row r="4595" spans="2:3" x14ac:dyDescent="0.75">
      <c r="B4595" s="249">
        <v>4532</v>
      </c>
      <c r="C4595" s="248">
        <v>154.48024042250856</v>
      </c>
    </row>
    <row r="4596" spans="2:3" x14ac:dyDescent="0.75">
      <c r="B4596" s="249">
        <v>4533</v>
      </c>
      <c r="C4596" s="248">
        <v>100.63024564228581</v>
      </c>
    </row>
    <row r="4597" spans="2:3" x14ac:dyDescent="0.75">
      <c r="B4597" s="249">
        <v>4534</v>
      </c>
      <c r="C4597" s="248">
        <v>53.327636000669386</v>
      </c>
    </row>
    <row r="4598" spans="2:3" x14ac:dyDescent="0.75">
      <c r="B4598" s="249">
        <v>4535</v>
      </c>
      <c r="C4598" s="248">
        <v>132.61841381749349</v>
      </c>
    </row>
    <row r="4599" spans="2:3" x14ac:dyDescent="0.75">
      <c r="B4599" s="249">
        <v>4536</v>
      </c>
      <c r="C4599" s="248">
        <v>100.50272597002895</v>
      </c>
    </row>
    <row r="4600" spans="2:3" x14ac:dyDescent="0.75">
      <c r="B4600" s="249">
        <v>4537</v>
      </c>
      <c r="C4600" s="248">
        <v>160.97684230313857</v>
      </c>
    </row>
    <row r="4601" spans="2:3" x14ac:dyDescent="0.75">
      <c r="B4601" s="249">
        <v>4538</v>
      </c>
      <c r="C4601" s="248">
        <v>163.80252685802185</v>
      </c>
    </row>
    <row r="4602" spans="2:3" x14ac:dyDescent="0.75">
      <c r="B4602" s="249">
        <v>4539</v>
      </c>
      <c r="C4602" s="248">
        <v>132.34195603572462</v>
      </c>
    </row>
    <row r="4603" spans="2:3" x14ac:dyDescent="0.75">
      <c r="B4603" s="249">
        <v>4540</v>
      </c>
      <c r="C4603" s="248">
        <v>145.03171067566313</v>
      </c>
    </row>
    <row r="4604" spans="2:3" x14ac:dyDescent="0.75">
      <c r="B4604" s="249">
        <v>4541</v>
      </c>
      <c r="C4604" s="248">
        <v>127.91064161071452</v>
      </c>
    </row>
    <row r="4605" spans="2:3" x14ac:dyDescent="0.75">
      <c r="B4605" s="249">
        <v>4542</v>
      </c>
      <c r="C4605" s="248">
        <v>125.64727736355567</v>
      </c>
    </row>
    <row r="4606" spans="2:3" x14ac:dyDescent="0.75">
      <c r="B4606" s="249">
        <v>4543</v>
      </c>
      <c r="C4606" s="248">
        <v>143.04200953132516</v>
      </c>
    </row>
    <row r="4607" spans="2:3" x14ac:dyDescent="0.75">
      <c r="B4607" s="249">
        <v>4544</v>
      </c>
      <c r="C4607" s="248">
        <v>105.94132405424325</v>
      </c>
    </row>
    <row r="4608" spans="2:3" x14ac:dyDescent="0.75">
      <c r="B4608" s="249">
        <v>4545</v>
      </c>
      <c r="C4608" s="248">
        <v>143.55564701214226</v>
      </c>
    </row>
    <row r="4609" spans="2:3" x14ac:dyDescent="0.75">
      <c r="B4609" s="249">
        <v>4546</v>
      </c>
      <c r="C4609" s="248">
        <v>103.2151026997574</v>
      </c>
    </row>
    <row r="4610" spans="2:3" x14ac:dyDescent="0.75">
      <c r="B4610" s="249">
        <v>4547</v>
      </c>
      <c r="C4610" s="248">
        <v>132.84633613031247</v>
      </c>
    </row>
    <row r="4611" spans="2:3" x14ac:dyDescent="0.75">
      <c r="B4611" s="249">
        <v>4548</v>
      </c>
      <c r="C4611" s="248">
        <v>31.25346277022291</v>
      </c>
    </row>
    <row r="4612" spans="2:3" x14ac:dyDescent="0.75">
      <c r="B4612" s="249">
        <v>4549</v>
      </c>
      <c r="C4612" s="248">
        <v>79.564443180079778</v>
      </c>
    </row>
    <row r="4613" spans="2:3" x14ac:dyDescent="0.75">
      <c r="B4613" s="249">
        <v>4550</v>
      </c>
      <c r="C4613" s="248">
        <v>114.48937167152202</v>
      </c>
    </row>
    <row r="4614" spans="2:3" x14ac:dyDescent="0.75">
      <c r="B4614" s="249">
        <v>4551</v>
      </c>
      <c r="C4614" s="248">
        <v>97.605434854874943</v>
      </c>
    </row>
    <row r="4615" spans="2:3" x14ac:dyDescent="0.75">
      <c r="B4615" s="249">
        <v>4552</v>
      </c>
      <c r="C4615" s="248">
        <v>116.44892328565467</v>
      </c>
    </row>
    <row r="4616" spans="2:3" x14ac:dyDescent="0.75">
      <c r="B4616" s="249">
        <v>4553</v>
      </c>
      <c r="C4616" s="248">
        <v>139.34064003456598</v>
      </c>
    </row>
    <row r="4617" spans="2:3" x14ac:dyDescent="0.75">
      <c r="B4617" s="249">
        <v>4554</v>
      </c>
      <c r="C4617" s="248">
        <v>128.29784707040167</v>
      </c>
    </row>
    <row r="4618" spans="2:3" x14ac:dyDescent="0.75">
      <c r="B4618" s="249">
        <v>4555</v>
      </c>
      <c r="C4618" s="248">
        <v>133.63309852394522</v>
      </c>
    </row>
    <row r="4619" spans="2:3" x14ac:dyDescent="0.75">
      <c r="B4619" s="249">
        <v>4556</v>
      </c>
      <c r="C4619" s="248">
        <v>135.23242862078072</v>
      </c>
    </row>
    <row r="4620" spans="2:3" x14ac:dyDescent="0.75">
      <c r="B4620" s="249">
        <v>4557</v>
      </c>
      <c r="C4620" s="248">
        <v>128.87472589353769</v>
      </c>
    </row>
    <row r="4621" spans="2:3" x14ac:dyDescent="0.75">
      <c r="B4621" s="249">
        <v>4558</v>
      </c>
      <c r="C4621" s="248">
        <v>106.86928367204641</v>
      </c>
    </row>
    <row r="4622" spans="2:3" x14ac:dyDescent="0.75">
      <c r="B4622" s="249">
        <v>4559</v>
      </c>
      <c r="C4622" s="248">
        <v>104.85467623014313</v>
      </c>
    </row>
    <row r="4623" spans="2:3" x14ac:dyDescent="0.75">
      <c r="B4623" s="249">
        <v>4560</v>
      </c>
      <c r="C4623" s="248">
        <v>111.57982317857626</v>
      </c>
    </row>
    <row r="4624" spans="2:3" x14ac:dyDescent="0.75">
      <c r="B4624" s="249">
        <v>4561</v>
      </c>
      <c r="C4624" s="248">
        <v>95.064738188882444</v>
      </c>
    </row>
    <row r="4625" spans="2:3" x14ac:dyDescent="0.75">
      <c r="B4625" s="249">
        <v>4562</v>
      </c>
      <c r="C4625" s="248">
        <v>125.94392899056716</v>
      </c>
    </row>
    <row r="4626" spans="2:3" x14ac:dyDescent="0.75">
      <c r="B4626" s="249">
        <v>4563</v>
      </c>
      <c r="C4626" s="248">
        <v>111.10604398172019</v>
      </c>
    </row>
    <row r="4627" spans="2:3" x14ac:dyDescent="0.75">
      <c r="B4627" s="249">
        <v>4564</v>
      </c>
      <c r="C4627" s="248">
        <v>155.20239919977848</v>
      </c>
    </row>
    <row r="4628" spans="2:3" x14ac:dyDescent="0.75">
      <c r="B4628" s="249">
        <v>4565</v>
      </c>
      <c r="C4628" s="248">
        <v>150.94059809142874</v>
      </c>
    </row>
    <row r="4629" spans="2:3" x14ac:dyDescent="0.75">
      <c r="B4629" s="249">
        <v>4566</v>
      </c>
      <c r="C4629" s="248">
        <v>44.255051881552276</v>
      </c>
    </row>
    <row r="4630" spans="2:3" x14ac:dyDescent="0.75">
      <c r="B4630" s="249">
        <v>4567</v>
      </c>
      <c r="C4630" s="248">
        <v>140.11361188293051</v>
      </c>
    </row>
    <row r="4631" spans="2:3" x14ac:dyDescent="0.75">
      <c r="B4631" s="249">
        <v>4568</v>
      </c>
      <c r="C4631" s="248">
        <v>105.11934417937738</v>
      </c>
    </row>
    <row r="4632" spans="2:3" x14ac:dyDescent="0.75">
      <c r="B4632" s="249">
        <v>4569</v>
      </c>
      <c r="C4632" s="248">
        <v>143.86244705754899</v>
      </c>
    </row>
    <row r="4633" spans="2:3" x14ac:dyDescent="0.75">
      <c r="B4633" s="249">
        <v>4570</v>
      </c>
      <c r="C4633" s="248">
        <v>143.48716928428152</v>
      </c>
    </row>
    <row r="4634" spans="2:3" x14ac:dyDescent="0.75">
      <c r="B4634" s="249">
        <v>4571</v>
      </c>
      <c r="C4634" s="248">
        <v>92.466958421529299</v>
      </c>
    </row>
    <row r="4635" spans="2:3" x14ac:dyDescent="0.75">
      <c r="B4635" s="249">
        <v>4572</v>
      </c>
      <c r="C4635" s="248">
        <v>108.73960904077312</v>
      </c>
    </row>
    <row r="4636" spans="2:3" x14ac:dyDescent="0.75">
      <c r="B4636" s="249">
        <v>4573</v>
      </c>
      <c r="C4636" s="248">
        <v>90.295707552332601</v>
      </c>
    </row>
    <row r="4637" spans="2:3" x14ac:dyDescent="0.75">
      <c r="B4637" s="249">
        <v>4574</v>
      </c>
      <c r="C4637" s="248">
        <v>92.350509372027176</v>
      </c>
    </row>
    <row r="4638" spans="2:3" x14ac:dyDescent="0.75">
      <c r="B4638" s="249">
        <v>4575</v>
      </c>
      <c r="C4638" s="248">
        <v>139.34089708955383</v>
      </c>
    </row>
    <row r="4639" spans="2:3" x14ac:dyDescent="0.75">
      <c r="B4639" s="249">
        <v>4576</v>
      </c>
      <c r="C4639" s="248">
        <v>123.22252843165495</v>
      </c>
    </row>
    <row r="4640" spans="2:3" x14ac:dyDescent="0.75">
      <c r="B4640" s="249">
        <v>4577</v>
      </c>
      <c r="C4640" s="248">
        <v>118.18675683133063</v>
      </c>
    </row>
    <row r="4641" spans="2:3" x14ac:dyDescent="0.75">
      <c r="B4641" s="249">
        <v>4578</v>
      </c>
      <c r="C4641" s="248">
        <v>104.11367867494954</v>
      </c>
    </row>
    <row r="4642" spans="2:3" x14ac:dyDescent="0.75">
      <c r="B4642" s="249">
        <v>4579</v>
      </c>
      <c r="C4642" s="248">
        <v>100.60413925284888</v>
      </c>
    </row>
    <row r="4643" spans="2:3" x14ac:dyDescent="0.75">
      <c r="B4643" s="249">
        <v>4580</v>
      </c>
      <c r="C4643" s="248">
        <v>119.51960133266113</v>
      </c>
    </row>
    <row r="4644" spans="2:3" x14ac:dyDescent="0.75">
      <c r="B4644" s="249">
        <v>4581</v>
      </c>
      <c r="C4644" s="248">
        <v>115.41717159955773</v>
      </c>
    </row>
    <row r="4645" spans="2:3" x14ac:dyDescent="0.75">
      <c r="B4645" s="249">
        <v>4582</v>
      </c>
      <c r="C4645" s="248">
        <v>153.85981916907724</v>
      </c>
    </row>
    <row r="4646" spans="2:3" x14ac:dyDescent="0.75">
      <c r="B4646" s="249">
        <v>4583</v>
      </c>
      <c r="C4646" s="248">
        <v>83.515543739255065</v>
      </c>
    </row>
    <row r="4647" spans="2:3" x14ac:dyDescent="0.75">
      <c r="B4647" s="249">
        <v>4584</v>
      </c>
      <c r="C4647" s="248">
        <v>159.74114467937312</v>
      </c>
    </row>
    <row r="4648" spans="2:3" x14ac:dyDescent="0.75">
      <c r="B4648" s="249">
        <v>4585</v>
      </c>
      <c r="C4648" s="248">
        <v>116.39329527127225</v>
      </c>
    </row>
    <row r="4649" spans="2:3" x14ac:dyDescent="0.75">
      <c r="B4649" s="249">
        <v>4586</v>
      </c>
      <c r="C4649" s="248">
        <v>91.808577604803645</v>
      </c>
    </row>
    <row r="4650" spans="2:3" x14ac:dyDescent="0.75">
      <c r="B4650" s="249">
        <v>4587</v>
      </c>
      <c r="C4650" s="248">
        <v>114.36720998379297</v>
      </c>
    </row>
    <row r="4651" spans="2:3" x14ac:dyDescent="0.75">
      <c r="B4651" s="249">
        <v>4588</v>
      </c>
      <c r="C4651" s="248">
        <v>129.10948499309694</v>
      </c>
    </row>
    <row r="4652" spans="2:3" x14ac:dyDescent="0.75">
      <c r="B4652" s="249">
        <v>4589</v>
      </c>
      <c r="C4652" s="248">
        <v>131.48285614179827</v>
      </c>
    </row>
    <row r="4653" spans="2:3" x14ac:dyDescent="0.75">
      <c r="B4653" s="249">
        <v>4590</v>
      </c>
      <c r="C4653" s="248">
        <v>107.28622759159018</v>
      </c>
    </row>
    <row r="4654" spans="2:3" x14ac:dyDescent="0.75">
      <c r="B4654" s="249">
        <v>4591</v>
      </c>
      <c r="C4654" s="248">
        <v>133.71512096510043</v>
      </c>
    </row>
    <row r="4655" spans="2:3" x14ac:dyDescent="0.75">
      <c r="B4655" s="249">
        <v>4592</v>
      </c>
      <c r="C4655" s="248">
        <v>141.90628046349897</v>
      </c>
    </row>
    <row r="4656" spans="2:3" x14ac:dyDescent="0.75">
      <c r="B4656" s="249">
        <v>4593</v>
      </c>
      <c r="C4656" s="248">
        <v>88.425257232199471</v>
      </c>
    </row>
    <row r="4657" spans="2:3" x14ac:dyDescent="0.75">
      <c r="B4657" s="249">
        <v>4594</v>
      </c>
      <c r="C4657" s="248">
        <v>97.668563115757379</v>
      </c>
    </row>
    <row r="4658" spans="2:3" x14ac:dyDescent="0.75">
      <c r="B4658" s="249">
        <v>4595</v>
      </c>
      <c r="C4658" s="248">
        <v>78.019008248973506</v>
      </c>
    </row>
    <row r="4659" spans="2:3" x14ac:dyDescent="0.75">
      <c r="B4659" s="249">
        <v>4596</v>
      </c>
      <c r="C4659" s="248">
        <v>95.065141691144163</v>
      </c>
    </row>
    <row r="4660" spans="2:3" x14ac:dyDescent="0.75">
      <c r="B4660" s="249">
        <v>4597</v>
      </c>
      <c r="C4660" s="248">
        <v>116.86355507472966</v>
      </c>
    </row>
    <row r="4661" spans="2:3" x14ac:dyDescent="0.75">
      <c r="B4661" s="249">
        <v>4598</v>
      </c>
      <c r="C4661" s="248">
        <v>148.51451806494151</v>
      </c>
    </row>
    <row r="4662" spans="2:3" x14ac:dyDescent="0.75">
      <c r="B4662" s="249">
        <v>4599</v>
      </c>
      <c r="C4662" s="248">
        <v>133.29231432205231</v>
      </c>
    </row>
    <row r="4663" spans="2:3" x14ac:dyDescent="0.75">
      <c r="B4663" s="249">
        <v>4600</v>
      </c>
      <c r="C4663" s="248">
        <v>143.17634142973168</v>
      </c>
    </row>
    <row r="4664" spans="2:3" x14ac:dyDescent="0.75">
      <c r="B4664" s="249">
        <v>4601</v>
      </c>
      <c r="C4664" s="248">
        <v>137.08049216521499</v>
      </c>
    </row>
    <row r="4665" spans="2:3" x14ac:dyDescent="0.75">
      <c r="B4665" s="249">
        <v>4602</v>
      </c>
      <c r="C4665" s="248">
        <v>102.62181447803285</v>
      </c>
    </row>
    <row r="4666" spans="2:3" x14ac:dyDescent="0.75">
      <c r="B4666" s="249">
        <v>4603</v>
      </c>
      <c r="C4666" s="248">
        <v>125.29688282519808</v>
      </c>
    </row>
    <row r="4667" spans="2:3" x14ac:dyDescent="0.75">
      <c r="B4667" s="249">
        <v>4604</v>
      </c>
      <c r="C4667" s="248">
        <v>151.23226139712577</v>
      </c>
    </row>
    <row r="4668" spans="2:3" x14ac:dyDescent="0.75">
      <c r="B4668" s="249">
        <v>4605</v>
      </c>
      <c r="C4668" s="248">
        <v>112.81507888950425</v>
      </c>
    </row>
    <row r="4669" spans="2:3" x14ac:dyDescent="0.75">
      <c r="B4669" s="249">
        <v>4606</v>
      </c>
      <c r="C4669" s="248">
        <v>122.94216246421294</v>
      </c>
    </row>
    <row r="4670" spans="2:3" x14ac:dyDescent="0.75">
      <c r="B4670" s="249">
        <v>4607</v>
      </c>
      <c r="C4670" s="248">
        <v>112.32058108263735</v>
      </c>
    </row>
    <row r="4671" spans="2:3" x14ac:dyDescent="0.75">
      <c r="B4671" s="249">
        <v>4608</v>
      </c>
      <c r="C4671" s="248">
        <v>152.39634829668043</v>
      </c>
    </row>
    <row r="4672" spans="2:3" x14ac:dyDescent="0.75">
      <c r="B4672" s="249">
        <v>4609</v>
      </c>
      <c r="C4672" s="248">
        <v>112.73360666676672</v>
      </c>
    </row>
    <row r="4673" spans="2:3" x14ac:dyDescent="0.75">
      <c r="B4673" s="249">
        <v>4610</v>
      </c>
      <c r="C4673" s="248">
        <v>109.38419058782686</v>
      </c>
    </row>
    <row r="4674" spans="2:3" x14ac:dyDescent="0.75">
      <c r="B4674" s="249">
        <v>4611</v>
      </c>
      <c r="C4674" s="248">
        <v>100.27892569228356</v>
      </c>
    </row>
    <row r="4675" spans="2:3" x14ac:dyDescent="0.75">
      <c r="B4675" s="249">
        <v>4612</v>
      </c>
      <c r="C4675" s="248">
        <v>69.335066890687898</v>
      </c>
    </row>
    <row r="4676" spans="2:3" x14ac:dyDescent="0.75">
      <c r="B4676" s="249">
        <v>4613</v>
      </c>
      <c r="C4676" s="248">
        <v>104.06246134294852</v>
      </c>
    </row>
    <row r="4677" spans="2:3" x14ac:dyDescent="0.75">
      <c r="B4677" s="249">
        <v>4614</v>
      </c>
      <c r="C4677" s="248">
        <v>96.276442013986426</v>
      </c>
    </row>
    <row r="4678" spans="2:3" x14ac:dyDescent="0.75">
      <c r="B4678" s="249">
        <v>4615</v>
      </c>
      <c r="C4678" s="248">
        <v>132.1247179889703</v>
      </c>
    </row>
    <row r="4679" spans="2:3" x14ac:dyDescent="0.75">
      <c r="B4679" s="249">
        <v>4616</v>
      </c>
      <c r="C4679" s="248">
        <v>105.13638021029868</v>
      </c>
    </row>
    <row r="4680" spans="2:3" x14ac:dyDescent="0.75">
      <c r="B4680" s="249">
        <v>4617</v>
      </c>
      <c r="C4680" s="248">
        <v>109.36025985475291</v>
      </c>
    </row>
    <row r="4681" spans="2:3" x14ac:dyDescent="0.75">
      <c r="B4681" s="249">
        <v>4618</v>
      </c>
      <c r="C4681" s="248">
        <v>112.17176924240366</v>
      </c>
    </row>
    <row r="4682" spans="2:3" x14ac:dyDescent="0.75">
      <c r="B4682" s="249">
        <v>4619</v>
      </c>
      <c r="C4682" s="248">
        <v>116.63967553975677</v>
      </c>
    </row>
    <row r="4683" spans="2:3" x14ac:dyDescent="0.75">
      <c r="B4683" s="249">
        <v>4620</v>
      </c>
      <c r="C4683" s="248">
        <v>100.28460811880892</v>
      </c>
    </row>
    <row r="4684" spans="2:3" x14ac:dyDescent="0.75">
      <c r="B4684" s="249">
        <v>4621</v>
      </c>
      <c r="C4684" s="248">
        <v>140.76715198622776</v>
      </c>
    </row>
    <row r="4685" spans="2:3" x14ac:dyDescent="0.75">
      <c r="B4685" s="249">
        <v>4622</v>
      </c>
      <c r="C4685" s="248">
        <v>79.451660262937935</v>
      </c>
    </row>
    <row r="4686" spans="2:3" x14ac:dyDescent="0.75">
      <c r="B4686" s="249">
        <v>4623</v>
      </c>
      <c r="C4686" s="248">
        <v>125.27764694877766</v>
      </c>
    </row>
    <row r="4687" spans="2:3" x14ac:dyDescent="0.75">
      <c r="B4687" s="249">
        <v>4624</v>
      </c>
      <c r="C4687" s="248">
        <v>131.55725350335021</v>
      </c>
    </row>
    <row r="4688" spans="2:3" x14ac:dyDescent="0.75">
      <c r="B4688" s="249">
        <v>4625</v>
      </c>
      <c r="C4688" s="248">
        <v>151.79359040314972</v>
      </c>
    </row>
    <row r="4689" spans="2:3" x14ac:dyDescent="0.75">
      <c r="B4689" s="249">
        <v>4626</v>
      </c>
      <c r="C4689" s="248">
        <v>94.057039333533879</v>
      </c>
    </row>
    <row r="4690" spans="2:3" x14ac:dyDescent="0.75">
      <c r="B4690" s="249">
        <v>4627</v>
      </c>
      <c r="C4690" s="248">
        <v>155.06271888859567</v>
      </c>
    </row>
    <row r="4691" spans="2:3" x14ac:dyDescent="0.75">
      <c r="B4691" s="249">
        <v>4628</v>
      </c>
      <c r="C4691" s="248">
        <v>127.05935511932321</v>
      </c>
    </row>
    <row r="4692" spans="2:3" x14ac:dyDescent="0.75">
      <c r="B4692" s="249">
        <v>4629</v>
      </c>
      <c r="C4692" s="248">
        <v>126.7926760355773</v>
      </c>
    </row>
    <row r="4693" spans="2:3" x14ac:dyDescent="0.75">
      <c r="B4693" s="249">
        <v>4630</v>
      </c>
      <c r="C4693" s="248">
        <v>119.93853963398635</v>
      </c>
    </row>
    <row r="4694" spans="2:3" x14ac:dyDescent="0.75">
      <c r="B4694" s="249">
        <v>4631</v>
      </c>
      <c r="C4694" s="248">
        <v>78.467004934288695</v>
      </c>
    </row>
    <row r="4695" spans="2:3" x14ac:dyDescent="0.75">
      <c r="B4695" s="249">
        <v>4632</v>
      </c>
      <c r="C4695" s="248">
        <v>112.06473328541603</v>
      </c>
    </row>
    <row r="4696" spans="2:3" x14ac:dyDescent="0.75">
      <c r="B4696" s="249">
        <v>4633</v>
      </c>
      <c r="C4696" s="248">
        <v>148.83321528133382</v>
      </c>
    </row>
    <row r="4697" spans="2:3" x14ac:dyDescent="0.75">
      <c r="B4697" s="249">
        <v>4634</v>
      </c>
      <c r="C4697" s="248">
        <v>142.48329829273106</v>
      </c>
    </row>
    <row r="4698" spans="2:3" x14ac:dyDescent="0.75">
      <c r="B4698" s="249">
        <v>4635</v>
      </c>
      <c r="C4698" s="248">
        <v>144.21436462258342</v>
      </c>
    </row>
    <row r="4699" spans="2:3" x14ac:dyDescent="0.75">
      <c r="B4699" s="249">
        <v>4636</v>
      </c>
      <c r="C4699" s="248">
        <v>104.63891272764511</v>
      </c>
    </row>
    <row r="4700" spans="2:3" x14ac:dyDescent="0.75">
      <c r="B4700" s="249">
        <v>4637</v>
      </c>
      <c r="C4700" s="248">
        <v>117.33528169232493</v>
      </c>
    </row>
    <row r="4701" spans="2:3" x14ac:dyDescent="0.75">
      <c r="B4701" s="249">
        <v>4638</v>
      </c>
      <c r="C4701" s="248">
        <v>126.30802107125082</v>
      </c>
    </row>
    <row r="4702" spans="2:3" x14ac:dyDescent="0.75">
      <c r="B4702" s="249">
        <v>4639</v>
      </c>
      <c r="C4702" s="248">
        <v>120.82545481567068</v>
      </c>
    </row>
    <row r="4703" spans="2:3" x14ac:dyDescent="0.75">
      <c r="B4703" s="249">
        <v>4640</v>
      </c>
      <c r="C4703" s="248">
        <v>119.96025927733207</v>
      </c>
    </row>
    <row r="4704" spans="2:3" x14ac:dyDescent="0.75">
      <c r="B4704" s="249">
        <v>4641</v>
      </c>
      <c r="C4704" s="248">
        <v>72.101035200544302</v>
      </c>
    </row>
    <row r="4705" spans="2:3" x14ac:dyDescent="0.75">
      <c r="B4705" s="249">
        <v>4642</v>
      </c>
      <c r="C4705" s="248">
        <v>118.87745152936</v>
      </c>
    </row>
    <row r="4706" spans="2:3" x14ac:dyDescent="0.75">
      <c r="B4706" s="249">
        <v>4643</v>
      </c>
      <c r="C4706" s="248">
        <v>115.28790855530269</v>
      </c>
    </row>
    <row r="4707" spans="2:3" x14ac:dyDescent="0.75">
      <c r="B4707" s="249">
        <v>4644</v>
      </c>
      <c r="C4707" s="248">
        <v>131.25971292295782</v>
      </c>
    </row>
    <row r="4708" spans="2:3" x14ac:dyDescent="0.75">
      <c r="B4708" s="249">
        <v>4645</v>
      </c>
      <c r="C4708" s="248">
        <v>102.71016959292182</v>
      </c>
    </row>
    <row r="4709" spans="2:3" x14ac:dyDescent="0.75">
      <c r="B4709" s="249">
        <v>4646</v>
      </c>
      <c r="C4709" s="248">
        <v>130.55089422303831</v>
      </c>
    </row>
    <row r="4710" spans="2:3" x14ac:dyDescent="0.75">
      <c r="B4710" s="249">
        <v>4647</v>
      </c>
      <c r="C4710" s="248">
        <v>132.88974643578749</v>
      </c>
    </row>
    <row r="4711" spans="2:3" x14ac:dyDescent="0.75">
      <c r="B4711" s="249">
        <v>4648</v>
      </c>
      <c r="C4711" s="248">
        <v>96.74148762152906</v>
      </c>
    </row>
    <row r="4712" spans="2:3" x14ac:dyDescent="0.75">
      <c r="B4712" s="249">
        <v>4649</v>
      </c>
      <c r="C4712" s="248">
        <v>139.1775655064225</v>
      </c>
    </row>
    <row r="4713" spans="2:3" x14ac:dyDescent="0.75">
      <c r="B4713" s="249">
        <v>4650</v>
      </c>
      <c r="C4713" s="248">
        <v>122.40970203235666</v>
      </c>
    </row>
    <row r="4714" spans="2:3" x14ac:dyDescent="0.75">
      <c r="B4714" s="249">
        <v>4651</v>
      </c>
      <c r="C4714" s="248">
        <v>156.95119033205975</v>
      </c>
    </row>
    <row r="4715" spans="2:3" x14ac:dyDescent="0.75">
      <c r="B4715" s="249">
        <v>4652</v>
      </c>
      <c r="C4715" s="248">
        <v>115.61824814214</v>
      </c>
    </row>
    <row r="4716" spans="2:3" x14ac:dyDescent="0.75">
      <c r="B4716" s="249">
        <v>4653</v>
      </c>
      <c r="C4716" s="248">
        <v>118.75330887480753</v>
      </c>
    </row>
    <row r="4717" spans="2:3" x14ac:dyDescent="0.75">
      <c r="B4717" s="249">
        <v>4654</v>
      </c>
      <c r="C4717" s="248">
        <v>148.00937161763392</v>
      </c>
    </row>
    <row r="4718" spans="2:3" x14ac:dyDescent="0.75">
      <c r="B4718" s="249">
        <v>4655</v>
      </c>
      <c r="C4718" s="248">
        <v>132.80645724265736</v>
      </c>
    </row>
    <row r="4719" spans="2:3" x14ac:dyDescent="0.75">
      <c r="B4719" s="249">
        <v>4656</v>
      </c>
      <c r="C4719" s="248">
        <v>107.38930088295702</v>
      </c>
    </row>
    <row r="4720" spans="2:3" x14ac:dyDescent="0.75">
      <c r="B4720" s="249">
        <v>4657</v>
      </c>
      <c r="C4720" s="248">
        <v>103.17275549267592</v>
      </c>
    </row>
    <row r="4721" spans="2:3" x14ac:dyDescent="0.75">
      <c r="B4721" s="249">
        <v>4658</v>
      </c>
      <c r="C4721" s="248">
        <v>128.04923725877981</v>
      </c>
    </row>
    <row r="4722" spans="2:3" x14ac:dyDescent="0.75">
      <c r="B4722" s="249">
        <v>4659</v>
      </c>
      <c r="C4722" s="248">
        <v>136.00215571579014</v>
      </c>
    </row>
    <row r="4723" spans="2:3" x14ac:dyDescent="0.75">
      <c r="B4723" s="249">
        <v>4660</v>
      </c>
      <c r="C4723" s="248">
        <v>100.13590733964141</v>
      </c>
    </row>
    <row r="4724" spans="2:3" x14ac:dyDescent="0.75">
      <c r="B4724" s="249">
        <v>4661</v>
      </c>
      <c r="C4724" s="248">
        <v>98.378329142250394</v>
      </c>
    </row>
    <row r="4725" spans="2:3" x14ac:dyDescent="0.75">
      <c r="B4725" s="249">
        <v>4662</v>
      </c>
      <c r="C4725" s="248">
        <v>113.89170451574323</v>
      </c>
    </row>
    <row r="4726" spans="2:3" x14ac:dyDescent="0.75">
      <c r="B4726" s="249">
        <v>4663</v>
      </c>
      <c r="C4726" s="248">
        <v>128.29613847442178</v>
      </c>
    </row>
    <row r="4727" spans="2:3" x14ac:dyDescent="0.75">
      <c r="B4727" s="249">
        <v>4664</v>
      </c>
      <c r="C4727" s="248">
        <v>106.61989774986195</v>
      </c>
    </row>
    <row r="4728" spans="2:3" x14ac:dyDescent="0.75">
      <c r="B4728" s="249">
        <v>4665</v>
      </c>
      <c r="C4728" s="248">
        <v>88.807503948535569</v>
      </c>
    </row>
    <row r="4729" spans="2:3" x14ac:dyDescent="0.75">
      <c r="B4729" s="249">
        <v>4666</v>
      </c>
      <c r="C4729" s="248">
        <v>73.747560716131687</v>
      </c>
    </row>
    <row r="4730" spans="2:3" x14ac:dyDescent="0.75">
      <c r="B4730" s="249">
        <v>4667</v>
      </c>
      <c r="C4730" s="248">
        <v>152.27154838241887</v>
      </c>
    </row>
    <row r="4731" spans="2:3" x14ac:dyDescent="0.75">
      <c r="B4731" s="249">
        <v>4668</v>
      </c>
      <c r="C4731" s="248">
        <v>141.44021181661776</v>
      </c>
    </row>
    <row r="4732" spans="2:3" x14ac:dyDescent="0.75">
      <c r="B4732" s="249">
        <v>4669</v>
      </c>
      <c r="C4732" s="248">
        <v>116.56316087526814</v>
      </c>
    </row>
    <row r="4733" spans="2:3" x14ac:dyDescent="0.75">
      <c r="B4733" s="249">
        <v>4670</v>
      </c>
      <c r="C4733" s="248">
        <v>76.887264515018614</v>
      </c>
    </row>
    <row r="4734" spans="2:3" x14ac:dyDescent="0.75">
      <c r="B4734" s="249">
        <v>4671</v>
      </c>
      <c r="C4734" s="248">
        <v>99.909958229968879</v>
      </c>
    </row>
    <row r="4735" spans="2:3" x14ac:dyDescent="0.75">
      <c r="B4735" s="249">
        <v>4672</v>
      </c>
      <c r="C4735" s="248">
        <v>132.22267338835923</v>
      </c>
    </row>
    <row r="4736" spans="2:3" x14ac:dyDescent="0.75">
      <c r="B4736" s="249">
        <v>4673</v>
      </c>
      <c r="C4736" s="248">
        <v>128.984849267974</v>
      </c>
    </row>
    <row r="4737" spans="2:3" x14ac:dyDescent="0.75">
      <c r="B4737" s="249">
        <v>4674</v>
      </c>
      <c r="C4737" s="248">
        <v>118.48766260735589</v>
      </c>
    </row>
    <row r="4738" spans="2:3" x14ac:dyDescent="0.75">
      <c r="B4738" s="249">
        <v>4675</v>
      </c>
      <c r="C4738" s="248">
        <v>128.56242961576427</v>
      </c>
    </row>
    <row r="4739" spans="2:3" x14ac:dyDescent="0.75">
      <c r="B4739" s="249">
        <v>4676</v>
      </c>
      <c r="C4739" s="248">
        <v>125.36244845596588</v>
      </c>
    </row>
    <row r="4740" spans="2:3" x14ac:dyDescent="0.75">
      <c r="B4740" s="249">
        <v>4677</v>
      </c>
      <c r="C4740" s="248">
        <v>116.95688401786364</v>
      </c>
    </row>
    <row r="4741" spans="2:3" x14ac:dyDescent="0.75">
      <c r="B4741" s="249">
        <v>4678</v>
      </c>
      <c r="C4741" s="248">
        <v>122.61460441113283</v>
      </c>
    </row>
    <row r="4742" spans="2:3" x14ac:dyDescent="0.75">
      <c r="B4742" s="249">
        <v>4679</v>
      </c>
      <c r="C4742" s="248">
        <v>139.8590003222551</v>
      </c>
    </row>
    <row r="4743" spans="2:3" x14ac:dyDescent="0.75">
      <c r="B4743" s="249">
        <v>4680</v>
      </c>
      <c r="C4743" s="248">
        <v>105.92387938129949</v>
      </c>
    </row>
    <row r="4744" spans="2:3" x14ac:dyDescent="0.75">
      <c r="B4744" s="249">
        <v>4681</v>
      </c>
      <c r="C4744" s="248">
        <v>96.750656128029561</v>
      </c>
    </row>
    <row r="4745" spans="2:3" x14ac:dyDescent="0.75">
      <c r="B4745" s="249">
        <v>4682</v>
      </c>
      <c r="C4745" s="248">
        <v>97.201307530297427</v>
      </c>
    </row>
    <row r="4746" spans="2:3" x14ac:dyDescent="0.75">
      <c r="B4746" s="249">
        <v>4683</v>
      </c>
      <c r="C4746" s="248">
        <v>84.366370708689587</v>
      </c>
    </row>
    <row r="4747" spans="2:3" x14ac:dyDescent="0.75">
      <c r="B4747" s="249">
        <v>4684</v>
      </c>
      <c r="C4747" s="248">
        <v>94.719357554574259</v>
      </c>
    </row>
    <row r="4748" spans="2:3" x14ac:dyDescent="0.75">
      <c r="B4748" s="249">
        <v>4685</v>
      </c>
      <c r="C4748" s="248">
        <v>102.03421344922978</v>
      </c>
    </row>
    <row r="4749" spans="2:3" x14ac:dyDescent="0.75">
      <c r="B4749" s="249">
        <v>4686</v>
      </c>
      <c r="C4749" s="248">
        <v>90.930518882143218</v>
      </c>
    </row>
    <row r="4750" spans="2:3" x14ac:dyDescent="0.75">
      <c r="B4750" s="249">
        <v>4687</v>
      </c>
      <c r="C4750" s="248">
        <v>145.20360974114382</v>
      </c>
    </row>
    <row r="4751" spans="2:3" x14ac:dyDescent="0.75">
      <c r="B4751" s="249">
        <v>4688</v>
      </c>
      <c r="C4751" s="248">
        <v>155.16320035962599</v>
      </c>
    </row>
    <row r="4752" spans="2:3" x14ac:dyDescent="0.75">
      <c r="B4752" s="249">
        <v>4689</v>
      </c>
      <c r="C4752" s="248">
        <v>127.72252220758135</v>
      </c>
    </row>
    <row r="4753" spans="2:3" x14ac:dyDescent="0.75">
      <c r="B4753" s="249">
        <v>4690</v>
      </c>
      <c r="C4753" s="248">
        <v>146.76219532018794</v>
      </c>
    </row>
    <row r="4754" spans="2:3" x14ac:dyDescent="0.75">
      <c r="B4754" s="249">
        <v>4691</v>
      </c>
      <c r="C4754" s="248">
        <v>116.77402805635111</v>
      </c>
    </row>
    <row r="4755" spans="2:3" x14ac:dyDescent="0.75">
      <c r="B4755" s="249">
        <v>4692</v>
      </c>
      <c r="C4755" s="248">
        <v>106.15932906858053</v>
      </c>
    </row>
    <row r="4756" spans="2:3" x14ac:dyDescent="0.75">
      <c r="B4756" s="249">
        <v>4693</v>
      </c>
      <c r="C4756" s="248">
        <v>164.71057267321055</v>
      </c>
    </row>
    <row r="4757" spans="2:3" x14ac:dyDescent="0.75">
      <c r="B4757" s="249">
        <v>4694</v>
      </c>
      <c r="C4757" s="248">
        <v>118.94356551875664</v>
      </c>
    </row>
    <row r="4758" spans="2:3" x14ac:dyDescent="0.75">
      <c r="B4758" s="249">
        <v>4695</v>
      </c>
      <c r="C4758" s="248">
        <v>116.63475180092985</v>
      </c>
    </row>
    <row r="4759" spans="2:3" x14ac:dyDescent="0.75">
      <c r="B4759" s="249">
        <v>4696</v>
      </c>
      <c r="C4759" s="248">
        <v>131.54041955756898</v>
      </c>
    </row>
    <row r="4760" spans="2:3" x14ac:dyDescent="0.75">
      <c r="B4760" s="249">
        <v>4697</v>
      </c>
      <c r="C4760" s="248">
        <v>141.73026213482842</v>
      </c>
    </row>
    <row r="4761" spans="2:3" x14ac:dyDescent="0.75">
      <c r="B4761" s="249">
        <v>4698</v>
      </c>
      <c r="C4761" s="248">
        <v>141.52381300763486</v>
      </c>
    </row>
    <row r="4762" spans="2:3" x14ac:dyDescent="0.75">
      <c r="B4762" s="249">
        <v>4699</v>
      </c>
      <c r="C4762" s="248">
        <v>110.82067588686587</v>
      </c>
    </row>
    <row r="4763" spans="2:3" x14ac:dyDescent="0.75">
      <c r="B4763" s="249">
        <v>4700</v>
      </c>
      <c r="C4763" s="248">
        <v>121.63971846995054</v>
      </c>
    </row>
    <row r="4764" spans="2:3" x14ac:dyDescent="0.75">
      <c r="B4764" s="249">
        <v>4701</v>
      </c>
      <c r="C4764" s="248">
        <v>87.533119038598471</v>
      </c>
    </row>
    <row r="4765" spans="2:3" x14ac:dyDescent="0.75">
      <c r="B4765" s="249">
        <v>4702</v>
      </c>
      <c r="C4765" s="248">
        <v>130.74601747292314</v>
      </c>
    </row>
    <row r="4766" spans="2:3" x14ac:dyDescent="0.75">
      <c r="B4766" s="249">
        <v>4703</v>
      </c>
      <c r="C4766" s="248">
        <v>124.92183658678707</v>
      </c>
    </row>
    <row r="4767" spans="2:3" x14ac:dyDescent="0.75">
      <c r="B4767" s="249">
        <v>4704</v>
      </c>
      <c r="C4767" s="248">
        <v>133.76817341360888</v>
      </c>
    </row>
    <row r="4768" spans="2:3" x14ac:dyDescent="0.75">
      <c r="B4768" s="249">
        <v>4705</v>
      </c>
      <c r="C4768" s="248">
        <v>117.96410107773319</v>
      </c>
    </row>
    <row r="4769" spans="2:3" x14ac:dyDescent="0.75">
      <c r="B4769" s="249">
        <v>4706</v>
      </c>
      <c r="C4769" s="248">
        <v>167.16688684173232</v>
      </c>
    </row>
    <row r="4770" spans="2:3" x14ac:dyDescent="0.75">
      <c r="B4770" s="249">
        <v>4707</v>
      </c>
      <c r="C4770" s="248">
        <v>88.965896766920594</v>
      </c>
    </row>
    <row r="4771" spans="2:3" x14ac:dyDescent="0.75">
      <c r="B4771" s="249">
        <v>4708</v>
      </c>
      <c r="C4771" s="248">
        <v>135.98198324002612</v>
      </c>
    </row>
    <row r="4772" spans="2:3" x14ac:dyDescent="0.75">
      <c r="B4772" s="249">
        <v>4709</v>
      </c>
      <c r="C4772" s="248">
        <v>120.86268909213464</v>
      </c>
    </row>
    <row r="4773" spans="2:3" x14ac:dyDescent="0.75">
      <c r="B4773" s="249">
        <v>4710</v>
      </c>
      <c r="C4773" s="248">
        <v>152.11734937503803</v>
      </c>
    </row>
    <row r="4774" spans="2:3" x14ac:dyDescent="0.75">
      <c r="B4774" s="249">
        <v>4711</v>
      </c>
      <c r="C4774" s="248">
        <v>148.05526071006327</v>
      </c>
    </row>
    <row r="4775" spans="2:3" x14ac:dyDescent="0.75">
      <c r="B4775" s="249">
        <v>4712</v>
      </c>
      <c r="C4775" s="248">
        <v>130.73443995896102</v>
      </c>
    </row>
    <row r="4776" spans="2:3" x14ac:dyDescent="0.75">
      <c r="B4776" s="249">
        <v>4713</v>
      </c>
      <c r="C4776" s="248">
        <v>140.49806970464124</v>
      </c>
    </row>
    <row r="4777" spans="2:3" x14ac:dyDescent="0.75">
      <c r="B4777" s="249">
        <v>4714</v>
      </c>
      <c r="C4777" s="248">
        <v>111.54982320383739</v>
      </c>
    </row>
    <row r="4778" spans="2:3" x14ac:dyDescent="0.75">
      <c r="B4778" s="249">
        <v>4715</v>
      </c>
      <c r="C4778" s="248">
        <v>114.52957084379487</v>
      </c>
    </row>
    <row r="4779" spans="2:3" x14ac:dyDescent="0.75">
      <c r="B4779" s="249">
        <v>4716</v>
      </c>
      <c r="C4779" s="248">
        <v>100.87709940043415</v>
      </c>
    </row>
    <row r="4780" spans="2:3" x14ac:dyDescent="0.75">
      <c r="B4780" s="249">
        <v>4717</v>
      </c>
      <c r="C4780" s="248">
        <v>107.42885339316183</v>
      </c>
    </row>
    <row r="4781" spans="2:3" x14ac:dyDescent="0.75">
      <c r="B4781" s="249">
        <v>4718</v>
      </c>
      <c r="C4781" s="248">
        <v>129.76467552141031</v>
      </c>
    </row>
    <row r="4782" spans="2:3" x14ac:dyDescent="0.75">
      <c r="B4782" s="249">
        <v>4719</v>
      </c>
      <c r="C4782" s="248">
        <v>134.3907335400115</v>
      </c>
    </row>
    <row r="4783" spans="2:3" x14ac:dyDescent="0.75">
      <c r="B4783" s="249">
        <v>4720</v>
      </c>
      <c r="C4783" s="248">
        <v>104.40099835089731</v>
      </c>
    </row>
    <row r="4784" spans="2:3" x14ac:dyDescent="0.75">
      <c r="B4784" s="249">
        <v>4721</v>
      </c>
      <c r="C4784" s="248">
        <v>107.72992509665976</v>
      </c>
    </row>
    <row r="4785" spans="2:3" x14ac:dyDescent="0.75">
      <c r="B4785" s="249">
        <v>4722</v>
      </c>
      <c r="C4785" s="248">
        <v>114.35663070707159</v>
      </c>
    </row>
    <row r="4786" spans="2:3" x14ac:dyDescent="0.75">
      <c r="B4786" s="249">
        <v>4723</v>
      </c>
      <c r="C4786" s="248">
        <v>126.26876773517301</v>
      </c>
    </row>
    <row r="4787" spans="2:3" x14ac:dyDescent="0.75">
      <c r="B4787" s="249">
        <v>4724</v>
      </c>
      <c r="C4787" s="248">
        <v>107.25255179387665</v>
      </c>
    </row>
    <row r="4788" spans="2:3" x14ac:dyDescent="0.75">
      <c r="B4788" s="249">
        <v>4725</v>
      </c>
      <c r="C4788" s="248">
        <v>149.06392065224824</v>
      </c>
    </row>
    <row r="4789" spans="2:3" x14ac:dyDescent="0.75">
      <c r="B4789" s="249">
        <v>4726</v>
      </c>
      <c r="C4789" s="248">
        <v>135.12679603540985</v>
      </c>
    </row>
    <row r="4790" spans="2:3" x14ac:dyDescent="0.75">
      <c r="B4790" s="249">
        <v>4727</v>
      </c>
      <c r="C4790" s="248">
        <v>102.13489423976391</v>
      </c>
    </row>
    <row r="4791" spans="2:3" x14ac:dyDescent="0.75">
      <c r="B4791" s="249">
        <v>4728</v>
      </c>
      <c r="C4791" s="248">
        <v>89.423178180491036</v>
      </c>
    </row>
    <row r="4792" spans="2:3" x14ac:dyDescent="0.75">
      <c r="B4792" s="249">
        <v>4729</v>
      </c>
      <c r="C4792" s="248">
        <v>97.359030251905111</v>
      </c>
    </row>
    <row r="4793" spans="2:3" x14ac:dyDescent="0.75">
      <c r="B4793" s="249">
        <v>4730</v>
      </c>
      <c r="C4793" s="248">
        <v>111.75958706693119</v>
      </c>
    </row>
    <row r="4794" spans="2:3" x14ac:dyDescent="0.75">
      <c r="B4794" s="249">
        <v>4731</v>
      </c>
      <c r="C4794" s="248">
        <v>91.340757894429458</v>
      </c>
    </row>
    <row r="4795" spans="2:3" x14ac:dyDescent="0.75">
      <c r="B4795" s="249">
        <v>4732</v>
      </c>
      <c r="C4795" s="248">
        <v>107.30510852402308</v>
      </c>
    </row>
    <row r="4796" spans="2:3" x14ac:dyDescent="0.75">
      <c r="B4796" s="249">
        <v>4733</v>
      </c>
      <c r="C4796" s="248">
        <v>119.14560603068578</v>
      </c>
    </row>
    <row r="4797" spans="2:3" x14ac:dyDescent="0.75">
      <c r="B4797" s="249">
        <v>4734</v>
      </c>
      <c r="C4797" s="248">
        <v>118.68248960869474</v>
      </c>
    </row>
    <row r="4798" spans="2:3" x14ac:dyDescent="0.75">
      <c r="B4798" s="249">
        <v>4735</v>
      </c>
      <c r="C4798" s="248">
        <v>75.507331293413571</v>
      </c>
    </row>
    <row r="4799" spans="2:3" x14ac:dyDescent="0.75">
      <c r="B4799" s="249">
        <v>4736</v>
      </c>
      <c r="C4799" s="248">
        <v>101.82630825317258</v>
      </c>
    </row>
    <row r="4800" spans="2:3" x14ac:dyDescent="0.75">
      <c r="B4800" s="249">
        <v>4737</v>
      </c>
      <c r="C4800" s="248">
        <v>115.36828622013829</v>
      </c>
    </row>
    <row r="4801" spans="2:3" x14ac:dyDescent="0.75">
      <c r="B4801" s="249">
        <v>4738</v>
      </c>
      <c r="C4801" s="248">
        <v>103.83271538509415</v>
      </c>
    </row>
    <row r="4802" spans="2:3" x14ac:dyDescent="0.75">
      <c r="B4802" s="249">
        <v>4739</v>
      </c>
      <c r="C4802" s="248">
        <v>154.30090939566034</v>
      </c>
    </row>
    <row r="4803" spans="2:3" x14ac:dyDescent="0.75">
      <c r="B4803" s="249">
        <v>4740</v>
      </c>
      <c r="C4803" s="248">
        <v>82.682980098506334</v>
      </c>
    </row>
    <row r="4804" spans="2:3" x14ac:dyDescent="0.75">
      <c r="B4804" s="249">
        <v>4741</v>
      </c>
      <c r="C4804" s="248">
        <v>91.575339055077478</v>
      </c>
    </row>
    <row r="4805" spans="2:3" x14ac:dyDescent="0.75">
      <c r="B4805" s="249">
        <v>4742</v>
      </c>
      <c r="C4805" s="248">
        <v>110.00711026815149</v>
      </c>
    </row>
    <row r="4806" spans="2:3" x14ac:dyDescent="0.75">
      <c r="B4806" s="249">
        <v>4743</v>
      </c>
      <c r="C4806" s="248">
        <v>87.740258137330159</v>
      </c>
    </row>
    <row r="4807" spans="2:3" x14ac:dyDescent="0.75">
      <c r="B4807" s="249">
        <v>4744</v>
      </c>
      <c r="C4807" s="248">
        <v>133.73605074154545</v>
      </c>
    </row>
    <row r="4808" spans="2:3" x14ac:dyDescent="0.75">
      <c r="B4808" s="249">
        <v>4745</v>
      </c>
      <c r="C4808" s="248">
        <v>125.11515237195461</v>
      </c>
    </row>
    <row r="4809" spans="2:3" x14ac:dyDescent="0.75">
      <c r="B4809" s="249">
        <v>4746</v>
      </c>
      <c r="C4809" s="248">
        <v>145.31681210640602</v>
      </c>
    </row>
    <row r="4810" spans="2:3" x14ac:dyDescent="0.75">
      <c r="B4810" s="249">
        <v>4747</v>
      </c>
      <c r="C4810" s="248">
        <v>90.829659134118913</v>
      </c>
    </row>
    <row r="4811" spans="2:3" x14ac:dyDescent="0.75">
      <c r="B4811" s="249">
        <v>4748</v>
      </c>
      <c r="C4811" s="248">
        <v>97.506101024612846</v>
      </c>
    </row>
    <row r="4812" spans="2:3" x14ac:dyDescent="0.75">
      <c r="B4812" s="249">
        <v>4749</v>
      </c>
      <c r="C4812" s="248">
        <v>136.25475428185388</v>
      </c>
    </row>
    <row r="4813" spans="2:3" x14ac:dyDescent="0.75">
      <c r="B4813" s="249">
        <v>4750</v>
      </c>
      <c r="C4813" s="248">
        <v>161.23974448079076</v>
      </c>
    </row>
    <row r="4814" spans="2:3" x14ac:dyDescent="0.75">
      <c r="B4814" s="249">
        <v>4751</v>
      </c>
      <c r="C4814" s="248">
        <v>161.7206916391645</v>
      </c>
    </row>
    <row r="4815" spans="2:3" x14ac:dyDescent="0.75">
      <c r="B4815" s="249">
        <v>4752</v>
      </c>
      <c r="C4815" s="248">
        <v>95.56177075478621</v>
      </c>
    </row>
    <row r="4816" spans="2:3" x14ac:dyDescent="0.75">
      <c r="B4816" s="249">
        <v>4753</v>
      </c>
      <c r="C4816" s="248">
        <v>96.420241265596644</v>
      </c>
    </row>
    <row r="4817" spans="2:3" x14ac:dyDescent="0.75">
      <c r="B4817" s="249">
        <v>4754</v>
      </c>
      <c r="C4817" s="248">
        <v>134.53628781269472</v>
      </c>
    </row>
    <row r="4818" spans="2:3" x14ac:dyDescent="0.75">
      <c r="B4818" s="249">
        <v>4755</v>
      </c>
      <c r="C4818" s="248">
        <v>140.34037874253099</v>
      </c>
    </row>
    <row r="4819" spans="2:3" x14ac:dyDescent="0.75">
      <c r="B4819" s="249">
        <v>4756</v>
      </c>
      <c r="C4819" s="248">
        <v>135.03548305800891</v>
      </c>
    </row>
    <row r="4820" spans="2:3" x14ac:dyDescent="0.75">
      <c r="B4820" s="249">
        <v>4757</v>
      </c>
      <c r="C4820" s="248">
        <v>111.87420540541915</v>
      </c>
    </row>
    <row r="4821" spans="2:3" x14ac:dyDescent="0.75">
      <c r="B4821" s="249">
        <v>4758</v>
      </c>
      <c r="C4821" s="248">
        <v>71.983345899785803</v>
      </c>
    </row>
    <row r="4822" spans="2:3" x14ac:dyDescent="0.75">
      <c r="B4822" s="249">
        <v>4759</v>
      </c>
      <c r="C4822" s="248">
        <v>131.79369410782078</v>
      </c>
    </row>
    <row r="4823" spans="2:3" x14ac:dyDescent="0.75">
      <c r="B4823" s="249">
        <v>4760</v>
      </c>
      <c r="C4823" s="248">
        <v>168.42231442216968</v>
      </c>
    </row>
    <row r="4824" spans="2:3" x14ac:dyDescent="0.75">
      <c r="B4824" s="249">
        <v>4761</v>
      </c>
      <c r="C4824" s="248">
        <v>140.58233108860298</v>
      </c>
    </row>
    <row r="4825" spans="2:3" x14ac:dyDescent="0.75">
      <c r="B4825" s="249">
        <v>4762</v>
      </c>
      <c r="C4825" s="248">
        <v>109.69264427562503</v>
      </c>
    </row>
    <row r="4826" spans="2:3" x14ac:dyDescent="0.75">
      <c r="B4826" s="249">
        <v>4763</v>
      </c>
      <c r="C4826" s="248">
        <v>124.05531129885483</v>
      </c>
    </row>
    <row r="4827" spans="2:3" x14ac:dyDescent="0.75">
      <c r="B4827" s="249">
        <v>4764</v>
      </c>
      <c r="C4827" s="248">
        <v>129.45014740705008</v>
      </c>
    </row>
    <row r="4828" spans="2:3" x14ac:dyDescent="0.75">
      <c r="B4828" s="249">
        <v>4765</v>
      </c>
      <c r="C4828" s="248">
        <v>152.91520442040735</v>
      </c>
    </row>
    <row r="4829" spans="2:3" x14ac:dyDescent="0.75">
      <c r="B4829" s="249">
        <v>4766</v>
      </c>
      <c r="C4829" s="248">
        <v>131.57341459081618</v>
      </c>
    </row>
    <row r="4830" spans="2:3" x14ac:dyDescent="0.75">
      <c r="B4830" s="249">
        <v>4767</v>
      </c>
      <c r="C4830" s="248">
        <v>142.16784861042439</v>
      </c>
    </row>
    <row r="4831" spans="2:3" x14ac:dyDescent="0.75">
      <c r="B4831" s="249">
        <v>4768</v>
      </c>
      <c r="C4831" s="248">
        <v>121.27921511973003</v>
      </c>
    </row>
    <row r="4832" spans="2:3" x14ac:dyDescent="0.75">
      <c r="B4832" s="249">
        <v>4769</v>
      </c>
      <c r="C4832" s="248">
        <v>142.8225201663497</v>
      </c>
    </row>
    <row r="4833" spans="2:3" x14ac:dyDescent="0.75">
      <c r="B4833" s="249">
        <v>4770</v>
      </c>
      <c r="C4833" s="248">
        <v>129.2636257776299</v>
      </c>
    </row>
    <row r="4834" spans="2:3" x14ac:dyDescent="0.75">
      <c r="B4834" s="249">
        <v>4771</v>
      </c>
      <c r="C4834" s="248">
        <v>111.43341340482648</v>
      </c>
    </row>
    <row r="4835" spans="2:3" x14ac:dyDescent="0.75">
      <c r="B4835" s="249">
        <v>4772</v>
      </c>
      <c r="C4835" s="248">
        <v>93.644049564774718</v>
      </c>
    </row>
    <row r="4836" spans="2:3" x14ac:dyDescent="0.75">
      <c r="B4836" s="249">
        <v>4773</v>
      </c>
      <c r="C4836" s="248">
        <v>95.508549898444386</v>
      </c>
    </row>
    <row r="4837" spans="2:3" x14ac:dyDescent="0.75">
      <c r="B4837" s="249">
        <v>4774</v>
      </c>
      <c r="C4837" s="248">
        <v>137.6371470012985</v>
      </c>
    </row>
    <row r="4838" spans="2:3" x14ac:dyDescent="0.75">
      <c r="B4838" s="249">
        <v>4775</v>
      </c>
      <c r="C4838" s="248">
        <v>84.973455578975205</v>
      </c>
    </row>
    <row r="4839" spans="2:3" x14ac:dyDescent="0.75">
      <c r="B4839" s="249">
        <v>4776</v>
      </c>
      <c r="C4839" s="248">
        <v>91.383249589541492</v>
      </c>
    </row>
    <row r="4840" spans="2:3" x14ac:dyDescent="0.75">
      <c r="B4840" s="249">
        <v>4777</v>
      </c>
      <c r="C4840" s="248">
        <v>150.15297553739646</v>
      </c>
    </row>
    <row r="4841" spans="2:3" x14ac:dyDescent="0.75">
      <c r="B4841" s="249">
        <v>4778</v>
      </c>
      <c r="C4841" s="248">
        <v>120.99439939893834</v>
      </c>
    </row>
    <row r="4842" spans="2:3" x14ac:dyDescent="0.75">
      <c r="B4842" s="249">
        <v>4779</v>
      </c>
      <c r="C4842" s="248">
        <v>128.32564401041975</v>
      </c>
    </row>
    <row r="4843" spans="2:3" x14ac:dyDescent="0.75">
      <c r="B4843" s="249">
        <v>4780</v>
      </c>
      <c r="C4843" s="248">
        <v>160.56921524290374</v>
      </c>
    </row>
    <row r="4844" spans="2:3" x14ac:dyDescent="0.75">
      <c r="B4844" s="249">
        <v>4781</v>
      </c>
      <c r="C4844" s="248">
        <v>130.6948394309907</v>
      </c>
    </row>
    <row r="4845" spans="2:3" x14ac:dyDescent="0.75">
      <c r="B4845" s="249">
        <v>4782</v>
      </c>
      <c r="C4845" s="248">
        <v>132.25415296555633</v>
      </c>
    </row>
    <row r="4846" spans="2:3" x14ac:dyDescent="0.75">
      <c r="B4846" s="249">
        <v>4783</v>
      </c>
      <c r="C4846" s="248">
        <v>123.47976126150678</v>
      </c>
    </row>
    <row r="4847" spans="2:3" x14ac:dyDescent="0.75">
      <c r="B4847" s="249">
        <v>4784</v>
      </c>
      <c r="C4847" s="248">
        <v>115.11792723214356</v>
      </c>
    </row>
    <row r="4848" spans="2:3" x14ac:dyDescent="0.75">
      <c r="B4848" s="249">
        <v>4785</v>
      </c>
      <c r="C4848" s="248">
        <v>105.75584411091067</v>
      </c>
    </row>
    <row r="4849" spans="2:3" x14ac:dyDescent="0.75">
      <c r="B4849" s="249">
        <v>4786</v>
      </c>
      <c r="C4849" s="248">
        <v>153.12110921041227</v>
      </c>
    </row>
    <row r="4850" spans="2:3" x14ac:dyDescent="0.75">
      <c r="B4850" s="249">
        <v>4787</v>
      </c>
      <c r="C4850" s="248">
        <v>143.76508718818928</v>
      </c>
    </row>
    <row r="4851" spans="2:3" x14ac:dyDescent="0.75">
      <c r="B4851" s="249">
        <v>4788</v>
      </c>
      <c r="C4851" s="248">
        <v>149.19567134726208</v>
      </c>
    </row>
    <row r="4852" spans="2:3" x14ac:dyDescent="0.75">
      <c r="B4852" s="249">
        <v>4789</v>
      </c>
      <c r="C4852" s="248">
        <v>136.92424694036143</v>
      </c>
    </row>
    <row r="4853" spans="2:3" x14ac:dyDescent="0.75">
      <c r="B4853" s="249">
        <v>4790</v>
      </c>
      <c r="C4853" s="248">
        <v>134.69310642971661</v>
      </c>
    </row>
    <row r="4854" spans="2:3" x14ac:dyDescent="0.75">
      <c r="B4854" s="249">
        <v>4791</v>
      </c>
      <c r="C4854" s="248">
        <v>99.130028318663548</v>
      </c>
    </row>
    <row r="4855" spans="2:3" x14ac:dyDescent="0.75">
      <c r="B4855" s="249">
        <v>4792</v>
      </c>
      <c r="C4855" s="248">
        <v>104.40818317354864</v>
      </c>
    </row>
    <row r="4856" spans="2:3" x14ac:dyDescent="0.75">
      <c r="B4856" s="249">
        <v>4793</v>
      </c>
      <c r="C4856" s="248">
        <v>141.20388295125349</v>
      </c>
    </row>
    <row r="4857" spans="2:3" x14ac:dyDescent="0.75">
      <c r="B4857" s="249">
        <v>4794</v>
      </c>
      <c r="C4857" s="248">
        <v>118.7495388841824</v>
      </c>
    </row>
    <row r="4858" spans="2:3" x14ac:dyDescent="0.75">
      <c r="B4858" s="249">
        <v>4795</v>
      </c>
      <c r="C4858" s="248">
        <v>146.46827011692619</v>
      </c>
    </row>
    <row r="4859" spans="2:3" x14ac:dyDescent="0.75">
      <c r="B4859" s="249">
        <v>4796</v>
      </c>
      <c r="C4859" s="248">
        <v>66.242634668828146</v>
      </c>
    </row>
    <row r="4860" spans="2:3" x14ac:dyDescent="0.75">
      <c r="B4860" s="249">
        <v>4797</v>
      </c>
      <c r="C4860" s="248">
        <v>81.556991674737134</v>
      </c>
    </row>
    <row r="4861" spans="2:3" x14ac:dyDescent="0.75">
      <c r="B4861" s="249">
        <v>4798</v>
      </c>
      <c r="C4861" s="248">
        <v>103.43666286306501</v>
      </c>
    </row>
    <row r="4862" spans="2:3" x14ac:dyDescent="0.75">
      <c r="B4862" s="249">
        <v>4799</v>
      </c>
      <c r="C4862" s="248">
        <v>111.48492569582636</v>
      </c>
    </row>
    <row r="4863" spans="2:3" x14ac:dyDescent="0.75">
      <c r="B4863" s="249">
        <v>4800</v>
      </c>
      <c r="C4863" s="248">
        <v>109.77087858487729</v>
      </c>
    </row>
    <row r="4864" spans="2:3" x14ac:dyDescent="0.75">
      <c r="B4864" s="249">
        <v>4801</v>
      </c>
      <c r="C4864" s="248">
        <v>111.57525065755337</v>
      </c>
    </row>
    <row r="4865" spans="2:3" x14ac:dyDescent="0.75">
      <c r="B4865" s="249">
        <v>4802</v>
      </c>
      <c r="C4865" s="248">
        <v>103.49976050003804</v>
      </c>
    </row>
    <row r="4866" spans="2:3" x14ac:dyDescent="0.75">
      <c r="B4866" s="249">
        <v>4803</v>
      </c>
      <c r="C4866" s="248">
        <v>147.51014169894395</v>
      </c>
    </row>
    <row r="4867" spans="2:3" x14ac:dyDescent="0.75">
      <c r="B4867" s="249">
        <v>4804</v>
      </c>
      <c r="C4867" s="248">
        <v>62.640712402633838</v>
      </c>
    </row>
    <row r="4868" spans="2:3" x14ac:dyDescent="0.75">
      <c r="B4868" s="249">
        <v>4805</v>
      </c>
      <c r="C4868" s="248">
        <v>141.87815153033065</v>
      </c>
    </row>
    <row r="4869" spans="2:3" x14ac:dyDescent="0.75">
      <c r="B4869" s="249">
        <v>4806</v>
      </c>
      <c r="C4869" s="248">
        <v>91.838225958889609</v>
      </c>
    </row>
    <row r="4870" spans="2:3" x14ac:dyDescent="0.75">
      <c r="B4870" s="249">
        <v>4807</v>
      </c>
      <c r="C4870" s="248">
        <v>130.91259155212845</v>
      </c>
    </row>
    <row r="4871" spans="2:3" x14ac:dyDescent="0.75">
      <c r="B4871" s="249">
        <v>4808</v>
      </c>
      <c r="C4871" s="248">
        <v>162.22997065556447</v>
      </c>
    </row>
    <row r="4872" spans="2:3" x14ac:dyDescent="0.75">
      <c r="B4872" s="249">
        <v>4809</v>
      </c>
      <c r="C4872" s="248">
        <v>90.789668081169111</v>
      </c>
    </row>
    <row r="4873" spans="2:3" x14ac:dyDescent="0.75">
      <c r="B4873" s="249">
        <v>4810</v>
      </c>
      <c r="C4873" s="248">
        <v>130.90957042174293</v>
      </c>
    </row>
    <row r="4874" spans="2:3" x14ac:dyDescent="0.75">
      <c r="B4874" s="249">
        <v>4811</v>
      </c>
      <c r="C4874" s="248">
        <v>168.68730514548187</v>
      </c>
    </row>
    <row r="4875" spans="2:3" x14ac:dyDescent="0.75">
      <c r="B4875" s="249">
        <v>4812</v>
      </c>
      <c r="C4875" s="248">
        <v>94.945585043378045</v>
      </c>
    </row>
    <row r="4876" spans="2:3" x14ac:dyDescent="0.75">
      <c r="B4876" s="249">
        <v>4813</v>
      </c>
      <c r="C4876" s="248">
        <v>125.68099439135416</v>
      </c>
    </row>
    <row r="4877" spans="2:3" x14ac:dyDescent="0.75">
      <c r="B4877" s="249">
        <v>4814</v>
      </c>
      <c r="C4877" s="248">
        <v>118.8103797076021</v>
      </c>
    </row>
    <row r="4878" spans="2:3" x14ac:dyDescent="0.75">
      <c r="B4878" s="249">
        <v>4815</v>
      </c>
      <c r="C4878" s="248">
        <v>80.874505371651935</v>
      </c>
    </row>
    <row r="4879" spans="2:3" x14ac:dyDescent="0.75">
      <c r="B4879" s="249">
        <v>4816</v>
      </c>
      <c r="C4879" s="248">
        <v>116.99827681897473</v>
      </c>
    </row>
    <row r="4880" spans="2:3" x14ac:dyDescent="0.75">
      <c r="B4880" s="249">
        <v>4817</v>
      </c>
      <c r="C4880" s="248">
        <v>106.49777180057822</v>
      </c>
    </row>
    <row r="4881" spans="2:3" x14ac:dyDescent="0.75">
      <c r="B4881" s="249">
        <v>4818</v>
      </c>
      <c r="C4881" s="248">
        <v>123.94774326819244</v>
      </c>
    </row>
    <row r="4882" spans="2:3" x14ac:dyDescent="0.75">
      <c r="B4882" s="249">
        <v>4819</v>
      </c>
      <c r="C4882" s="248">
        <v>89.923351950753514</v>
      </c>
    </row>
    <row r="4883" spans="2:3" x14ac:dyDescent="0.75">
      <c r="B4883" s="249">
        <v>4820</v>
      </c>
      <c r="C4883" s="248">
        <v>166.31452259532745</v>
      </c>
    </row>
    <row r="4884" spans="2:3" x14ac:dyDescent="0.75">
      <c r="B4884" s="249">
        <v>4821</v>
      </c>
      <c r="C4884" s="248">
        <v>83.439401620119241</v>
      </c>
    </row>
    <row r="4885" spans="2:3" x14ac:dyDescent="0.75">
      <c r="B4885" s="249">
        <v>4822</v>
      </c>
      <c r="C4885" s="248">
        <v>112.89683005092822</v>
      </c>
    </row>
    <row r="4886" spans="2:3" x14ac:dyDescent="0.75">
      <c r="B4886" s="249">
        <v>4823</v>
      </c>
      <c r="C4886" s="248">
        <v>81.36077305702014</v>
      </c>
    </row>
    <row r="4887" spans="2:3" x14ac:dyDescent="0.75">
      <c r="B4887" s="249">
        <v>4824</v>
      </c>
      <c r="C4887" s="248">
        <v>78.134881510477584</v>
      </c>
    </row>
    <row r="4888" spans="2:3" x14ac:dyDescent="0.75">
      <c r="B4888" s="249">
        <v>4825</v>
      </c>
      <c r="C4888" s="248">
        <v>106.67263219216137</v>
      </c>
    </row>
    <row r="4889" spans="2:3" x14ac:dyDescent="0.75">
      <c r="B4889" s="249">
        <v>4826</v>
      </c>
      <c r="C4889" s="248">
        <v>147.27543019615476</v>
      </c>
    </row>
    <row r="4890" spans="2:3" x14ac:dyDescent="0.75">
      <c r="B4890" s="249">
        <v>4827</v>
      </c>
      <c r="C4890" s="248">
        <v>144.69899964080778</v>
      </c>
    </row>
    <row r="4891" spans="2:3" x14ac:dyDescent="0.75">
      <c r="B4891" s="249">
        <v>4828</v>
      </c>
      <c r="C4891" s="248">
        <v>103.60468141216728</v>
      </c>
    </row>
    <row r="4892" spans="2:3" x14ac:dyDescent="0.75">
      <c r="B4892" s="249">
        <v>4829</v>
      </c>
      <c r="C4892" s="248">
        <v>130.98617104279623</v>
      </c>
    </row>
    <row r="4893" spans="2:3" x14ac:dyDescent="0.75">
      <c r="B4893" s="249">
        <v>4830</v>
      </c>
      <c r="C4893" s="248">
        <v>127.99295977801667</v>
      </c>
    </row>
    <row r="4894" spans="2:3" x14ac:dyDescent="0.75">
      <c r="B4894" s="249">
        <v>4831</v>
      </c>
      <c r="C4894" s="248">
        <v>136.41059701603922</v>
      </c>
    </row>
    <row r="4895" spans="2:3" x14ac:dyDescent="0.75">
      <c r="B4895" s="249">
        <v>4832</v>
      </c>
      <c r="C4895" s="248">
        <v>129.48756547088917</v>
      </c>
    </row>
    <row r="4896" spans="2:3" x14ac:dyDescent="0.75">
      <c r="B4896" s="249">
        <v>4833</v>
      </c>
      <c r="C4896" s="248">
        <v>145.29904814905427</v>
      </c>
    </row>
    <row r="4897" spans="2:3" x14ac:dyDescent="0.75">
      <c r="B4897" s="249">
        <v>4834</v>
      </c>
      <c r="C4897" s="248">
        <v>145.45977580775207</v>
      </c>
    </row>
    <row r="4898" spans="2:3" x14ac:dyDescent="0.75">
      <c r="B4898" s="249">
        <v>4835</v>
      </c>
      <c r="C4898" s="248">
        <v>101.51666551627227</v>
      </c>
    </row>
    <row r="4899" spans="2:3" x14ac:dyDescent="0.75">
      <c r="B4899" s="249">
        <v>4836</v>
      </c>
      <c r="C4899" s="248">
        <v>121.69231956629119</v>
      </c>
    </row>
    <row r="4900" spans="2:3" x14ac:dyDescent="0.75">
      <c r="B4900" s="249">
        <v>4837</v>
      </c>
      <c r="C4900" s="248">
        <v>129.62018647059153</v>
      </c>
    </row>
    <row r="4901" spans="2:3" x14ac:dyDescent="0.75">
      <c r="B4901" s="249">
        <v>4838</v>
      </c>
      <c r="C4901" s="248">
        <v>81.602470846461102</v>
      </c>
    </row>
    <row r="4902" spans="2:3" x14ac:dyDescent="0.75">
      <c r="B4902" s="249">
        <v>4839</v>
      </c>
      <c r="C4902" s="248">
        <v>113.2942886622404</v>
      </c>
    </row>
    <row r="4903" spans="2:3" x14ac:dyDescent="0.75">
      <c r="B4903" s="249">
        <v>4840</v>
      </c>
      <c r="C4903" s="248">
        <v>104.73669070643042</v>
      </c>
    </row>
    <row r="4904" spans="2:3" x14ac:dyDescent="0.75">
      <c r="B4904" s="249">
        <v>4841</v>
      </c>
      <c r="C4904" s="248">
        <v>99.859202907956842</v>
      </c>
    </row>
    <row r="4905" spans="2:3" x14ac:dyDescent="0.75">
      <c r="B4905" s="249">
        <v>4842</v>
      </c>
      <c r="C4905" s="248">
        <v>117.10740415952404</v>
      </c>
    </row>
    <row r="4906" spans="2:3" x14ac:dyDescent="0.75">
      <c r="B4906" s="249">
        <v>4843</v>
      </c>
      <c r="C4906" s="248">
        <v>91.341737007330323</v>
      </c>
    </row>
    <row r="4907" spans="2:3" x14ac:dyDescent="0.75">
      <c r="B4907" s="249">
        <v>4844</v>
      </c>
      <c r="C4907" s="248">
        <v>159.07383667096988</v>
      </c>
    </row>
    <row r="4908" spans="2:3" x14ac:dyDescent="0.75">
      <c r="B4908" s="249">
        <v>4845</v>
      </c>
      <c r="C4908" s="248">
        <v>173.31960540453056</v>
      </c>
    </row>
    <row r="4909" spans="2:3" x14ac:dyDescent="0.75">
      <c r="B4909" s="249">
        <v>4846</v>
      </c>
      <c r="C4909" s="248">
        <v>83.408347714668764</v>
      </c>
    </row>
    <row r="4910" spans="2:3" x14ac:dyDescent="0.75">
      <c r="B4910" s="249">
        <v>4847</v>
      </c>
      <c r="C4910" s="248">
        <v>132.2316264172733</v>
      </c>
    </row>
    <row r="4911" spans="2:3" x14ac:dyDescent="0.75">
      <c r="B4911" s="249">
        <v>4848</v>
      </c>
      <c r="C4911" s="248">
        <v>89.602539137658482</v>
      </c>
    </row>
    <row r="4912" spans="2:3" x14ac:dyDescent="0.75">
      <c r="B4912" s="249">
        <v>4849</v>
      </c>
      <c r="C4912" s="248">
        <v>123.55875370857474</v>
      </c>
    </row>
    <row r="4913" spans="2:3" x14ac:dyDescent="0.75">
      <c r="B4913" s="249">
        <v>4850</v>
      </c>
      <c r="C4913" s="248">
        <v>151.97354494838441</v>
      </c>
    </row>
    <row r="4914" spans="2:3" x14ac:dyDescent="0.75">
      <c r="B4914" s="249">
        <v>4851</v>
      </c>
      <c r="C4914" s="248">
        <v>121.41284476472174</v>
      </c>
    </row>
    <row r="4915" spans="2:3" x14ac:dyDescent="0.75">
      <c r="B4915" s="249">
        <v>4852</v>
      </c>
      <c r="C4915" s="248">
        <v>104.95181917666733</v>
      </c>
    </row>
    <row r="4916" spans="2:3" x14ac:dyDescent="0.75">
      <c r="B4916" s="249">
        <v>4853</v>
      </c>
      <c r="C4916" s="248">
        <v>110.29415199080702</v>
      </c>
    </row>
    <row r="4917" spans="2:3" x14ac:dyDescent="0.75">
      <c r="B4917" s="249">
        <v>4854</v>
      </c>
      <c r="C4917" s="248">
        <v>124.38172810709726</v>
      </c>
    </row>
    <row r="4918" spans="2:3" x14ac:dyDescent="0.75">
      <c r="B4918" s="249">
        <v>4855</v>
      </c>
      <c r="C4918" s="248">
        <v>114.00509134470138</v>
      </c>
    </row>
    <row r="4919" spans="2:3" x14ac:dyDescent="0.75">
      <c r="B4919" s="249">
        <v>4856</v>
      </c>
      <c r="C4919" s="248">
        <v>131.97384825649118</v>
      </c>
    </row>
    <row r="4920" spans="2:3" x14ac:dyDescent="0.75">
      <c r="B4920" s="249">
        <v>4857</v>
      </c>
      <c r="C4920" s="248">
        <v>121.08630106143893</v>
      </c>
    </row>
    <row r="4921" spans="2:3" x14ac:dyDescent="0.75">
      <c r="B4921" s="249">
        <v>4858</v>
      </c>
      <c r="C4921" s="248">
        <v>151.86981010010757</v>
      </c>
    </row>
    <row r="4922" spans="2:3" x14ac:dyDescent="0.75">
      <c r="B4922" s="249">
        <v>4859</v>
      </c>
      <c r="C4922" s="248">
        <v>92.305856741240063</v>
      </c>
    </row>
    <row r="4923" spans="2:3" x14ac:dyDescent="0.75">
      <c r="B4923" s="249">
        <v>4860</v>
      </c>
      <c r="C4923" s="248">
        <v>134.92834009311235</v>
      </c>
    </row>
    <row r="4924" spans="2:3" x14ac:dyDescent="0.75">
      <c r="B4924" s="249">
        <v>4861</v>
      </c>
      <c r="C4924" s="248">
        <v>112.82735609262326</v>
      </c>
    </row>
    <row r="4925" spans="2:3" x14ac:dyDescent="0.75">
      <c r="B4925" s="249">
        <v>4862</v>
      </c>
      <c r="C4925" s="248">
        <v>190.34000662168225</v>
      </c>
    </row>
    <row r="4926" spans="2:3" x14ac:dyDescent="0.75">
      <c r="B4926" s="249">
        <v>4863</v>
      </c>
      <c r="C4926" s="248">
        <v>143.62007733958652</v>
      </c>
    </row>
    <row r="4927" spans="2:3" x14ac:dyDescent="0.75">
      <c r="B4927" s="249">
        <v>4864</v>
      </c>
      <c r="C4927" s="248">
        <v>120.35877541308999</v>
      </c>
    </row>
    <row r="4928" spans="2:3" x14ac:dyDescent="0.75">
      <c r="B4928" s="249">
        <v>4865</v>
      </c>
      <c r="C4928" s="248">
        <v>145.12587820111963</v>
      </c>
    </row>
    <row r="4929" spans="2:3" x14ac:dyDescent="0.75">
      <c r="B4929" s="249">
        <v>4866</v>
      </c>
      <c r="C4929" s="248">
        <v>101.07405557082602</v>
      </c>
    </row>
    <row r="4930" spans="2:3" x14ac:dyDescent="0.75">
      <c r="B4930" s="249">
        <v>4867</v>
      </c>
      <c r="C4930" s="248">
        <v>117.84160962616969</v>
      </c>
    </row>
    <row r="4931" spans="2:3" x14ac:dyDescent="0.75">
      <c r="B4931" s="249">
        <v>4868</v>
      </c>
      <c r="C4931" s="248">
        <v>150.08821443627065</v>
      </c>
    </row>
    <row r="4932" spans="2:3" x14ac:dyDescent="0.75">
      <c r="B4932" s="249">
        <v>4869</v>
      </c>
      <c r="C4932" s="248">
        <v>124.01535580050692</v>
      </c>
    </row>
    <row r="4933" spans="2:3" x14ac:dyDescent="0.75">
      <c r="B4933" s="249">
        <v>4870</v>
      </c>
      <c r="C4933" s="248">
        <v>97.494694452761877</v>
      </c>
    </row>
    <row r="4934" spans="2:3" x14ac:dyDescent="0.75">
      <c r="B4934" s="249">
        <v>4871</v>
      </c>
      <c r="C4934" s="248">
        <v>82.019712781977859</v>
      </c>
    </row>
    <row r="4935" spans="2:3" x14ac:dyDescent="0.75">
      <c r="B4935" s="249">
        <v>4872</v>
      </c>
      <c r="C4935" s="248">
        <v>119.44235166350893</v>
      </c>
    </row>
    <row r="4936" spans="2:3" x14ac:dyDescent="0.75">
      <c r="B4936" s="249">
        <v>4873</v>
      </c>
      <c r="C4936" s="248">
        <v>98.71940341307311</v>
      </c>
    </row>
    <row r="4937" spans="2:3" x14ac:dyDescent="0.75">
      <c r="B4937" s="249">
        <v>4874</v>
      </c>
      <c r="C4937" s="248">
        <v>116.10753283458752</v>
      </c>
    </row>
    <row r="4938" spans="2:3" x14ac:dyDescent="0.75">
      <c r="B4938" s="249">
        <v>4875</v>
      </c>
      <c r="C4938" s="248">
        <v>99.742854790707668</v>
      </c>
    </row>
    <row r="4939" spans="2:3" x14ac:dyDescent="0.75">
      <c r="B4939" s="249">
        <v>4876</v>
      </c>
      <c r="C4939" s="248">
        <v>125.54341938777102</v>
      </c>
    </row>
    <row r="4940" spans="2:3" x14ac:dyDescent="0.75">
      <c r="B4940" s="249">
        <v>4877</v>
      </c>
      <c r="C4940" s="248">
        <v>94.382911261858254</v>
      </c>
    </row>
    <row r="4941" spans="2:3" x14ac:dyDescent="0.75">
      <c r="B4941" s="249">
        <v>4878</v>
      </c>
      <c r="C4941" s="248">
        <v>133.74279345934133</v>
      </c>
    </row>
    <row r="4942" spans="2:3" x14ac:dyDescent="0.75">
      <c r="B4942" s="249">
        <v>4879</v>
      </c>
      <c r="C4942" s="248">
        <v>71.145039600277471</v>
      </c>
    </row>
    <row r="4943" spans="2:3" x14ac:dyDescent="0.75">
      <c r="B4943" s="249">
        <v>4880</v>
      </c>
      <c r="C4943" s="248">
        <v>129.31517793688221</v>
      </c>
    </row>
    <row r="4944" spans="2:3" x14ac:dyDescent="0.75">
      <c r="B4944" s="249">
        <v>4881</v>
      </c>
      <c r="C4944" s="248">
        <v>79.801226843618394</v>
      </c>
    </row>
    <row r="4945" spans="2:3" x14ac:dyDescent="0.75">
      <c r="B4945" s="249">
        <v>4882</v>
      </c>
      <c r="C4945" s="248">
        <v>88.553330493652169</v>
      </c>
    </row>
    <row r="4946" spans="2:3" x14ac:dyDescent="0.75">
      <c r="B4946" s="249">
        <v>4883</v>
      </c>
      <c r="C4946" s="248">
        <v>113.53998711396717</v>
      </c>
    </row>
    <row r="4947" spans="2:3" x14ac:dyDescent="0.75">
      <c r="B4947" s="249">
        <v>4884</v>
      </c>
      <c r="C4947" s="248">
        <v>108.27796149668772</v>
      </c>
    </row>
    <row r="4948" spans="2:3" x14ac:dyDescent="0.75">
      <c r="B4948" s="249">
        <v>4885</v>
      </c>
      <c r="C4948" s="248">
        <v>103.55597406649439</v>
      </c>
    </row>
    <row r="4949" spans="2:3" x14ac:dyDescent="0.75">
      <c r="B4949" s="249">
        <v>4886</v>
      </c>
      <c r="C4949" s="248">
        <v>157.81202252864006</v>
      </c>
    </row>
    <row r="4950" spans="2:3" x14ac:dyDescent="0.75">
      <c r="B4950" s="249">
        <v>4887</v>
      </c>
      <c r="C4950" s="248">
        <v>83.896337569874873</v>
      </c>
    </row>
    <row r="4951" spans="2:3" x14ac:dyDescent="0.75">
      <c r="B4951" s="249">
        <v>4888</v>
      </c>
      <c r="C4951" s="248">
        <v>116.71972732573593</v>
      </c>
    </row>
    <row r="4952" spans="2:3" x14ac:dyDescent="0.75">
      <c r="B4952" s="249">
        <v>4889</v>
      </c>
      <c r="C4952" s="248">
        <v>132.90255951687362</v>
      </c>
    </row>
    <row r="4953" spans="2:3" x14ac:dyDescent="0.75">
      <c r="B4953" s="249">
        <v>4890</v>
      </c>
      <c r="C4953" s="248">
        <v>127.63889043854705</v>
      </c>
    </row>
    <row r="4954" spans="2:3" x14ac:dyDescent="0.75">
      <c r="B4954" s="249">
        <v>4891</v>
      </c>
      <c r="C4954" s="248">
        <v>165.57188383736207</v>
      </c>
    </row>
    <row r="4955" spans="2:3" x14ac:dyDescent="0.75">
      <c r="B4955" s="249">
        <v>4892</v>
      </c>
      <c r="C4955" s="248">
        <v>112.84973503369967</v>
      </c>
    </row>
    <row r="4956" spans="2:3" x14ac:dyDescent="0.75">
      <c r="B4956" s="249">
        <v>4893</v>
      </c>
      <c r="C4956" s="248">
        <v>154.13217818593654</v>
      </c>
    </row>
    <row r="4957" spans="2:3" x14ac:dyDescent="0.75">
      <c r="B4957" s="249">
        <v>4894</v>
      </c>
      <c r="C4957" s="248">
        <v>116.61794023709612</v>
      </c>
    </row>
    <row r="4958" spans="2:3" x14ac:dyDescent="0.75">
      <c r="B4958" s="249">
        <v>4895</v>
      </c>
      <c r="C4958" s="248">
        <v>182.52147216453636</v>
      </c>
    </row>
    <row r="4959" spans="2:3" x14ac:dyDescent="0.75">
      <c r="B4959" s="249">
        <v>4896</v>
      </c>
      <c r="C4959" s="248">
        <v>118.96218850384882</v>
      </c>
    </row>
    <row r="4960" spans="2:3" x14ac:dyDescent="0.75">
      <c r="B4960" s="249">
        <v>4897</v>
      </c>
      <c r="C4960" s="248">
        <v>145.99684982321907</v>
      </c>
    </row>
    <row r="4961" spans="2:3" x14ac:dyDescent="0.75">
      <c r="B4961" s="249">
        <v>4898</v>
      </c>
      <c r="C4961" s="248">
        <v>97.848457221989975</v>
      </c>
    </row>
    <row r="4962" spans="2:3" x14ac:dyDescent="0.75">
      <c r="B4962" s="249">
        <v>4899</v>
      </c>
      <c r="C4962" s="248">
        <v>81.565635934263128</v>
      </c>
    </row>
    <row r="4963" spans="2:3" x14ac:dyDescent="0.75">
      <c r="B4963" s="249">
        <v>4900</v>
      </c>
      <c r="C4963" s="248">
        <v>70.088705309439192</v>
      </c>
    </row>
    <row r="4964" spans="2:3" x14ac:dyDescent="0.75">
      <c r="B4964" s="249">
        <v>4901</v>
      </c>
      <c r="C4964" s="248">
        <v>135.5491574345491</v>
      </c>
    </row>
    <row r="4965" spans="2:3" x14ac:dyDescent="0.75">
      <c r="B4965" s="249">
        <v>4902</v>
      </c>
      <c r="C4965" s="248">
        <v>142.78384873506025</v>
      </c>
    </row>
    <row r="4966" spans="2:3" x14ac:dyDescent="0.75">
      <c r="B4966" s="249">
        <v>4903</v>
      </c>
      <c r="C4966" s="248">
        <v>134.9711561149293</v>
      </c>
    </row>
    <row r="4967" spans="2:3" x14ac:dyDescent="0.75">
      <c r="B4967" s="249">
        <v>4904</v>
      </c>
      <c r="C4967" s="248">
        <v>97.294242850690196</v>
      </c>
    </row>
    <row r="4968" spans="2:3" x14ac:dyDescent="0.75">
      <c r="B4968" s="249">
        <v>4905</v>
      </c>
      <c r="C4968" s="248">
        <v>94.701191128845963</v>
      </c>
    </row>
    <row r="4969" spans="2:3" x14ac:dyDescent="0.75">
      <c r="B4969" s="249">
        <v>4906</v>
      </c>
      <c r="C4969" s="248">
        <v>87.018331794606212</v>
      </c>
    </row>
    <row r="4970" spans="2:3" x14ac:dyDescent="0.75">
      <c r="B4970" s="249">
        <v>4907</v>
      </c>
      <c r="C4970" s="248">
        <v>120.47772512227291</v>
      </c>
    </row>
    <row r="4971" spans="2:3" x14ac:dyDescent="0.75">
      <c r="B4971" s="249">
        <v>4908</v>
      </c>
      <c r="C4971" s="248">
        <v>123.26474382925933</v>
      </c>
    </row>
    <row r="4972" spans="2:3" x14ac:dyDescent="0.75">
      <c r="B4972" s="249">
        <v>4909</v>
      </c>
      <c r="C4972" s="248">
        <v>136.84445180690727</v>
      </c>
    </row>
    <row r="4973" spans="2:3" x14ac:dyDescent="0.75">
      <c r="B4973" s="249">
        <v>4910</v>
      </c>
      <c r="C4973" s="248">
        <v>140.99409178880018</v>
      </c>
    </row>
    <row r="4974" spans="2:3" x14ac:dyDescent="0.75">
      <c r="B4974" s="249">
        <v>4911</v>
      </c>
      <c r="C4974" s="248">
        <v>149.27052477009849</v>
      </c>
    </row>
    <row r="4975" spans="2:3" x14ac:dyDescent="0.75">
      <c r="B4975" s="249">
        <v>4912</v>
      </c>
      <c r="C4975" s="248">
        <v>117.29097946336427</v>
      </c>
    </row>
    <row r="4976" spans="2:3" x14ac:dyDescent="0.75">
      <c r="B4976" s="249">
        <v>4913</v>
      </c>
      <c r="C4976" s="248">
        <v>129.84851659026546</v>
      </c>
    </row>
    <row r="4977" spans="2:3" x14ac:dyDescent="0.75">
      <c r="B4977" s="249">
        <v>4914</v>
      </c>
      <c r="C4977" s="248">
        <v>131.65824485270355</v>
      </c>
    </row>
    <row r="4978" spans="2:3" x14ac:dyDescent="0.75">
      <c r="B4978" s="249">
        <v>4915</v>
      </c>
      <c r="C4978" s="248">
        <v>146.12181882588479</v>
      </c>
    </row>
    <row r="4979" spans="2:3" x14ac:dyDescent="0.75">
      <c r="B4979" s="249">
        <v>4916</v>
      </c>
      <c r="C4979" s="248">
        <v>158.8243501793653</v>
      </c>
    </row>
    <row r="4980" spans="2:3" x14ac:dyDescent="0.75">
      <c r="B4980" s="249">
        <v>4917</v>
      </c>
      <c r="C4980" s="248">
        <v>81.123664759401208</v>
      </c>
    </row>
    <row r="4981" spans="2:3" x14ac:dyDescent="0.75">
      <c r="B4981" s="249">
        <v>4918</v>
      </c>
      <c r="C4981" s="248">
        <v>141.26283217926132</v>
      </c>
    </row>
    <row r="4982" spans="2:3" x14ac:dyDescent="0.75">
      <c r="B4982" s="249">
        <v>4919</v>
      </c>
      <c r="C4982" s="248">
        <v>109.53360705106483</v>
      </c>
    </row>
    <row r="4983" spans="2:3" x14ac:dyDescent="0.75">
      <c r="B4983" s="249">
        <v>4920</v>
      </c>
      <c r="C4983" s="248">
        <v>127.44322386538232</v>
      </c>
    </row>
    <row r="4984" spans="2:3" x14ac:dyDescent="0.75">
      <c r="B4984" s="249">
        <v>4921</v>
      </c>
      <c r="C4984" s="248">
        <v>100.19743319576865</v>
      </c>
    </row>
    <row r="4985" spans="2:3" x14ac:dyDescent="0.75">
      <c r="B4985" s="249">
        <v>4922</v>
      </c>
      <c r="C4985" s="248">
        <v>134.10821835496563</v>
      </c>
    </row>
    <row r="4986" spans="2:3" x14ac:dyDescent="0.75">
      <c r="B4986" s="249">
        <v>4923</v>
      </c>
      <c r="C4986" s="248">
        <v>141.11228056675643</v>
      </c>
    </row>
    <row r="4987" spans="2:3" x14ac:dyDescent="0.75">
      <c r="B4987" s="249">
        <v>4924</v>
      </c>
      <c r="C4987" s="248">
        <v>135.82128093385927</v>
      </c>
    </row>
    <row r="4988" spans="2:3" x14ac:dyDescent="0.75">
      <c r="B4988" s="249">
        <v>4925</v>
      </c>
      <c r="C4988" s="248">
        <v>103.37372119297009</v>
      </c>
    </row>
    <row r="4989" spans="2:3" x14ac:dyDescent="0.75">
      <c r="B4989" s="249">
        <v>4926</v>
      </c>
      <c r="C4989" s="248">
        <v>140.83171663777543</v>
      </c>
    </row>
    <row r="4990" spans="2:3" x14ac:dyDescent="0.75">
      <c r="B4990" s="249">
        <v>4927</v>
      </c>
      <c r="C4990" s="248">
        <v>149.40643318425572</v>
      </c>
    </row>
    <row r="4991" spans="2:3" x14ac:dyDescent="0.75">
      <c r="B4991" s="249">
        <v>4928</v>
      </c>
      <c r="C4991" s="248">
        <v>103.46069118759638</v>
      </c>
    </row>
    <row r="4992" spans="2:3" x14ac:dyDescent="0.75">
      <c r="B4992" s="249">
        <v>4929</v>
      </c>
      <c r="C4992" s="248">
        <v>125.46755278207283</v>
      </c>
    </row>
    <row r="4993" spans="2:3" x14ac:dyDescent="0.75">
      <c r="B4993" s="249">
        <v>4930</v>
      </c>
      <c r="C4993" s="248">
        <v>66.335843488772895</v>
      </c>
    </row>
    <row r="4994" spans="2:3" x14ac:dyDescent="0.75">
      <c r="B4994" s="249">
        <v>4931</v>
      </c>
      <c r="C4994" s="248">
        <v>135.25828703312948</v>
      </c>
    </row>
    <row r="4995" spans="2:3" x14ac:dyDescent="0.75">
      <c r="B4995" s="249">
        <v>4932</v>
      </c>
      <c r="C4995" s="248">
        <v>65.039971004324855</v>
      </c>
    </row>
    <row r="4996" spans="2:3" x14ac:dyDescent="0.75">
      <c r="B4996" s="249">
        <v>4933</v>
      </c>
      <c r="C4996" s="248">
        <v>150.96913666499961</v>
      </c>
    </row>
    <row r="4997" spans="2:3" x14ac:dyDescent="0.75">
      <c r="B4997" s="249">
        <v>4934</v>
      </c>
      <c r="C4997" s="248">
        <v>125.83467237453246</v>
      </c>
    </row>
    <row r="4998" spans="2:3" x14ac:dyDescent="0.75">
      <c r="B4998" s="249">
        <v>4935</v>
      </c>
      <c r="C4998" s="248">
        <v>145.3873238598423</v>
      </c>
    </row>
    <row r="4999" spans="2:3" x14ac:dyDescent="0.75">
      <c r="B4999" s="249">
        <v>4936</v>
      </c>
      <c r="C4999" s="248">
        <v>115.46460658128026</v>
      </c>
    </row>
    <row r="5000" spans="2:3" x14ac:dyDescent="0.75">
      <c r="B5000" s="249">
        <v>4937</v>
      </c>
      <c r="C5000" s="248">
        <v>128.98023175595745</v>
      </c>
    </row>
    <row r="5001" spans="2:3" x14ac:dyDescent="0.75">
      <c r="B5001" s="249">
        <v>4938</v>
      </c>
      <c r="C5001" s="248">
        <v>100.86546225594354</v>
      </c>
    </row>
    <row r="5002" spans="2:3" x14ac:dyDescent="0.75">
      <c r="B5002" s="249">
        <v>4939</v>
      </c>
      <c r="C5002" s="248">
        <v>139.23927757607609</v>
      </c>
    </row>
    <row r="5003" spans="2:3" x14ac:dyDescent="0.75">
      <c r="B5003" s="249">
        <v>4940</v>
      </c>
      <c r="C5003" s="248">
        <v>187.37082456399605</v>
      </c>
    </row>
    <row r="5004" spans="2:3" x14ac:dyDescent="0.75">
      <c r="B5004" s="249">
        <v>4941</v>
      </c>
      <c r="C5004" s="248">
        <v>165.46280508813194</v>
      </c>
    </row>
    <row r="5005" spans="2:3" x14ac:dyDescent="0.75">
      <c r="B5005" s="249">
        <v>4942</v>
      </c>
      <c r="C5005" s="248">
        <v>168.43159423962578</v>
      </c>
    </row>
    <row r="5006" spans="2:3" x14ac:dyDescent="0.75">
      <c r="B5006" s="249">
        <v>4943</v>
      </c>
      <c r="C5006" s="248">
        <v>110.24013315318915</v>
      </c>
    </row>
    <row r="5007" spans="2:3" x14ac:dyDescent="0.75">
      <c r="B5007" s="249">
        <v>4944</v>
      </c>
      <c r="C5007" s="248">
        <v>143.88185888398263</v>
      </c>
    </row>
    <row r="5008" spans="2:3" x14ac:dyDescent="0.75">
      <c r="B5008" s="249">
        <v>4945</v>
      </c>
      <c r="C5008" s="248">
        <v>97.545421068757008</v>
      </c>
    </row>
    <row r="5009" spans="2:3" x14ac:dyDescent="0.75">
      <c r="B5009" s="249">
        <v>4946</v>
      </c>
      <c r="C5009" s="248">
        <v>151.3661859031954</v>
      </c>
    </row>
    <row r="5010" spans="2:3" x14ac:dyDescent="0.75">
      <c r="B5010" s="249">
        <v>4947</v>
      </c>
      <c r="C5010" s="248">
        <v>120.25164678156494</v>
      </c>
    </row>
    <row r="5011" spans="2:3" x14ac:dyDescent="0.75">
      <c r="B5011" s="249">
        <v>4948</v>
      </c>
      <c r="C5011" s="248">
        <v>98.47192429380101</v>
      </c>
    </row>
    <row r="5012" spans="2:3" x14ac:dyDescent="0.75">
      <c r="B5012" s="249">
        <v>4949</v>
      </c>
      <c r="C5012" s="248">
        <v>106.94912508628029</v>
      </c>
    </row>
    <row r="5013" spans="2:3" x14ac:dyDescent="0.75">
      <c r="B5013" s="249">
        <v>4950</v>
      </c>
      <c r="C5013" s="248">
        <v>160.43908358973027</v>
      </c>
    </row>
    <row r="5014" spans="2:3" x14ac:dyDescent="0.75">
      <c r="B5014" s="249">
        <v>4951</v>
      </c>
      <c r="C5014" s="248">
        <v>100.50422176226307</v>
      </c>
    </row>
    <row r="5015" spans="2:3" x14ac:dyDescent="0.75">
      <c r="B5015" s="249">
        <v>4952</v>
      </c>
      <c r="C5015" s="248">
        <v>122.9266986325518</v>
      </c>
    </row>
    <row r="5016" spans="2:3" x14ac:dyDescent="0.75">
      <c r="B5016" s="249">
        <v>4953</v>
      </c>
      <c r="C5016" s="248">
        <v>174.90795573069741</v>
      </c>
    </row>
    <row r="5017" spans="2:3" x14ac:dyDescent="0.75">
      <c r="B5017" s="249">
        <v>4954</v>
      </c>
      <c r="C5017" s="248">
        <v>130.87874174739065</v>
      </c>
    </row>
    <row r="5018" spans="2:3" x14ac:dyDescent="0.75">
      <c r="B5018" s="249">
        <v>4955</v>
      </c>
      <c r="C5018" s="248">
        <v>117.77640901797378</v>
      </c>
    </row>
    <row r="5019" spans="2:3" x14ac:dyDescent="0.75">
      <c r="B5019" s="249">
        <v>4956</v>
      </c>
      <c r="C5019" s="248">
        <v>131.95792414770892</v>
      </c>
    </row>
    <row r="5020" spans="2:3" x14ac:dyDescent="0.75">
      <c r="B5020" s="249">
        <v>4957</v>
      </c>
      <c r="C5020" s="248">
        <v>128.78659358924438</v>
      </c>
    </row>
    <row r="5021" spans="2:3" x14ac:dyDescent="0.75">
      <c r="B5021" s="249">
        <v>4958</v>
      </c>
      <c r="C5021" s="248">
        <v>151.27866375050533</v>
      </c>
    </row>
    <row r="5022" spans="2:3" x14ac:dyDescent="0.75">
      <c r="B5022" s="249">
        <v>4959</v>
      </c>
      <c r="C5022" s="248">
        <v>129.86883836714514</v>
      </c>
    </row>
    <row r="5023" spans="2:3" x14ac:dyDescent="0.75">
      <c r="B5023" s="249">
        <v>4960</v>
      </c>
      <c r="C5023" s="248">
        <v>121.7121494387531</v>
      </c>
    </row>
    <row r="5024" spans="2:3" x14ac:dyDescent="0.75">
      <c r="B5024" s="249">
        <v>4961</v>
      </c>
      <c r="C5024" s="248">
        <v>133.82879073473117</v>
      </c>
    </row>
    <row r="5025" spans="2:3" x14ac:dyDescent="0.75">
      <c r="B5025" s="249">
        <v>4962</v>
      </c>
      <c r="C5025" s="248">
        <v>86.536590456072759</v>
      </c>
    </row>
    <row r="5026" spans="2:3" x14ac:dyDescent="0.75">
      <c r="B5026" s="249">
        <v>4963</v>
      </c>
      <c r="C5026" s="248">
        <v>91.156332345429064</v>
      </c>
    </row>
    <row r="5027" spans="2:3" x14ac:dyDescent="0.75">
      <c r="B5027" s="249">
        <v>4964</v>
      </c>
      <c r="C5027" s="248">
        <v>146.28953074511517</v>
      </c>
    </row>
    <row r="5028" spans="2:3" x14ac:dyDescent="0.75">
      <c r="B5028" s="249">
        <v>4965</v>
      </c>
      <c r="C5028" s="248">
        <v>126.25505767187576</v>
      </c>
    </row>
    <row r="5029" spans="2:3" x14ac:dyDescent="0.75">
      <c r="B5029" s="249">
        <v>4966</v>
      </c>
      <c r="C5029" s="248">
        <v>117.31876644211053</v>
      </c>
    </row>
    <row r="5030" spans="2:3" x14ac:dyDescent="0.75">
      <c r="B5030" s="249">
        <v>4967</v>
      </c>
      <c r="C5030" s="248">
        <v>143.2655079044045</v>
      </c>
    </row>
    <row r="5031" spans="2:3" x14ac:dyDescent="0.75">
      <c r="B5031" s="249">
        <v>4968</v>
      </c>
      <c r="C5031" s="248">
        <v>100.78583599460238</v>
      </c>
    </row>
    <row r="5032" spans="2:3" x14ac:dyDescent="0.75">
      <c r="B5032" s="249">
        <v>4969</v>
      </c>
      <c r="C5032" s="248">
        <v>133.72207195190293</v>
      </c>
    </row>
    <row r="5033" spans="2:3" x14ac:dyDescent="0.75">
      <c r="B5033" s="249">
        <v>4970</v>
      </c>
      <c r="C5033" s="248">
        <v>101.59108349179105</v>
      </c>
    </row>
    <row r="5034" spans="2:3" x14ac:dyDescent="0.75">
      <c r="B5034" s="249">
        <v>4971</v>
      </c>
      <c r="C5034" s="248">
        <v>127.54206897862208</v>
      </c>
    </row>
    <row r="5035" spans="2:3" x14ac:dyDescent="0.75">
      <c r="B5035" s="249">
        <v>4972</v>
      </c>
      <c r="C5035" s="248">
        <v>131.56685818298573</v>
      </c>
    </row>
    <row r="5036" spans="2:3" x14ac:dyDescent="0.75">
      <c r="B5036" s="249">
        <v>4973</v>
      </c>
      <c r="C5036" s="248">
        <v>102.0392256269834</v>
      </c>
    </row>
    <row r="5037" spans="2:3" x14ac:dyDescent="0.75">
      <c r="B5037" s="249">
        <v>4974</v>
      </c>
      <c r="C5037" s="248">
        <v>76.097477572816885</v>
      </c>
    </row>
    <row r="5038" spans="2:3" x14ac:dyDescent="0.75">
      <c r="B5038" s="249">
        <v>4975</v>
      </c>
      <c r="C5038" s="248">
        <v>110.0346192917175</v>
      </c>
    </row>
    <row r="5039" spans="2:3" x14ac:dyDescent="0.75">
      <c r="B5039" s="249">
        <v>4976</v>
      </c>
      <c r="C5039" s="248">
        <v>143.21419317627604</v>
      </c>
    </row>
    <row r="5040" spans="2:3" x14ac:dyDescent="0.75">
      <c r="B5040" s="249">
        <v>4977</v>
      </c>
      <c r="C5040" s="248">
        <v>69.417221999879288</v>
      </c>
    </row>
    <row r="5041" spans="2:3" x14ac:dyDescent="0.75">
      <c r="B5041" s="249">
        <v>4978</v>
      </c>
      <c r="C5041" s="248">
        <v>129.93834250006495</v>
      </c>
    </row>
    <row r="5042" spans="2:3" x14ac:dyDescent="0.75">
      <c r="B5042" s="249">
        <v>4979</v>
      </c>
      <c r="C5042" s="248">
        <v>114.13538348589732</v>
      </c>
    </row>
    <row r="5043" spans="2:3" x14ac:dyDescent="0.75">
      <c r="B5043" s="249">
        <v>4980</v>
      </c>
      <c r="C5043" s="248">
        <v>126.50849081807792</v>
      </c>
    </row>
    <row r="5044" spans="2:3" x14ac:dyDescent="0.75">
      <c r="B5044" s="249">
        <v>4981</v>
      </c>
      <c r="C5044" s="248">
        <v>127.26956640701145</v>
      </c>
    </row>
    <row r="5045" spans="2:3" x14ac:dyDescent="0.75">
      <c r="B5045" s="249">
        <v>4982</v>
      </c>
      <c r="C5045" s="248">
        <v>124.99928116690255</v>
      </c>
    </row>
    <row r="5046" spans="2:3" x14ac:dyDescent="0.75">
      <c r="B5046" s="249">
        <v>4983</v>
      </c>
      <c r="C5046" s="248">
        <v>113.01889674841995</v>
      </c>
    </row>
    <row r="5047" spans="2:3" x14ac:dyDescent="0.75">
      <c r="B5047" s="249">
        <v>4984</v>
      </c>
      <c r="C5047" s="248">
        <v>122.18361461342477</v>
      </c>
    </row>
    <row r="5048" spans="2:3" x14ac:dyDescent="0.75">
      <c r="B5048" s="249">
        <v>4985</v>
      </c>
      <c r="C5048" s="248">
        <v>153.99724834932277</v>
      </c>
    </row>
    <row r="5049" spans="2:3" x14ac:dyDescent="0.75">
      <c r="B5049" s="249">
        <v>4986</v>
      </c>
      <c r="C5049" s="248">
        <v>153.70585259253838</v>
      </c>
    </row>
    <row r="5050" spans="2:3" x14ac:dyDescent="0.75">
      <c r="B5050" s="249">
        <v>4987</v>
      </c>
      <c r="C5050" s="248">
        <v>117.71632124469913</v>
      </c>
    </row>
    <row r="5051" spans="2:3" x14ac:dyDescent="0.75">
      <c r="B5051" s="249">
        <v>4988</v>
      </c>
      <c r="C5051" s="248">
        <v>109.23988061522678</v>
      </c>
    </row>
    <row r="5052" spans="2:3" x14ac:dyDescent="0.75">
      <c r="B5052" s="249">
        <v>4989</v>
      </c>
      <c r="C5052" s="248">
        <v>165.83499086103586</v>
      </c>
    </row>
    <row r="5053" spans="2:3" x14ac:dyDescent="0.75">
      <c r="B5053" s="249">
        <v>4990</v>
      </c>
      <c r="C5053" s="248">
        <v>109.23040540919648</v>
      </c>
    </row>
    <row r="5054" spans="2:3" x14ac:dyDescent="0.75">
      <c r="B5054" s="249">
        <v>4991</v>
      </c>
      <c r="C5054" s="248">
        <v>95.186789155041467</v>
      </c>
    </row>
    <row r="5055" spans="2:3" x14ac:dyDescent="0.75">
      <c r="B5055" s="249">
        <v>4992</v>
      </c>
      <c r="C5055" s="248">
        <v>122.72529357989515</v>
      </c>
    </row>
    <row r="5056" spans="2:3" x14ac:dyDescent="0.75">
      <c r="B5056" s="249">
        <v>4993</v>
      </c>
      <c r="C5056" s="248">
        <v>123.55813969437159</v>
      </c>
    </row>
    <row r="5057" spans="2:3" x14ac:dyDescent="0.75">
      <c r="B5057" s="249">
        <v>4994</v>
      </c>
      <c r="C5057" s="248">
        <v>113.56291326801198</v>
      </c>
    </row>
    <row r="5058" spans="2:3" x14ac:dyDescent="0.75">
      <c r="B5058" s="249">
        <v>4995</v>
      </c>
      <c r="C5058" s="248">
        <v>110.6686785651045</v>
      </c>
    </row>
    <row r="5059" spans="2:3" x14ac:dyDescent="0.75">
      <c r="B5059" s="249">
        <v>4996</v>
      </c>
      <c r="C5059" s="248">
        <v>139.81764132824418</v>
      </c>
    </row>
    <row r="5060" spans="2:3" x14ac:dyDescent="0.75">
      <c r="B5060" s="249">
        <v>4997</v>
      </c>
      <c r="C5060" s="248">
        <v>104.38347695591402</v>
      </c>
    </row>
    <row r="5061" spans="2:3" x14ac:dyDescent="0.75">
      <c r="B5061" s="249">
        <v>4998</v>
      </c>
      <c r="C5061" s="248">
        <v>133.30762875779715</v>
      </c>
    </row>
    <row r="5062" spans="2:3" x14ac:dyDescent="0.75">
      <c r="B5062" s="249">
        <v>4999</v>
      </c>
      <c r="C5062" s="248">
        <v>138.2081270892711</v>
      </c>
    </row>
    <row r="5063" spans="2:3" x14ac:dyDescent="0.75">
      <c r="B5063" s="249">
        <v>5000</v>
      </c>
      <c r="C5063" s="248">
        <v>120.60754204520569</v>
      </c>
    </row>
    <row r="5064" spans="2:3" x14ac:dyDescent="0.75">
      <c r="B5064" s="249">
        <v>5001</v>
      </c>
      <c r="C5064" s="248">
        <v>115.64250302151009</v>
      </c>
    </row>
    <row r="5065" spans="2:3" x14ac:dyDescent="0.75">
      <c r="B5065" s="249">
        <v>5002</v>
      </c>
      <c r="C5065" s="248">
        <v>124.41805909604794</v>
      </c>
    </row>
    <row r="5066" spans="2:3" x14ac:dyDescent="0.75">
      <c r="B5066" s="249">
        <v>5003</v>
      </c>
      <c r="C5066" s="248">
        <v>115.20540127281198</v>
      </c>
    </row>
    <row r="5067" spans="2:3" x14ac:dyDescent="0.75">
      <c r="B5067" s="249">
        <v>5004</v>
      </c>
      <c r="C5067" s="248">
        <v>144.10813493703344</v>
      </c>
    </row>
    <row r="5068" spans="2:3" x14ac:dyDescent="0.75">
      <c r="B5068" s="249">
        <v>5005</v>
      </c>
      <c r="C5068" s="248">
        <v>104.9787394391912</v>
      </c>
    </row>
    <row r="5069" spans="2:3" x14ac:dyDescent="0.75">
      <c r="B5069" s="249">
        <v>5006</v>
      </c>
      <c r="C5069" s="248">
        <v>162.19546525472012</v>
      </c>
    </row>
    <row r="5070" spans="2:3" x14ac:dyDescent="0.75">
      <c r="B5070" s="249">
        <v>5007</v>
      </c>
      <c r="C5070" s="248">
        <v>74.452333949164256</v>
      </c>
    </row>
    <row r="5071" spans="2:3" x14ac:dyDescent="0.75">
      <c r="B5071" s="249">
        <v>5008</v>
      </c>
      <c r="C5071" s="248">
        <v>116.33671725866239</v>
      </c>
    </row>
    <row r="5072" spans="2:3" x14ac:dyDescent="0.75">
      <c r="B5072" s="249">
        <v>5009</v>
      </c>
      <c r="C5072" s="248">
        <v>98.915737603061771</v>
      </c>
    </row>
    <row r="5073" spans="2:3" x14ac:dyDescent="0.75">
      <c r="B5073" s="249">
        <v>5010</v>
      </c>
      <c r="C5073" s="248">
        <v>100.95464437076697</v>
      </c>
    </row>
    <row r="5074" spans="2:3" x14ac:dyDescent="0.75">
      <c r="B5074" s="249">
        <v>5011</v>
      </c>
      <c r="C5074" s="248">
        <v>118.26035261247954</v>
      </c>
    </row>
    <row r="5075" spans="2:3" x14ac:dyDescent="0.75">
      <c r="B5075" s="249">
        <v>5012</v>
      </c>
      <c r="C5075" s="248">
        <v>103.53521863600943</v>
      </c>
    </row>
    <row r="5076" spans="2:3" x14ac:dyDescent="0.75">
      <c r="B5076" s="249">
        <v>5013</v>
      </c>
      <c r="C5076" s="248">
        <v>103.03230521369406</v>
      </c>
    </row>
    <row r="5077" spans="2:3" x14ac:dyDescent="0.75">
      <c r="B5077" s="249">
        <v>5014</v>
      </c>
      <c r="C5077" s="248">
        <v>118.90601317855787</v>
      </c>
    </row>
    <row r="5078" spans="2:3" x14ac:dyDescent="0.75">
      <c r="B5078" s="249">
        <v>5015</v>
      </c>
      <c r="C5078" s="248">
        <v>130.14518402098247</v>
      </c>
    </row>
    <row r="5079" spans="2:3" x14ac:dyDescent="0.75">
      <c r="B5079" s="249">
        <v>5016</v>
      </c>
      <c r="C5079" s="248">
        <v>139.72318739274417</v>
      </c>
    </row>
    <row r="5080" spans="2:3" x14ac:dyDescent="0.75">
      <c r="B5080" s="249">
        <v>5017</v>
      </c>
      <c r="C5080" s="248">
        <v>137.29554181932099</v>
      </c>
    </row>
    <row r="5081" spans="2:3" x14ac:dyDescent="0.75">
      <c r="B5081" s="249">
        <v>5018</v>
      </c>
      <c r="C5081" s="248">
        <v>133.83468270542861</v>
      </c>
    </row>
    <row r="5082" spans="2:3" x14ac:dyDescent="0.75">
      <c r="B5082" s="249">
        <v>5019</v>
      </c>
      <c r="C5082" s="248">
        <v>111.83206230058843</v>
      </c>
    </row>
    <row r="5083" spans="2:3" x14ac:dyDescent="0.75">
      <c r="B5083" s="249">
        <v>5020</v>
      </c>
      <c r="C5083" s="248">
        <v>111.86546632303764</v>
      </c>
    </row>
    <row r="5084" spans="2:3" x14ac:dyDescent="0.75">
      <c r="B5084" s="249">
        <v>5021</v>
      </c>
      <c r="C5084" s="248">
        <v>98.632972546569121</v>
      </c>
    </row>
    <row r="5085" spans="2:3" x14ac:dyDescent="0.75">
      <c r="B5085" s="249">
        <v>5022</v>
      </c>
      <c r="C5085" s="248">
        <v>77.212048753789219</v>
      </c>
    </row>
    <row r="5086" spans="2:3" x14ac:dyDescent="0.75">
      <c r="B5086" s="249">
        <v>5023</v>
      </c>
      <c r="C5086" s="248">
        <v>81.873490124429793</v>
      </c>
    </row>
    <row r="5087" spans="2:3" x14ac:dyDescent="0.75">
      <c r="B5087" s="249">
        <v>5024</v>
      </c>
      <c r="C5087" s="248">
        <v>133.98695940392096</v>
      </c>
    </row>
    <row r="5088" spans="2:3" x14ac:dyDescent="0.75">
      <c r="B5088" s="249">
        <v>5025</v>
      </c>
      <c r="C5088" s="248">
        <v>156.04616870829241</v>
      </c>
    </row>
    <row r="5089" spans="2:3" x14ac:dyDescent="0.75">
      <c r="B5089" s="249">
        <v>5026</v>
      </c>
      <c r="C5089" s="248">
        <v>133.64966218532786</v>
      </c>
    </row>
    <row r="5090" spans="2:3" x14ac:dyDescent="0.75">
      <c r="B5090" s="249">
        <v>5027</v>
      </c>
      <c r="C5090" s="248">
        <v>135.98472568396417</v>
      </c>
    </row>
    <row r="5091" spans="2:3" x14ac:dyDescent="0.75">
      <c r="B5091" s="249">
        <v>5028</v>
      </c>
      <c r="C5091" s="248">
        <v>150.36683907876025</v>
      </c>
    </row>
    <row r="5092" spans="2:3" x14ac:dyDescent="0.75">
      <c r="B5092" s="249">
        <v>5029</v>
      </c>
      <c r="C5092" s="248">
        <v>127.61958177613494</v>
      </c>
    </row>
    <row r="5093" spans="2:3" x14ac:dyDescent="0.75">
      <c r="B5093" s="249">
        <v>5030</v>
      </c>
      <c r="C5093" s="248">
        <v>82.935234106251414</v>
      </c>
    </row>
    <row r="5094" spans="2:3" x14ac:dyDescent="0.75">
      <c r="B5094" s="249">
        <v>5031</v>
      </c>
      <c r="C5094" s="248">
        <v>132.8794024112797</v>
      </c>
    </row>
    <row r="5095" spans="2:3" x14ac:dyDescent="0.75">
      <c r="B5095" s="249">
        <v>5032</v>
      </c>
      <c r="C5095" s="248">
        <v>161.24716107779329</v>
      </c>
    </row>
    <row r="5096" spans="2:3" x14ac:dyDescent="0.75">
      <c r="B5096" s="249">
        <v>5033</v>
      </c>
      <c r="C5096" s="248">
        <v>113.64579466243302</v>
      </c>
    </row>
    <row r="5097" spans="2:3" x14ac:dyDescent="0.75">
      <c r="B5097" s="249">
        <v>5034</v>
      </c>
      <c r="C5097" s="248">
        <v>140.14517931806196</v>
      </c>
    </row>
    <row r="5098" spans="2:3" x14ac:dyDescent="0.75">
      <c r="B5098" s="249">
        <v>5035</v>
      </c>
      <c r="C5098" s="248">
        <v>121.09754663001168</v>
      </c>
    </row>
    <row r="5099" spans="2:3" x14ac:dyDescent="0.75">
      <c r="B5099" s="249">
        <v>5036</v>
      </c>
      <c r="C5099" s="248">
        <v>133.33607537931383</v>
      </c>
    </row>
    <row r="5100" spans="2:3" x14ac:dyDescent="0.75">
      <c r="B5100" s="249">
        <v>5037</v>
      </c>
      <c r="C5100" s="248">
        <v>77.203325178702471</v>
      </c>
    </row>
    <row r="5101" spans="2:3" x14ac:dyDescent="0.75">
      <c r="B5101" s="249">
        <v>5038</v>
      </c>
      <c r="C5101" s="248">
        <v>114.78458388265418</v>
      </c>
    </row>
    <row r="5102" spans="2:3" x14ac:dyDescent="0.75">
      <c r="B5102" s="249">
        <v>5039</v>
      </c>
      <c r="C5102" s="248">
        <v>153.45219771552678</v>
      </c>
    </row>
    <row r="5103" spans="2:3" x14ac:dyDescent="0.75">
      <c r="B5103" s="249">
        <v>5040</v>
      </c>
      <c r="C5103" s="248">
        <v>105.06001356338737</v>
      </c>
    </row>
    <row r="5104" spans="2:3" x14ac:dyDescent="0.75">
      <c r="B5104" s="249">
        <v>5041</v>
      </c>
      <c r="C5104" s="248">
        <v>128.53693067344534</v>
      </c>
    </row>
    <row r="5105" spans="2:3" x14ac:dyDescent="0.75">
      <c r="B5105" s="249">
        <v>5042</v>
      </c>
      <c r="C5105" s="248">
        <v>103.27316413899655</v>
      </c>
    </row>
    <row r="5106" spans="2:3" x14ac:dyDescent="0.75">
      <c r="B5106" s="249">
        <v>5043</v>
      </c>
      <c r="C5106" s="248">
        <v>108.70004700009711</v>
      </c>
    </row>
    <row r="5107" spans="2:3" x14ac:dyDescent="0.75">
      <c r="B5107" s="249">
        <v>5044</v>
      </c>
      <c r="C5107" s="248">
        <v>88.485319655434424</v>
      </c>
    </row>
    <row r="5108" spans="2:3" x14ac:dyDescent="0.75">
      <c r="B5108" s="249">
        <v>5045</v>
      </c>
      <c r="C5108" s="248">
        <v>125.95583670523094</v>
      </c>
    </row>
    <row r="5109" spans="2:3" x14ac:dyDescent="0.75">
      <c r="B5109" s="249">
        <v>5046</v>
      </c>
      <c r="C5109" s="248">
        <v>153.05260037042871</v>
      </c>
    </row>
    <row r="5110" spans="2:3" x14ac:dyDescent="0.75">
      <c r="B5110" s="249">
        <v>5047</v>
      </c>
      <c r="C5110" s="248">
        <v>121.08503713777925</v>
      </c>
    </row>
    <row r="5111" spans="2:3" x14ac:dyDescent="0.75">
      <c r="B5111" s="249">
        <v>5048</v>
      </c>
      <c r="C5111" s="248">
        <v>123.45352671849504</v>
      </c>
    </row>
    <row r="5112" spans="2:3" x14ac:dyDescent="0.75">
      <c r="B5112" s="249">
        <v>5049</v>
      </c>
      <c r="C5112" s="248">
        <v>116.77757641091553</v>
      </c>
    </row>
    <row r="5113" spans="2:3" x14ac:dyDescent="0.75">
      <c r="B5113" s="249">
        <v>5050</v>
      </c>
      <c r="C5113" s="248">
        <v>108.97013451928973</v>
      </c>
    </row>
    <row r="5114" spans="2:3" x14ac:dyDescent="0.75">
      <c r="B5114" s="249">
        <v>5051</v>
      </c>
      <c r="C5114" s="248">
        <v>120.52592044214737</v>
      </c>
    </row>
    <row r="5115" spans="2:3" x14ac:dyDescent="0.75">
      <c r="B5115" s="249">
        <v>5052</v>
      </c>
      <c r="C5115" s="248">
        <v>100.70098073661778</v>
      </c>
    </row>
    <row r="5116" spans="2:3" x14ac:dyDescent="0.75">
      <c r="B5116" s="249">
        <v>5053</v>
      </c>
      <c r="C5116" s="248">
        <v>97.173620498842993</v>
      </c>
    </row>
    <row r="5117" spans="2:3" x14ac:dyDescent="0.75">
      <c r="B5117" s="249">
        <v>5054</v>
      </c>
      <c r="C5117" s="248">
        <v>97.117257367316228</v>
      </c>
    </row>
    <row r="5118" spans="2:3" x14ac:dyDescent="0.75">
      <c r="B5118" s="249">
        <v>5055</v>
      </c>
      <c r="C5118" s="248">
        <v>100.70652803224401</v>
      </c>
    </row>
    <row r="5119" spans="2:3" x14ac:dyDescent="0.75">
      <c r="B5119" s="249">
        <v>5056</v>
      </c>
      <c r="C5119" s="248">
        <v>106.21352203583251</v>
      </c>
    </row>
    <row r="5120" spans="2:3" x14ac:dyDescent="0.75">
      <c r="B5120" s="249">
        <v>5057</v>
      </c>
      <c r="C5120" s="248">
        <v>149.50663096902844</v>
      </c>
    </row>
    <row r="5121" spans="2:3" x14ac:dyDescent="0.75">
      <c r="B5121" s="249">
        <v>5058</v>
      </c>
      <c r="C5121" s="248">
        <v>146.65283387783296</v>
      </c>
    </row>
    <row r="5122" spans="2:3" x14ac:dyDescent="0.75">
      <c r="B5122" s="249">
        <v>5059</v>
      </c>
      <c r="C5122" s="248">
        <v>111.85303926255565</v>
      </c>
    </row>
    <row r="5123" spans="2:3" x14ac:dyDescent="0.75">
      <c r="B5123" s="249">
        <v>5060</v>
      </c>
      <c r="C5123" s="248">
        <v>122.10176247322418</v>
      </c>
    </row>
    <row r="5124" spans="2:3" x14ac:dyDescent="0.75">
      <c r="B5124" s="249">
        <v>5061</v>
      </c>
      <c r="C5124" s="248">
        <v>126.17079100838612</v>
      </c>
    </row>
    <row r="5125" spans="2:3" x14ac:dyDescent="0.75">
      <c r="B5125" s="249">
        <v>5062</v>
      </c>
      <c r="C5125" s="248">
        <v>156.86898616529521</v>
      </c>
    </row>
    <row r="5126" spans="2:3" x14ac:dyDescent="0.75">
      <c r="B5126" s="249">
        <v>5063</v>
      </c>
      <c r="C5126" s="248">
        <v>132.15314420915482</v>
      </c>
    </row>
    <row r="5127" spans="2:3" x14ac:dyDescent="0.75">
      <c r="B5127" s="249">
        <v>5064</v>
      </c>
      <c r="C5127" s="248">
        <v>69.438563404554316</v>
      </c>
    </row>
    <row r="5128" spans="2:3" x14ac:dyDescent="0.75">
      <c r="B5128" s="249">
        <v>5065</v>
      </c>
      <c r="C5128" s="248">
        <v>178.81924465993916</v>
      </c>
    </row>
    <row r="5129" spans="2:3" x14ac:dyDescent="0.75">
      <c r="B5129" s="249">
        <v>5066</v>
      </c>
      <c r="C5129" s="248">
        <v>85.090967816461699</v>
      </c>
    </row>
    <row r="5130" spans="2:3" x14ac:dyDescent="0.75">
      <c r="B5130" s="249">
        <v>5067</v>
      </c>
      <c r="C5130" s="248">
        <v>124.47640715537594</v>
      </c>
    </row>
    <row r="5131" spans="2:3" x14ac:dyDescent="0.75">
      <c r="B5131" s="249">
        <v>5068</v>
      </c>
      <c r="C5131" s="248">
        <v>177.20989011026467</v>
      </c>
    </row>
    <row r="5132" spans="2:3" x14ac:dyDescent="0.75">
      <c r="B5132" s="249">
        <v>5069</v>
      </c>
      <c r="C5132" s="248">
        <v>92.71344951384873</v>
      </c>
    </row>
    <row r="5133" spans="2:3" x14ac:dyDescent="0.75">
      <c r="B5133" s="249">
        <v>5070</v>
      </c>
      <c r="C5133" s="248">
        <v>163.49251472249912</v>
      </c>
    </row>
    <row r="5134" spans="2:3" x14ac:dyDescent="0.75">
      <c r="B5134" s="249">
        <v>5071</v>
      </c>
      <c r="C5134" s="248">
        <v>117.5653035716757</v>
      </c>
    </row>
    <row r="5135" spans="2:3" x14ac:dyDescent="0.75">
      <c r="B5135" s="249">
        <v>5072</v>
      </c>
      <c r="C5135" s="248">
        <v>201.83528293776419</v>
      </c>
    </row>
    <row r="5136" spans="2:3" x14ac:dyDescent="0.75">
      <c r="B5136" s="249">
        <v>5073</v>
      </c>
      <c r="C5136" s="248">
        <v>111.50457949867723</v>
      </c>
    </row>
    <row r="5137" spans="2:3" x14ac:dyDescent="0.75">
      <c r="B5137" s="249">
        <v>5074</v>
      </c>
      <c r="C5137" s="248">
        <v>144.01761108852668</v>
      </c>
    </row>
    <row r="5138" spans="2:3" x14ac:dyDescent="0.75">
      <c r="B5138" s="249">
        <v>5075</v>
      </c>
      <c r="C5138" s="248">
        <v>99.471822009754391</v>
      </c>
    </row>
    <row r="5139" spans="2:3" x14ac:dyDescent="0.75">
      <c r="B5139" s="249">
        <v>5076</v>
      </c>
      <c r="C5139" s="248">
        <v>98.2347799619086</v>
      </c>
    </row>
    <row r="5140" spans="2:3" x14ac:dyDescent="0.75">
      <c r="B5140" s="249">
        <v>5077</v>
      </c>
      <c r="C5140" s="248">
        <v>147.14175358103287</v>
      </c>
    </row>
    <row r="5141" spans="2:3" x14ac:dyDescent="0.75">
      <c r="B5141" s="249">
        <v>5078</v>
      </c>
      <c r="C5141" s="248">
        <v>128.37813311263002</v>
      </c>
    </row>
    <row r="5142" spans="2:3" x14ac:dyDescent="0.75">
      <c r="B5142" s="249">
        <v>5079</v>
      </c>
      <c r="C5142" s="248">
        <v>118.71241951601483</v>
      </c>
    </row>
    <row r="5143" spans="2:3" x14ac:dyDescent="0.75">
      <c r="B5143" s="249">
        <v>5080</v>
      </c>
      <c r="C5143" s="248">
        <v>181.53882854814094</v>
      </c>
    </row>
    <row r="5144" spans="2:3" x14ac:dyDescent="0.75">
      <c r="B5144" s="249">
        <v>5081</v>
      </c>
      <c r="C5144" s="248">
        <v>87.423159043587049</v>
      </c>
    </row>
    <row r="5145" spans="2:3" x14ac:dyDescent="0.75">
      <c r="B5145" s="249">
        <v>5082</v>
      </c>
      <c r="C5145" s="248">
        <v>96.634383757007669</v>
      </c>
    </row>
    <row r="5146" spans="2:3" x14ac:dyDescent="0.75">
      <c r="B5146" s="249">
        <v>5083</v>
      </c>
      <c r="C5146" s="248">
        <v>156.13875327165221</v>
      </c>
    </row>
    <row r="5147" spans="2:3" x14ac:dyDescent="0.75">
      <c r="B5147" s="249">
        <v>5084</v>
      </c>
      <c r="C5147" s="248">
        <v>145.18884673653974</v>
      </c>
    </row>
    <row r="5148" spans="2:3" x14ac:dyDescent="0.75">
      <c r="B5148" s="249">
        <v>5085</v>
      </c>
      <c r="C5148" s="248">
        <v>121.62826993133422</v>
      </c>
    </row>
    <row r="5149" spans="2:3" x14ac:dyDescent="0.75">
      <c r="B5149" s="249">
        <v>5086</v>
      </c>
      <c r="C5149" s="248">
        <v>161.21792853628062</v>
      </c>
    </row>
    <row r="5150" spans="2:3" x14ac:dyDescent="0.75">
      <c r="B5150" s="249">
        <v>5087</v>
      </c>
      <c r="C5150" s="248">
        <v>118.32569591815982</v>
      </c>
    </row>
    <row r="5151" spans="2:3" x14ac:dyDescent="0.75">
      <c r="B5151" s="249">
        <v>5088</v>
      </c>
      <c r="C5151" s="248">
        <v>129.64465455435615</v>
      </c>
    </row>
    <row r="5152" spans="2:3" x14ac:dyDescent="0.75">
      <c r="B5152" s="249">
        <v>5089</v>
      </c>
      <c r="C5152" s="248">
        <v>128.76701660117772</v>
      </c>
    </row>
    <row r="5153" spans="2:3" x14ac:dyDescent="0.75">
      <c r="B5153" s="249">
        <v>5090</v>
      </c>
      <c r="C5153" s="248">
        <v>111.28489078403125</v>
      </c>
    </row>
    <row r="5154" spans="2:3" x14ac:dyDescent="0.75">
      <c r="B5154" s="249">
        <v>5091</v>
      </c>
      <c r="C5154" s="248">
        <v>139.25412704207383</v>
      </c>
    </row>
    <row r="5155" spans="2:3" x14ac:dyDescent="0.75">
      <c r="B5155" s="249">
        <v>5092</v>
      </c>
      <c r="C5155" s="248">
        <v>138.00983402142342</v>
      </c>
    </row>
    <row r="5156" spans="2:3" x14ac:dyDescent="0.75">
      <c r="B5156" s="249">
        <v>5093</v>
      </c>
      <c r="C5156" s="248">
        <v>96.344131094618291</v>
      </c>
    </row>
    <row r="5157" spans="2:3" x14ac:dyDescent="0.75">
      <c r="B5157" s="249">
        <v>5094</v>
      </c>
      <c r="C5157" s="248">
        <v>126.29444904119887</v>
      </c>
    </row>
    <row r="5158" spans="2:3" x14ac:dyDescent="0.75">
      <c r="B5158" s="249">
        <v>5095</v>
      </c>
      <c r="C5158" s="248">
        <v>109.13797666584392</v>
      </c>
    </row>
    <row r="5159" spans="2:3" x14ac:dyDescent="0.75">
      <c r="B5159" s="249">
        <v>5096</v>
      </c>
      <c r="C5159" s="248">
        <v>138.35943781324613</v>
      </c>
    </row>
    <row r="5160" spans="2:3" x14ac:dyDescent="0.75">
      <c r="B5160" s="249">
        <v>5097</v>
      </c>
      <c r="C5160" s="248">
        <v>120.11750559544294</v>
      </c>
    </row>
    <row r="5161" spans="2:3" x14ac:dyDescent="0.75">
      <c r="B5161" s="249">
        <v>5098</v>
      </c>
      <c r="C5161" s="248">
        <v>102.41042421672273</v>
      </c>
    </row>
    <row r="5162" spans="2:3" x14ac:dyDescent="0.75">
      <c r="B5162" s="249">
        <v>5099</v>
      </c>
      <c r="C5162" s="248">
        <v>143.578658558179</v>
      </c>
    </row>
    <row r="5163" spans="2:3" x14ac:dyDescent="0.75">
      <c r="B5163" s="249">
        <v>5100</v>
      </c>
      <c r="C5163" s="248">
        <v>155.08622728550884</v>
      </c>
    </row>
    <row r="5164" spans="2:3" x14ac:dyDescent="0.75">
      <c r="B5164" s="249">
        <v>5101</v>
      </c>
      <c r="C5164" s="248">
        <v>148.08934856535066</v>
      </c>
    </row>
    <row r="5165" spans="2:3" x14ac:dyDescent="0.75">
      <c r="B5165" s="249">
        <v>5102</v>
      </c>
      <c r="C5165" s="248">
        <v>88.643029107060102</v>
      </c>
    </row>
    <row r="5166" spans="2:3" x14ac:dyDescent="0.75">
      <c r="B5166" s="249">
        <v>5103</v>
      </c>
      <c r="C5166" s="248">
        <v>102.89848937122254</v>
      </c>
    </row>
    <row r="5167" spans="2:3" x14ac:dyDescent="0.75">
      <c r="B5167" s="249">
        <v>5104</v>
      </c>
      <c r="C5167" s="248">
        <v>101.25272825962354</v>
      </c>
    </row>
    <row r="5168" spans="2:3" x14ac:dyDescent="0.75">
      <c r="B5168" s="249">
        <v>5105</v>
      </c>
      <c r="C5168" s="248">
        <v>106.62611426870714</v>
      </c>
    </row>
    <row r="5169" spans="2:3" x14ac:dyDescent="0.75">
      <c r="B5169" s="249">
        <v>5106</v>
      </c>
      <c r="C5169" s="248">
        <v>146.75762238950315</v>
      </c>
    </row>
    <row r="5170" spans="2:3" x14ac:dyDescent="0.75">
      <c r="B5170" s="249">
        <v>5107</v>
      </c>
      <c r="C5170" s="248">
        <v>111.63022665993746</v>
      </c>
    </row>
    <row r="5171" spans="2:3" x14ac:dyDescent="0.75">
      <c r="B5171" s="249">
        <v>5108</v>
      </c>
      <c r="C5171" s="248">
        <v>136.71005679500681</v>
      </c>
    </row>
    <row r="5172" spans="2:3" x14ac:dyDescent="0.75">
      <c r="B5172" s="249">
        <v>5109</v>
      </c>
      <c r="C5172" s="248">
        <v>107.40384626987567</v>
      </c>
    </row>
    <row r="5173" spans="2:3" x14ac:dyDescent="0.75">
      <c r="B5173" s="249">
        <v>5110</v>
      </c>
      <c r="C5173" s="248">
        <v>164.32340936824599</v>
      </c>
    </row>
    <row r="5174" spans="2:3" x14ac:dyDescent="0.75">
      <c r="B5174" s="249">
        <v>5111</v>
      </c>
      <c r="C5174" s="248">
        <v>74.464335864177713</v>
      </c>
    </row>
    <row r="5175" spans="2:3" x14ac:dyDescent="0.75">
      <c r="B5175" s="249">
        <v>5112</v>
      </c>
      <c r="C5175" s="248">
        <v>145.84407483500391</v>
      </c>
    </row>
    <row r="5176" spans="2:3" x14ac:dyDescent="0.75">
      <c r="B5176" s="249">
        <v>5113</v>
      </c>
      <c r="C5176" s="248">
        <v>121.4585178924368</v>
      </c>
    </row>
    <row r="5177" spans="2:3" x14ac:dyDescent="0.75">
      <c r="B5177" s="249">
        <v>5114</v>
      </c>
      <c r="C5177" s="248">
        <v>114.88265999006036</v>
      </c>
    </row>
    <row r="5178" spans="2:3" x14ac:dyDescent="0.75">
      <c r="B5178" s="249">
        <v>5115</v>
      </c>
      <c r="C5178" s="248">
        <v>99.413994324850123</v>
      </c>
    </row>
    <row r="5179" spans="2:3" x14ac:dyDescent="0.75">
      <c r="B5179" s="249">
        <v>5116</v>
      </c>
      <c r="C5179" s="248">
        <v>119.35671112946794</v>
      </c>
    </row>
    <row r="5180" spans="2:3" x14ac:dyDescent="0.75">
      <c r="B5180" s="249">
        <v>5117</v>
      </c>
      <c r="C5180" s="248">
        <v>105.8342433543467</v>
      </c>
    </row>
    <row r="5181" spans="2:3" x14ac:dyDescent="0.75">
      <c r="B5181" s="249">
        <v>5118</v>
      </c>
      <c r="C5181" s="248">
        <v>115.32793635180745</v>
      </c>
    </row>
    <row r="5182" spans="2:3" x14ac:dyDescent="0.75">
      <c r="B5182" s="249">
        <v>5119</v>
      </c>
      <c r="C5182" s="248">
        <v>144.33710860673619</v>
      </c>
    </row>
    <row r="5183" spans="2:3" x14ac:dyDescent="0.75">
      <c r="B5183" s="249">
        <v>5120</v>
      </c>
      <c r="C5183" s="248">
        <v>100.58039346723976</v>
      </c>
    </row>
    <row r="5184" spans="2:3" x14ac:dyDescent="0.75">
      <c r="B5184" s="249">
        <v>5121</v>
      </c>
      <c r="C5184" s="248">
        <v>128.54671188156945</v>
      </c>
    </row>
    <row r="5185" spans="2:3" x14ac:dyDescent="0.75">
      <c r="B5185" s="249">
        <v>5122</v>
      </c>
      <c r="C5185" s="248">
        <v>83.436858922787053</v>
      </c>
    </row>
    <row r="5186" spans="2:3" x14ac:dyDescent="0.75">
      <c r="B5186" s="249">
        <v>5123</v>
      </c>
      <c r="C5186" s="248">
        <v>120.27950592229203</v>
      </c>
    </row>
    <row r="5187" spans="2:3" x14ac:dyDescent="0.75">
      <c r="B5187" s="249">
        <v>5124</v>
      </c>
      <c r="C5187" s="248">
        <v>143.70341930389367</v>
      </c>
    </row>
    <row r="5188" spans="2:3" x14ac:dyDescent="0.75">
      <c r="B5188" s="249">
        <v>5125</v>
      </c>
      <c r="C5188" s="248">
        <v>129.77775759563195</v>
      </c>
    </row>
    <row r="5189" spans="2:3" x14ac:dyDescent="0.75">
      <c r="B5189" s="249">
        <v>5126</v>
      </c>
      <c r="C5189" s="248">
        <v>138.98998153416667</v>
      </c>
    </row>
    <row r="5190" spans="2:3" x14ac:dyDescent="0.75">
      <c r="B5190" s="249">
        <v>5127</v>
      </c>
      <c r="C5190" s="248">
        <v>118.37120753442591</v>
      </c>
    </row>
    <row r="5191" spans="2:3" x14ac:dyDescent="0.75">
      <c r="B5191" s="249">
        <v>5128</v>
      </c>
      <c r="C5191" s="248">
        <v>132.19824072676383</v>
      </c>
    </row>
    <row r="5192" spans="2:3" x14ac:dyDescent="0.75">
      <c r="B5192" s="249">
        <v>5129</v>
      </c>
      <c r="C5192" s="248">
        <v>90.049891727443651</v>
      </c>
    </row>
    <row r="5193" spans="2:3" x14ac:dyDescent="0.75">
      <c r="B5193" s="249">
        <v>5130</v>
      </c>
      <c r="C5193" s="248">
        <v>90.645772664068943</v>
      </c>
    </row>
    <row r="5194" spans="2:3" x14ac:dyDescent="0.75">
      <c r="B5194" s="249">
        <v>5131</v>
      </c>
      <c r="C5194" s="248">
        <v>121.79275061796429</v>
      </c>
    </row>
    <row r="5195" spans="2:3" x14ac:dyDescent="0.75">
      <c r="B5195" s="249">
        <v>5132</v>
      </c>
      <c r="C5195" s="248">
        <v>89.347586881638577</v>
      </c>
    </row>
    <row r="5196" spans="2:3" x14ac:dyDescent="0.75">
      <c r="B5196" s="249">
        <v>5133</v>
      </c>
      <c r="C5196" s="248">
        <v>129.02649655385068</v>
      </c>
    </row>
    <row r="5197" spans="2:3" x14ac:dyDescent="0.75">
      <c r="B5197" s="249">
        <v>5134</v>
      </c>
      <c r="C5197" s="248">
        <v>148.29727493934996</v>
      </c>
    </row>
    <row r="5198" spans="2:3" x14ac:dyDescent="0.75">
      <c r="B5198" s="249">
        <v>5135</v>
      </c>
      <c r="C5198" s="248">
        <v>124.50542314503168</v>
      </c>
    </row>
    <row r="5199" spans="2:3" x14ac:dyDescent="0.75">
      <c r="B5199" s="249">
        <v>5136</v>
      </c>
      <c r="C5199" s="248">
        <v>97.792107947279476</v>
      </c>
    </row>
    <row r="5200" spans="2:3" x14ac:dyDescent="0.75">
      <c r="B5200" s="249">
        <v>5137</v>
      </c>
      <c r="C5200" s="248">
        <v>80.181010038171337</v>
      </c>
    </row>
    <row r="5201" spans="2:3" x14ac:dyDescent="0.75">
      <c r="B5201" s="249">
        <v>5138</v>
      </c>
      <c r="C5201" s="248">
        <v>89.354368791861617</v>
      </c>
    </row>
    <row r="5202" spans="2:3" x14ac:dyDescent="0.75">
      <c r="B5202" s="249">
        <v>5139</v>
      </c>
      <c r="C5202" s="248">
        <v>141.18132183335609</v>
      </c>
    </row>
    <row r="5203" spans="2:3" x14ac:dyDescent="0.75">
      <c r="B5203" s="249">
        <v>5140</v>
      </c>
      <c r="C5203" s="248">
        <v>136.3671105170296</v>
      </c>
    </row>
    <row r="5204" spans="2:3" x14ac:dyDescent="0.75">
      <c r="B5204" s="249">
        <v>5141</v>
      </c>
      <c r="C5204" s="248">
        <v>143.34221183111882</v>
      </c>
    </row>
    <row r="5205" spans="2:3" x14ac:dyDescent="0.75">
      <c r="B5205" s="249">
        <v>5142</v>
      </c>
      <c r="C5205" s="248">
        <v>136.20831845287191</v>
      </c>
    </row>
    <row r="5206" spans="2:3" x14ac:dyDescent="0.75">
      <c r="B5206" s="249">
        <v>5143</v>
      </c>
      <c r="C5206" s="248">
        <v>128.58107077271254</v>
      </c>
    </row>
    <row r="5207" spans="2:3" x14ac:dyDescent="0.75">
      <c r="B5207" s="249">
        <v>5144</v>
      </c>
      <c r="C5207" s="248">
        <v>113.40218126125552</v>
      </c>
    </row>
    <row r="5208" spans="2:3" x14ac:dyDescent="0.75">
      <c r="B5208" s="249">
        <v>5145</v>
      </c>
      <c r="C5208" s="248">
        <v>125.27654689821813</v>
      </c>
    </row>
    <row r="5209" spans="2:3" x14ac:dyDescent="0.75">
      <c r="B5209" s="249">
        <v>5146</v>
      </c>
      <c r="C5209" s="248">
        <v>114.61842261748589</v>
      </c>
    </row>
    <row r="5210" spans="2:3" x14ac:dyDescent="0.75">
      <c r="B5210" s="249">
        <v>5147</v>
      </c>
      <c r="C5210" s="248">
        <v>135.88178422958256</v>
      </c>
    </row>
    <row r="5211" spans="2:3" x14ac:dyDescent="0.75">
      <c r="B5211" s="249">
        <v>5148</v>
      </c>
      <c r="C5211" s="248">
        <v>118.72590701687483</v>
      </c>
    </row>
    <row r="5212" spans="2:3" x14ac:dyDescent="0.75">
      <c r="B5212" s="249">
        <v>5149</v>
      </c>
      <c r="C5212" s="248">
        <v>99.342929773988402</v>
      </c>
    </row>
    <row r="5213" spans="2:3" x14ac:dyDescent="0.75">
      <c r="B5213" s="249">
        <v>5150</v>
      </c>
      <c r="C5213" s="248">
        <v>160.10135918465548</v>
      </c>
    </row>
    <row r="5214" spans="2:3" x14ac:dyDescent="0.75">
      <c r="B5214" s="249">
        <v>5151</v>
      </c>
      <c r="C5214" s="248">
        <v>185.61709368774751</v>
      </c>
    </row>
    <row r="5215" spans="2:3" x14ac:dyDescent="0.75">
      <c r="B5215" s="249">
        <v>5152</v>
      </c>
      <c r="C5215" s="248">
        <v>182.22715639123578</v>
      </c>
    </row>
    <row r="5216" spans="2:3" x14ac:dyDescent="0.75">
      <c r="B5216" s="249">
        <v>5153</v>
      </c>
      <c r="C5216" s="248">
        <v>144.98291803063765</v>
      </c>
    </row>
    <row r="5217" spans="2:3" x14ac:dyDescent="0.75">
      <c r="B5217" s="249">
        <v>5154</v>
      </c>
      <c r="C5217" s="248">
        <v>153.70611793896526</v>
      </c>
    </row>
    <row r="5218" spans="2:3" x14ac:dyDescent="0.75">
      <c r="B5218" s="249">
        <v>5155</v>
      </c>
      <c r="C5218" s="248">
        <v>89.805463287213371</v>
      </c>
    </row>
    <row r="5219" spans="2:3" x14ac:dyDescent="0.75">
      <c r="B5219" s="249">
        <v>5156</v>
      </c>
      <c r="C5219" s="248">
        <v>84.992179925697428</v>
      </c>
    </row>
    <row r="5220" spans="2:3" x14ac:dyDescent="0.75">
      <c r="B5220" s="249">
        <v>5157</v>
      </c>
      <c r="C5220" s="248">
        <v>82.40514178154379</v>
      </c>
    </row>
    <row r="5221" spans="2:3" x14ac:dyDescent="0.75">
      <c r="B5221" s="249">
        <v>5158</v>
      </c>
      <c r="C5221" s="248">
        <v>144.41403963946513</v>
      </c>
    </row>
    <row r="5222" spans="2:3" x14ac:dyDescent="0.75">
      <c r="B5222" s="249">
        <v>5159</v>
      </c>
      <c r="C5222" s="248">
        <v>155.74097448892613</v>
      </c>
    </row>
    <row r="5223" spans="2:3" x14ac:dyDescent="0.75">
      <c r="B5223" s="249">
        <v>5160</v>
      </c>
      <c r="C5223" s="248">
        <v>129.66660950040915</v>
      </c>
    </row>
    <row r="5224" spans="2:3" x14ac:dyDescent="0.75">
      <c r="B5224" s="249">
        <v>5161</v>
      </c>
      <c r="C5224" s="248">
        <v>153.49752918987531</v>
      </c>
    </row>
    <row r="5225" spans="2:3" x14ac:dyDescent="0.75">
      <c r="B5225" s="249">
        <v>5162</v>
      </c>
      <c r="C5225" s="248">
        <v>117.33455616903248</v>
      </c>
    </row>
    <row r="5226" spans="2:3" x14ac:dyDescent="0.75">
      <c r="B5226" s="249">
        <v>5163</v>
      </c>
      <c r="C5226" s="248">
        <v>120.91840171385516</v>
      </c>
    </row>
    <row r="5227" spans="2:3" x14ac:dyDescent="0.75">
      <c r="B5227" s="249">
        <v>5164</v>
      </c>
      <c r="C5227" s="248">
        <v>121.26773929651267</v>
      </c>
    </row>
    <row r="5228" spans="2:3" x14ac:dyDescent="0.75">
      <c r="B5228" s="249">
        <v>5165</v>
      </c>
      <c r="C5228" s="248">
        <v>108.55064129066201</v>
      </c>
    </row>
    <row r="5229" spans="2:3" x14ac:dyDescent="0.75">
      <c r="B5229" s="249">
        <v>5166</v>
      </c>
      <c r="C5229" s="248">
        <v>119.00172846829676</v>
      </c>
    </row>
    <row r="5230" spans="2:3" x14ac:dyDescent="0.75">
      <c r="B5230" s="249">
        <v>5167</v>
      </c>
      <c r="C5230" s="248">
        <v>115.78332609667586</v>
      </c>
    </row>
    <row r="5231" spans="2:3" x14ac:dyDescent="0.75">
      <c r="B5231" s="249">
        <v>5168</v>
      </c>
      <c r="C5231" s="248">
        <v>116.91083798307804</v>
      </c>
    </row>
    <row r="5232" spans="2:3" x14ac:dyDescent="0.75">
      <c r="B5232" s="249">
        <v>5169</v>
      </c>
      <c r="C5232" s="248">
        <v>142.61638611739085</v>
      </c>
    </row>
    <row r="5233" spans="2:3" x14ac:dyDescent="0.75">
      <c r="B5233" s="249">
        <v>5170</v>
      </c>
      <c r="C5233" s="248">
        <v>115.28757222647413</v>
      </c>
    </row>
    <row r="5234" spans="2:3" x14ac:dyDescent="0.75">
      <c r="B5234" s="249">
        <v>5171</v>
      </c>
      <c r="C5234" s="248">
        <v>129.89745795984047</v>
      </c>
    </row>
    <row r="5235" spans="2:3" x14ac:dyDescent="0.75">
      <c r="B5235" s="249">
        <v>5172</v>
      </c>
      <c r="C5235" s="248">
        <v>115.68651145670246</v>
      </c>
    </row>
    <row r="5236" spans="2:3" x14ac:dyDescent="0.75">
      <c r="B5236" s="249">
        <v>5173</v>
      </c>
      <c r="C5236" s="248">
        <v>103.8842600503738</v>
      </c>
    </row>
    <row r="5237" spans="2:3" x14ac:dyDescent="0.75">
      <c r="B5237" s="249">
        <v>5174</v>
      </c>
      <c r="C5237" s="248">
        <v>124.089562028142</v>
      </c>
    </row>
    <row r="5238" spans="2:3" x14ac:dyDescent="0.75">
      <c r="B5238" s="249">
        <v>5175</v>
      </c>
      <c r="C5238" s="248">
        <v>128.99887029249803</v>
      </c>
    </row>
    <row r="5239" spans="2:3" x14ac:dyDescent="0.75">
      <c r="B5239" s="249">
        <v>5176</v>
      </c>
      <c r="C5239" s="248">
        <v>102.41298520607185</v>
      </c>
    </row>
    <row r="5240" spans="2:3" x14ac:dyDescent="0.75">
      <c r="B5240" s="249">
        <v>5177</v>
      </c>
      <c r="C5240" s="248">
        <v>100.18057982902769</v>
      </c>
    </row>
    <row r="5241" spans="2:3" x14ac:dyDescent="0.75">
      <c r="B5241" s="249">
        <v>5178</v>
      </c>
      <c r="C5241" s="248">
        <v>135.94557216893088</v>
      </c>
    </row>
    <row r="5242" spans="2:3" x14ac:dyDescent="0.75">
      <c r="B5242" s="249">
        <v>5179</v>
      </c>
      <c r="C5242" s="248">
        <v>107.83686601584992</v>
      </c>
    </row>
    <row r="5243" spans="2:3" x14ac:dyDescent="0.75">
      <c r="B5243" s="249">
        <v>5180</v>
      </c>
      <c r="C5243" s="248">
        <v>132.29255363430414</v>
      </c>
    </row>
    <row r="5244" spans="2:3" x14ac:dyDescent="0.75">
      <c r="B5244" s="249">
        <v>5181</v>
      </c>
      <c r="C5244" s="248">
        <v>85.579000182665027</v>
      </c>
    </row>
    <row r="5245" spans="2:3" x14ac:dyDescent="0.75">
      <c r="B5245" s="249">
        <v>5182</v>
      </c>
      <c r="C5245" s="248">
        <v>173.43070117202217</v>
      </c>
    </row>
    <row r="5246" spans="2:3" x14ac:dyDescent="0.75">
      <c r="B5246" s="249">
        <v>5183</v>
      </c>
      <c r="C5246" s="248">
        <v>110.23842121584285</v>
      </c>
    </row>
    <row r="5247" spans="2:3" x14ac:dyDescent="0.75">
      <c r="B5247" s="249">
        <v>5184</v>
      </c>
      <c r="C5247" s="248">
        <v>114.05007689390585</v>
      </c>
    </row>
    <row r="5248" spans="2:3" x14ac:dyDescent="0.75">
      <c r="B5248" s="249">
        <v>5185</v>
      </c>
      <c r="C5248" s="248">
        <v>148.93028525452286</v>
      </c>
    </row>
    <row r="5249" spans="2:3" x14ac:dyDescent="0.75">
      <c r="B5249" s="249">
        <v>5186</v>
      </c>
      <c r="C5249" s="248">
        <v>51.887367399338686</v>
      </c>
    </row>
    <row r="5250" spans="2:3" x14ac:dyDescent="0.75">
      <c r="B5250" s="249">
        <v>5187</v>
      </c>
      <c r="C5250" s="248">
        <v>156.22519368302437</v>
      </c>
    </row>
    <row r="5251" spans="2:3" x14ac:dyDescent="0.75">
      <c r="B5251" s="249">
        <v>5188</v>
      </c>
      <c r="C5251" s="248">
        <v>118.32813599127626</v>
      </c>
    </row>
    <row r="5252" spans="2:3" x14ac:dyDescent="0.75">
      <c r="B5252" s="249">
        <v>5189</v>
      </c>
      <c r="C5252" s="248">
        <v>118.73657409816947</v>
      </c>
    </row>
    <row r="5253" spans="2:3" x14ac:dyDescent="0.75">
      <c r="B5253" s="249">
        <v>5190</v>
      </c>
      <c r="C5253" s="248">
        <v>107.61452133351136</v>
      </c>
    </row>
    <row r="5254" spans="2:3" x14ac:dyDescent="0.75">
      <c r="B5254" s="249">
        <v>5191</v>
      </c>
      <c r="C5254" s="248">
        <v>139.03788356579057</v>
      </c>
    </row>
    <row r="5255" spans="2:3" x14ac:dyDescent="0.75">
      <c r="B5255" s="249">
        <v>5192</v>
      </c>
      <c r="C5255" s="248">
        <v>133.62883082367591</v>
      </c>
    </row>
    <row r="5256" spans="2:3" x14ac:dyDescent="0.75">
      <c r="B5256" s="249">
        <v>5193</v>
      </c>
      <c r="C5256" s="248">
        <v>93.599900323214342</v>
      </c>
    </row>
    <row r="5257" spans="2:3" x14ac:dyDescent="0.75">
      <c r="B5257" s="249">
        <v>5194</v>
      </c>
      <c r="C5257" s="248">
        <v>128.9416709197238</v>
      </c>
    </row>
    <row r="5258" spans="2:3" x14ac:dyDescent="0.75">
      <c r="B5258" s="249">
        <v>5195</v>
      </c>
      <c r="C5258" s="248">
        <v>102.10967404592546</v>
      </c>
    </row>
    <row r="5259" spans="2:3" x14ac:dyDescent="0.75">
      <c r="B5259" s="249">
        <v>5196</v>
      </c>
      <c r="C5259" s="248">
        <v>83.15534836993092</v>
      </c>
    </row>
    <row r="5260" spans="2:3" x14ac:dyDescent="0.75">
      <c r="B5260" s="249">
        <v>5197</v>
      </c>
      <c r="C5260" s="248">
        <v>149.00226254212802</v>
      </c>
    </row>
    <row r="5261" spans="2:3" x14ac:dyDescent="0.75">
      <c r="B5261" s="249">
        <v>5198</v>
      </c>
      <c r="C5261" s="248">
        <v>108.52590728983748</v>
      </c>
    </row>
    <row r="5262" spans="2:3" x14ac:dyDescent="0.75">
      <c r="B5262" s="249">
        <v>5199</v>
      </c>
      <c r="C5262" s="248">
        <v>113.94741076876905</v>
      </c>
    </row>
    <row r="5263" spans="2:3" x14ac:dyDescent="0.75">
      <c r="B5263" s="249">
        <v>5200</v>
      </c>
      <c r="C5263" s="248">
        <v>114.88286032277009</v>
      </c>
    </row>
    <row r="5264" spans="2:3" x14ac:dyDescent="0.75">
      <c r="B5264" s="249">
        <v>5201</v>
      </c>
      <c r="C5264" s="248">
        <v>105.12133724673272</v>
      </c>
    </row>
    <row r="5265" spans="2:3" x14ac:dyDescent="0.75">
      <c r="B5265" s="249">
        <v>5202</v>
      </c>
      <c r="C5265" s="248">
        <v>90.620617379440532</v>
      </c>
    </row>
    <row r="5266" spans="2:3" x14ac:dyDescent="0.75">
      <c r="B5266" s="249">
        <v>5203</v>
      </c>
      <c r="C5266" s="248">
        <v>104.31731910309038</v>
      </c>
    </row>
    <row r="5267" spans="2:3" x14ac:dyDescent="0.75">
      <c r="B5267" s="249">
        <v>5204</v>
      </c>
      <c r="C5267" s="248">
        <v>80.696111186229544</v>
      </c>
    </row>
    <row r="5268" spans="2:3" x14ac:dyDescent="0.75">
      <c r="B5268" s="249">
        <v>5205</v>
      </c>
      <c r="C5268" s="248">
        <v>111.88274143717891</v>
      </c>
    </row>
    <row r="5269" spans="2:3" x14ac:dyDescent="0.75">
      <c r="B5269" s="249">
        <v>5206</v>
      </c>
      <c r="C5269" s="248">
        <v>78.545270432238198</v>
      </c>
    </row>
    <row r="5270" spans="2:3" x14ac:dyDescent="0.75">
      <c r="B5270" s="249">
        <v>5207</v>
      </c>
      <c r="C5270" s="248">
        <v>144.01094444739061</v>
      </c>
    </row>
    <row r="5271" spans="2:3" x14ac:dyDescent="0.75">
      <c r="B5271" s="249">
        <v>5208</v>
      </c>
      <c r="C5271" s="248">
        <v>81.690119367714502</v>
      </c>
    </row>
    <row r="5272" spans="2:3" x14ac:dyDescent="0.75">
      <c r="B5272" s="249">
        <v>5209</v>
      </c>
      <c r="C5272" s="248">
        <v>118.15608679100322</v>
      </c>
    </row>
    <row r="5273" spans="2:3" x14ac:dyDescent="0.75">
      <c r="B5273" s="249">
        <v>5210</v>
      </c>
      <c r="C5273" s="248">
        <v>97.735455837821178</v>
      </c>
    </row>
    <row r="5274" spans="2:3" x14ac:dyDescent="0.75">
      <c r="B5274" s="249">
        <v>5211</v>
      </c>
      <c r="C5274" s="248">
        <v>130.05164416430645</v>
      </c>
    </row>
    <row r="5275" spans="2:3" x14ac:dyDescent="0.75">
      <c r="B5275" s="249">
        <v>5212</v>
      </c>
      <c r="C5275" s="248">
        <v>103.19245746733081</v>
      </c>
    </row>
    <row r="5276" spans="2:3" x14ac:dyDescent="0.75">
      <c r="B5276" s="249">
        <v>5213</v>
      </c>
      <c r="C5276" s="248">
        <v>122.54733698151739</v>
      </c>
    </row>
    <row r="5277" spans="2:3" x14ac:dyDescent="0.75">
      <c r="B5277" s="249">
        <v>5214</v>
      </c>
      <c r="C5277" s="248">
        <v>132.71393343068408</v>
      </c>
    </row>
    <row r="5278" spans="2:3" x14ac:dyDescent="0.75">
      <c r="B5278" s="249">
        <v>5215</v>
      </c>
      <c r="C5278" s="248">
        <v>175.9833839759624</v>
      </c>
    </row>
    <row r="5279" spans="2:3" x14ac:dyDescent="0.75">
      <c r="B5279" s="249">
        <v>5216</v>
      </c>
      <c r="C5279" s="248">
        <v>127.79076503580536</v>
      </c>
    </row>
    <row r="5280" spans="2:3" x14ac:dyDescent="0.75">
      <c r="B5280" s="249">
        <v>5217</v>
      </c>
      <c r="C5280" s="248">
        <v>129.23770040032119</v>
      </c>
    </row>
    <row r="5281" spans="2:3" x14ac:dyDescent="0.75">
      <c r="B5281" s="249">
        <v>5218</v>
      </c>
      <c r="C5281" s="248">
        <v>92.608812638009027</v>
      </c>
    </row>
    <row r="5282" spans="2:3" x14ac:dyDescent="0.75">
      <c r="B5282" s="249">
        <v>5219</v>
      </c>
      <c r="C5282" s="248">
        <v>102.2963823658533</v>
      </c>
    </row>
    <row r="5283" spans="2:3" x14ac:dyDescent="0.75">
      <c r="B5283" s="249">
        <v>5220</v>
      </c>
      <c r="C5283" s="248">
        <v>112.94928050288068</v>
      </c>
    </row>
    <row r="5284" spans="2:3" x14ac:dyDescent="0.75">
      <c r="B5284" s="249">
        <v>5221</v>
      </c>
      <c r="C5284" s="248">
        <v>111.35929481292692</v>
      </c>
    </row>
    <row r="5285" spans="2:3" x14ac:dyDescent="0.75">
      <c r="B5285" s="249">
        <v>5222</v>
      </c>
      <c r="C5285" s="248">
        <v>102.97526554815826</v>
      </c>
    </row>
    <row r="5286" spans="2:3" x14ac:dyDescent="0.75">
      <c r="B5286" s="249">
        <v>5223</v>
      </c>
      <c r="C5286" s="248">
        <v>103.7976667230765</v>
      </c>
    </row>
    <row r="5287" spans="2:3" x14ac:dyDescent="0.75">
      <c r="B5287" s="249">
        <v>5224</v>
      </c>
      <c r="C5287" s="248">
        <v>110.85953672980216</v>
      </c>
    </row>
    <row r="5288" spans="2:3" x14ac:dyDescent="0.75">
      <c r="B5288" s="249">
        <v>5225</v>
      </c>
      <c r="C5288" s="248">
        <v>126.62658914368131</v>
      </c>
    </row>
    <row r="5289" spans="2:3" x14ac:dyDescent="0.75">
      <c r="B5289" s="249">
        <v>5226</v>
      </c>
      <c r="C5289" s="248">
        <v>86.613709807192024</v>
      </c>
    </row>
    <row r="5290" spans="2:3" x14ac:dyDescent="0.75">
      <c r="B5290" s="249">
        <v>5227</v>
      </c>
      <c r="C5290" s="248">
        <v>124.41950487236386</v>
      </c>
    </row>
    <row r="5291" spans="2:3" x14ac:dyDescent="0.75">
      <c r="B5291" s="249">
        <v>5228</v>
      </c>
      <c r="C5291" s="248">
        <v>104.92040978348159</v>
      </c>
    </row>
    <row r="5292" spans="2:3" x14ac:dyDescent="0.75">
      <c r="B5292" s="249">
        <v>5229</v>
      </c>
      <c r="C5292" s="248">
        <v>149.04785812539785</v>
      </c>
    </row>
    <row r="5293" spans="2:3" x14ac:dyDescent="0.75">
      <c r="B5293" s="249">
        <v>5230</v>
      </c>
      <c r="C5293" s="248">
        <v>127.9830002123457</v>
      </c>
    </row>
    <row r="5294" spans="2:3" x14ac:dyDescent="0.75">
      <c r="B5294" s="249">
        <v>5231</v>
      </c>
      <c r="C5294" s="248">
        <v>106.73785310810132</v>
      </c>
    </row>
    <row r="5295" spans="2:3" x14ac:dyDescent="0.75">
      <c r="B5295" s="249">
        <v>5232</v>
      </c>
      <c r="C5295" s="248">
        <v>152.86366069392591</v>
      </c>
    </row>
    <row r="5296" spans="2:3" x14ac:dyDescent="0.75">
      <c r="B5296" s="249">
        <v>5233</v>
      </c>
      <c r="C5296" s="248">
        <v>122.6081972547216</v>
      </c>
    </row>
    <row r="5297" spans="2:3" x14ac:dyDescent="0.75">
      <c r="B5297" s="249">
        <v>5234</v>
      </c>
      <c r="C5297" s="248">
        <v>100.15710407486854</v>
      </c>
    </row>
    <row r="5298" spans="2:3" x14ac:dyDescent="0.75">
      <c r="B5298" s="249">
        <v>5235</v>
      </c>
      <c r="C5298" s="248">
        <v>144.83077053610197</v>
      </c>
    </row>
    <row r="5299" spans="2:3" x14ac:dyDescent="0.75">
      <c r="B5299" s="249">
        <v>5236</v>
      </c>
      <c r="C5299" s="248">
        <v>141.51547395123214</v>
      </c>
    </row>
    <row r="5300" spans="2:3" x14ac:dyDescent="0.75">
      <c r="B5300" s="249">
        <v>5237</v>
      </c>
      <c r="C5300" s="248">
        <v>123.1231897747098</v>
      </c>
    </row>
    <row r="5301" spans="2:3" x14ac:dyDescent="0.75">
      <c r="B5301" s="249">
        <v>5238</v>
      </c>
      <c r="C5301" s="248">
        <v>130.75821482654834</v>
      </c>
    </row>
    <row r="5302" spans="2:3" x14ac:dyDescent="0.75">
      <c r="B5302" s="249">
        <v>5239</v>
      </c>
      <c r="C5302" s="248">
        <v>148.67941152903452</v>
      </c>
    </row>
    <row r="5303" spans="2:3" x14ac:dyDescent="0.75">
      <c r="B5303" s="249">
        <v>5240</v>
      </c>
      <c r="C5303" s="248">
        <v>119.84971093480188</v>
      </c>
    </row>
    <row r="5304" spans="2:3" x14ac:dyDescent="0.75">
      <c r="B5304" s="249">
        <v>5241</v>
      </c>
      <c r="C5304" s="248">
        <v>95.607026487355554</v>
      </c>
    </row>
    <row r="5305" spans="2:3" x14ac:dyDescent="0.75">
      <c r="B5305" s="249">
        <v>5242</v>
      </c>
      <c r="C5305" s="248">
        <v>152.99908010231019</v>
      </c>
    </row>
    <row r="5306" spans="2:3" x14ac:dyDescent="0.75">
      <c r="B5306" s="249">
        <v>5243</v>
      </c>
      <c r="C5306" s="248">
        <v>125.16601815677441</v>
      </c>
    </row>
    <row r="5307" spans="2:3" x14ac:dyDescent="0.75">
      <c r="B5307" s="249">
        <v>5244</v>
      </c>
      <c r="C5307" s="248">
        <v>89.662763954262502</v>
      </c>
    </row>
    <row r="5308" spans="2:3" x14ac:dyDescent="0.75">
      <c r="B5308" s="249">
        <v>5245</v>
      </c>
      <c r="C5308" s="248">
        <v>111.49512683902358</v>
      </c>
    </row>
    <row r="5309" spans="2:3" x14ac:dyDescent="0.75">
      <c r="B5309" s="249">
        <v>5246</v>
      </c>
      <c r="C5309" s="248">
        <v>147.76516070761616</v>
      </c>
    </row>
    <row r="5310" spans="2:3" x14ac:dyDescent="0.75">
      <c r="B5310" s="249">
        <v>5247</v>
      </c>
      <c r="C5310" s="248">
        <v>153.59613859671418</v>
      </c>
    </row>
    <row r="5311" spans="2:3" x14ac:dyDescent="0.75">
      <c r="B5311" s="249">
        <v>5248</v>
      </c>
      <c r="C5311" s="248">
        <v>147.05949283623337</v>
      </c>
    </row>
    <row r="5312" spans="2:3" x14ac:dyDescent="0.75">
      <c r="B5312" s="249">
        <v>5249</v>
      </c>
      <c r="C5312" s="248">
        <v>126.13422253150395</v>
      </c>
    </row>
    <row r="5313" spans="2:3" x14ac:dyDescent="0.75">
      <c r="B5313" s="249">
        <v>5250</v>
      </c>
      <c r="C5313" s="248">
        <v>123.44229195259592</v>
      </c>
    </row>
    <row r="5314" spans="2:3" x14ac:dyDescent="0.75">
      <c r="B5314" s="249">
        <v>5251</v>
      </c>
      <c r="C5314" s="248">
        <v>102.62653079165871</v>
      </c>
    </row>
    <row r="5315" spans="2:3" x14ac:dyDescent="0.75">
      <c r="B5315" s="249">
        <v>5252</v>
      </c>
      <c r="C5315" s="248">
        <v>134.833967852071</v>
      </c>
    </row>
    <row r="5316" spans="2:3" x14ac:dyDescent="0.75">
      <c r="B5316" s="249">
        <v>5253</v>
      </c>
      <c r="C5316" s="248">
        <v>113.21996409090458</v>
      </c>
    </row>
    <row r="5317" spans="2:3" x14ac:dyDescent="0.75">
      <c r="B5317" s="249">
        <v>5254</v>
      </c>
      <c r="C5317" s="248">
        <v>172.04737090717634</v>
      </c>
    </row>
    <row r="5318" spans="2:3" x14ac:dyDescent="0.75">
      <c r="B5318" s="249">
        <v>5255</v>
      </c>
      <c r="C5318" s="248">
        <v>108.90548858238738</v>
      </c>
    </row>
    <row r="5319" spans="2:3" x14ac:dyDescent="0.75">
      <c r="B5319" s="249">
        <v>5256</v>
      </c>
      <c r="C5319" s="248">
        <v>152.26526510561911</v>
      </c>
    </row>
    <row r="5320" spans="2:3" x14ac:dyDescent="0.75">
      <c r="B5320" s="249">
        <v>5257</v>
      </c>
      <c r="C5320" s="248">
        <v>124.0369249867362</v>
      </c>
    </row>
    <row r="5321" spans="2:3" x14ac:dyDescent="0.75">
      <c r="B5321" s="249">
        <v>5258</v>
      </c>
      <c r="C5321" s="248">
        <v>142.46759634008333</v>
      </c>
    </row>
    <row r="5322" spans="2:3" x14ac:dyDescent="0.75">
      <c r="B5322" s="249">
        <v>5259</v>
      </c>
      <c r="C5322" s="248">
        <v>120.99647196594994</v>
      </c>
    </row>
    <row r="5323" spans="2:3" x14ac:dyDescent="0.75">
      <c r="B5323" s="249">
        <v>5260</v>
      </c>
      <c r="C5323" s="248">
        <v>140.17273287018708</v>
      </c>
    </row>
    <row r="5324" spans="2:3" x14ac:dyDescent="0.75">
      <c r="B5324" s="249">
        <v>5261</v>
      </c>
      <c r="C5324" s="248">
        <v>130.15034062008556</v>
      </c>
    </row>
    <row r="5325" spans="2:3" x14ac:dyDescent="0.75">
      <c r="B5325" s="249">
        <v>5262</v>
      </c>
      <c r="C5325" s="248">
        <v>127.98492689193179</v>
      </c>
    </row>
    <row r="5326" spans="2:3" x14ac:dyDescent="0.75">
      <c r="B5326" s="249">
        <v>5263</v>
      </c>
      <c r="C5326" s="248">
        <v>157.392043581465</v>
      </c>
    </row>
    <row r="5327" spans="2:3" x14ac:dyDescent="0.75">
      <c r="B5327" s="249">
        <v>5264</v>
      </c>
      <c r="C5327" s="248">
        <v>93.224919498656888</v>
      </c>
    </row>
    <row r="5328" spans="2:3" x14ac:dyDescent="0.75">
      <c r="B5328" s="249">
        <v>5265</v>
      </c>
      <c r="C5328" s="248">
        <v>121.00378472910907</v>
      </c>
    </row>
    <row r="5329" spans="2:3" x14ac:dyDescent="0.75">
      <c r="B5329" s="249">
        <v>5266</v>
      </c>
      <c r="C5329" s="248">
        <v>77.510485575160871</v>
      </c>
    </row>
    <row r="5330" spans="2:3" x14ac:dyDescent="0.75">
      <c r="B5330" s="249">
        <v>5267</v>
      </c>
      <c r="C5330" s="248">
        <v>129.82083791146093</v>
      </c>
    </row>
    <row r="5331" spans="2:3" x14ac:dyDescent="0.75">
      <c r="B5331" s="249">
        <v>5268</v>
      </c>
      <c r="C5331" s="248">
        <v>139.02877377958191</v>
      </c>
    </row>
    <row r="5332" spans="2:3" x14ac:dyDescent="0.75">
      <c r="B5332" s="249">
        <v>5269</v>
      </c>
      <c r="C5332" s="248">
        <v>138.62299993866961</v>
      </c>
    </row>
    <row r="5333" spans="2:3" x14ac:dyDescent="0.75">
      <c r="B5333" s="249">
        <v>5270</v>
      </c>
      <c r="C5333" s="248">
        <v>105.58643548616112</v>
      </c>
    </row>
    <row r="5334" spans="2:3" x14ac:dyDescent="0.75">
      <c r="B5334" s="249">
        <v>5271</v>
      </c>
      <c r="C5334" s="248">
        <v>95.364028063248156</v>
      </c>
    </row>
    <row r="5335" spans="2:3" x14ac:dyDescent="0.75">
      <c r="B5335" s="249">
        <v>5272</v>
      </c>
      <c r="C5335" s="248">
        <v>108.86305904821724</v>
      </c>
    </row>
    <row r="5336" spans="2:3" x14ac:dyDescent="0.75">
      <c r="B5336" s="249">
        <v>5273</v>
      </c>
      <c r="C5336" s="248">
        <v>105.37833677798133</v>
      </c>
    </row>
    <row r="5337" spans="2:3" x14ac:dyDescent="0.75">
      <c r="B5337" s="249">
        <v>5274</v>
      </c>
      <c r="C5337" s="248">
        <v>79.301862210882234</v>
      </c>
    </row>
    <row r="5338" spans="2:3" x14ac:dyDescent="0.75">
      <c r="B5338" s="249">
        <v>5275</v>
      </c>
      <c r="C5338" s="248">
        <v>145.49565177548513</v>
      </c>
    </row>
    <row r="5339" spans="2:3" x14ac:dyDescent="0.75">
      <c r="B5339" s="249">
        <v>5276</v>
      </c>
      <c r="C5339" s="248">
        <v>59.371374555344062</v>
      </c>
    </row>
    <row r="5340" spans="2:3" x14ac:dyDescent="0.75">
      <c r="B5340" s="249">
        <v>5277</v>
      </c>
      <c r="C5340" s="248">
        <v>157.28963063106181</v>
      </c>
    </row>
    <row r="5341" spans="2:3" x14ac:dyDescent="0.75">
      <c r="B5341" s="249">
        <v>5278</v>
      </c>
      <c r="C5341" s="248">
        <v>104.74310909735057</v>
      </c>
    </row>
    <row r="5342" spans="2:3" x14ac:dyDescent="0.75">
      <c r="B5342" s="249">
        <v>5279</v>
      </c>
      <c r="C5342" s="248">
        <v>99.433172541888268</v>
      </c>
    </row>
    <row r="5343" spans="2:3" x14ac:dyDescent="0.75">
      <c r="B5343" s="249">
        <v>5280</v>
      </c>
      <c r="C5343" s="248">
        <v>109.80837629393089</v>
      </c>
    </row>
    <row r="5344" spans="2:3" x14ac:dyDescent="0.75">
      <c r="B5344" s="249">
        <v>5281</v>
      </c>
      <c r="C5344" s="248">
        <v>142.26466679802621</v>
      </c>
    </row>
    <row r="5345" spans="2:3" x14ac:dyDescent="0.75">
      <c r="B5345" s="249">
        <v>5282</v>
      </c>
      <c r="C5345" s="248">
        <v>45.232367664368596</v>
      </c>
    </row>
    <row r="5346" spans="2:3" x14ac:dyDescent="0.75">
      <c r="B5346" s="249">
        <v>5283</v>
      </c>
      <c r="C5346" s="248">
        <v>85.046889725485343</v>
      </c>
    </row>
    <row r="5347" spans="2:3" x14ac:dyDescent="0.75">
      <c r="B5347" s="249">
        <v>5284</v>
      </c>
      <c r="C5347" s="248">
        <v>145.63952091970629</v>
      </c>
    </row>
    <row r="5348" spans="2:3" x14ac:dyDescent="0.75">
      <c r="B5348" s="249">
        <v>5285</v>
      </c>
      <c r="C5348" s="248">
        <v>127.74184877676407</v>
      </c>
    </row>
    <row r="5349" spans="2:3" x14ac:dyDescent="0.75">
      <c r="B5349" s="249">
        <v>5286</v>
      </c>
      <c r="C5349" s="248">
        <v>97.980600130923449</v>
      </c>
    </row>
    <row r="5350" spans="2:3" x14ac:dyDescent="0.75">
      <c r="B5350" s="249">
        <v>5287</v>
      </c>
      <c r="C5350" s="248">
        <v>113.71456143565506</v>
      </c>
    </row>
    <row r="5351" spans="2:3" x14ac:dyDescent="0.75">
      <c r="B5351" s="249">
        <v>5288</v>
      </c>
      <c r="C5351" s="248">
        <v>100.27083726430683</v>
      </c>
    </row>
    <row r="5352" spans="2:3" x14ac:dyDescent="0.75">
      <c r="B5352" s="249">
        <v>5289</v>
      </c>
      <c r="C5352" s="248">
        <v>139.89571014194732</v>
      </c>
    </row>
    <row r="5353" spans="2:3" x14ac:dyDescent="0.75">
      <c r="B5353" s="249">
        <v>5290</v>
      </c>
      <c r="C5353" s="248">
        <v>129.16138441729584</v>
      </c>
    </row>
    <row r="5354" spans="2:3" x14ac:dyDescent="0.75">
      <c r="B5354" s="249">
        <v>5291</v>
      </c>
      <c r="C5354" s="248">
        <v>96.672971276931065</v>
      </c>
    </row>
    <row r="5355" spans="2:3" x14ac:dyDescent="0.75">
      <c r="B5355" s="249">
        <v>5292</v>
      </c>
      <c r="C5355" s="248">
        <v>147.01354612625377</v>
      </c>
    </row>
    <row r="5356" spans="2:3" x14ac:dyDescent="0.75">
      <c r="B5356" s="249">
        <v>5293</v>
      </c>
      <c r="C5356" s="248">
        <v>104.94180076164302</v>
      </c>
    </row>
    <row r="5357" spans="2:3" x14ac:dyDescent="0.75">
      <c r="B5357" s="249">
        <v>5294</v>
      </c>
      <c r="C5357" s="248">
        <v>151.98207388813637</v>
      </c>
    </row>
    <row r="5358" spans="2:3" x14ac:dyDescent="0.75">
      <c r="B5358" s="249">
        <v>5295</v>
      </c>
      <c r="C5358" s="248">
        <v>82.715268177102672</v>
      </c>
    </row>
    <row r="5359" spans="2:3" x14ac:dyDescent="0.75">
      <c r="B5359" s="249">
        <v>5296</v>
      </c>
      <c r="C5359" s="248">
        <v>126.40506640607516</v>
      </c>
    </row>
    <row r="5360" spans="2:3" x14ac:dyDescent="0.75">
      <c r="B5360" s="249">
        <v>5297</v>
      </c>
      <c r="C5360" s="248">
        <v>120.57145321481401</v>
      </c>
    </row>
    <row r="5361" spans="2:3" x14ac:dyDescent="0.75">
      <c r="B5361" s="249">
        <v>5298</v>
      </c>
      <c r="C5361" s="248">
        <v>119.635574774209</v>
      </c>
    </row>
    <row r="5362" spans="2:3" x14ac:dyDescent="0.75">
      <c r="B5362" s="249">
        <v>5299</v>
      </c>
      <c r="C5362" s="248">
        <v>94.196474475397196</v>
      </c>
    </row>
    <row r="5363" spans="2:3" x14ac:dyDescent="0.75">
      <c r="B5363" s="249">
        <v>5300</v>
      </c>
      <c r="C5363" s="248">
        <v>142.14812779345314</v>
      </c>
    </row>
    <row r="5364" spans="2:3" x14ac:dyDescent="0.75">
      <c r="B5364" s="249">
        <v>5301</v>
      </c>
      <c r="C5364" s="248">
        <v>81.277746766214065</v>
      </c>
    </row>
    <row r="5365" spans="2:3" x14ac:dyDescent="0.75">
      <c r="B5365" s="249">
        <v>5302</v>
      </c>
      <c r="C5365" s="248">
        <v>131.30412157547994</v>
      </c>
    </row>
    <row r="5366" spans="2:3" x14ac:dyDescent="0.75">
      <c r="B5366" s="249">
        <v>5303</v>
      </c>
      <c r="C5366" s="248">
        <v>133.69323029705822</v>
      </c>
    </row>
    <row r="5367" spans="2:3" x14ac:dyDescent="0.75">
      <c r="B5367" s="249">
        <v>5304</v>
      </c>
      <c r="C5367" s="248">
        <v>137.67599061487817</v>
      </c>
    </row>
    <row r="5368" spans="2:3" x14ac:dyDescent="0.75">
      <c r="B5368" s="249">
        <v>5305</v>
      </c>
      <c r="C5368" s="248">
        <v>99.295675320532069</v>
      </c>
    </row>
    <row r="5369" spans="2:3" x14ac:dyDescent="0.75">
      <c r="B5369" s="249">
        <v>5306</v>
      </c>
      <c r="C5369" s="248">
        <v>108.18877641819437</v>
      </c>
    </row>
    <row r="5370" spans="2:3" x14ac:dyDescent="0.75">
      <c r="B5370" s="249">
        <v>5307</v>
      </c>
      <c r="C5370" s="248">
        <v>124.67834648684369</v>
      </c>
    </row>
    <row r="5371" spans="2:3" x14ac:dyDescent="0.75">
      <c r="B5371" s="249">
        <v>5308</v>
      </c>
      <c r="C5371" s="248">
        <v>123.38228913937998</v>
      </c>
    </row>
    <row r="5372" spans="2:3" x14ac:dyDescent="0.75">
      <c r="B5372" s="249">
        <v>5309</v>
      </c>
      <c r="C5372" s="248">
        <v>134.31912751587043</v>
      </c>
    </row>
    <row r="5373" spans="2:3" x14ac:dyDescent="0.75">
      <c r="B5373" s="249">
        <v>5310</v>
      </c>
      <c r="C5373" s="248">
        <v>132.66151127298861</v>
      </c>
    </row>
    <row r="5374" spans="2:3" x14ac:dyDescent="0.75">
      <c r="B5374" s="249">
        <v>5311</v>
      </c>
      <c r="C5374" s="248">
        <v>130.02520403204684</v>
      </c>
    </row>
    <row r="5375" spans="2:3" x14ac:dyDescent="0.75">
      <c r="B5375" s="249">
        <v>5312</v>
      </c>
      <c r="C5375" s="248">
        <v>125.3197934192723</v>
      </c>
    </row>
    <row r="5376" spans="2:3" x14ac:dyDescent="0.75">
      <c r="B5376" s="249">
        <v>5313</v>
      </c>
      <c r="C5376" s="248">
        <v>140.09796970120527</v>
      </c>
    </row>
    <row r="5377" spans="2:3" x14ac:dyDescent="0.75">
      <c r="B5377" s="249">
        <v>5314</v>
      </c>
      <c r="C5377" s="248">
        <v>92.632166852646037</v>
      </c>
    </row>
    <row r="5378" spans="2:3" x14ac:dyDescent="0.75">
      <c r="B5378" s="249">
        <v>5315</v>
      </c>
      <c r="C5378" s="248">
        <v>127.54414066946264</v>
      </c>
    </row>
    <row r="5379" spans="2:3" x14ac:dyDescent="0.75">
      <c r="B5379" s="249">
        <v>5316</v>
      </c>
      <c r="C5379" s="248">
        <v>108.18354415238221</v>
      </c>
    </row>
    <row r="5380" spans="2:3" x14ac:dyDescent="0.75">
      <c r="B5380" s="249">
        <v>5317</v>
      </c>
      <c r="C5380" s="248">
        <v>84.558126199243674</v>
      </c>
    </row>
    <row r="5381" spans="2:3" x14ac:dyDescent="0.75">
      <c r="B5381" s="249">
        <v>5318</v>
      </c>
      <c r="C5381" s="248">
        <v>138.29788288497588</v>
      </c>
    </row>
    <row r="5382" spans="2:3" x14ac:dyDescent="0.75">
      <c r="B5382" s="249">
        <v>5319</v>
      </c>
      <c r="C5382" s="248">
        <v>146.42146614131647</v>
      </c>
    </row>
    <row r="5383" spans="2:3" x14ac:dyDescent="0.75">
      <c r="B5383" s="249">
        <v>5320</v>
      </c>
      <c r="C5383" s="248">
        <v>110.36470389521523</v>
      </c>
    </row>
    <row r="5384" spans="2:3" x14ac:dyDescent="0.75">
      <c r="B5384" s="249">
        <v>5321</v>
      </c>
      <c r="C5384" s="248">
        <v>140.37891103713707</v>
      </c>
    </row>
    <row r="5385" spans="2:3" x14ac:dyDescent="0.75">
      <c r="B5385" s="249">
        <v>5322</v>
      </c>
      <c r="C5385" s="248">
        <v>134.48190173836952</v>
      </c>
    </row>
    <row r="5386" spans="2:3" x14ac:dyDescent="0.75">
      <c r="B5386" s="249">
        <v>5323</v>
      </c>
      <c r="C5386" s="248">
        <v>111.95203909883094</v>
      </c>
    </row>
    <row r="5387" spans="2:3" x14ac:dyDescent="0.75">
      <c r="B5387" s="249">
        <v>5324</v>
      </c>
      <c r="C5387" s="248">
        <v>161.62040153204072</v>
      </c>
    </row>
    <row r="5388" spans="2:3" x14ac:dyDescent="0.75">
      <c r="B5388" s="249">
        <v>5325</v>
      </c>
      <c r="C5388" s="248">
        <v>107.6193482454966</v>
      </c>
    </row>
    <row r="5389" spans="2:3" x14ac:dyDescent="0.75">
      <c r="B5389" s="249">
        <v>5326</v>
      </c>
      <c r="C5389" s="248">
        <v>124.39210215622228</v>
      </c>
    </row>
    <row r="5390" spans="2:3" x14ac:dyDescent="0.75">
      <c r="B5390" s="249">
        <v>5327</v>
      </c>
      <c r="C5390" s="248">
        <v>93.377676199634863</v>
      </c>
    </row>
    <row r="5391" spans="2:3" x14ac:dyDescent="0.75">
      <c r="B5391" s="249">
        <v>5328</v>
      </c>
      <c r="C5391" s="248">
        <v>82.269595375160662</v>
      </c>
    </row>
    <row r="5392" spans="2:3" x14ac:dyDescent="0.75">
      <c r="B5392" s="249">
        <v>5329</v>
      </c>
      <c r="C5392" s="248">
        <v>105.32159734457686</v>
      </c>
    </row>
    <row r="5393" spans="2:3" x14ac:dyDescent="0.75">
      <c r="B5393" s="249">
        <v>5330</v>
      </c>
      <c r="C5393" s="248">
        <v>109.33889718679606</v>
      </c>
    </row>
    <row r="5394" spans="2:3" x14ac:dyDescent="0.75">
      <c r="B5394" s="249">
        <v>5331</v>
      </c>
      <c r="C5394" s="248">
        <v>80.159620592913143</v>
      </c>
    </row>
    <row r="5395" spans="2:3" x14ac:dyDescent="0.75">
      <c r="B5395" s="249">
        <v>5332</v>
      </c>
      <c r="C5395" s="248">
        <v>128.4146726565404</v>
      </c>
    </row>
    <row r="5396" spans="2:3" x14ac:dyDescent="0.75">
      <c r="B5396" s="249">
        <v>5333</v>
      </c>
      <c r="C5396" s="248">
        <v>139.36366087496867</v>
      </c>
    </row>
    <row r="5397" spans="2:3" x14ac:dyDescent="0.75">
      <c r="B5397" s="249">
        <v>5334</v>
      </c>
      <c r="C5397" s="248">
        <v>120.10816332890207</v>
      </c>
    </row>
    <row r="5398" spans="2:3" x14ac:dyDescent="0.75">
      <c r="B5398" s="249">
        <v>5335</v>
      </c>
      <c r="C5398" s="248">
        <v>139.8506931802022</v>
      </c>
    </row>
    <row r="5399" spans="2:3" x14ac:dyDescent="0.75">
      <c r="B5399" s="249">
        <v>5336</v>
      </c>
      <c r="C5399" s="248">
        <v>124.61836686309098</v>
      </c>
    </row>
    <row r="5400" spans="2:3" x14ac:dyDescent="0.75">
      <c r="B5400" s="249">
        <v>5337</v>
      </c>
      <c r="C5400" s="248">
        <v>104.16575012031983</v>
      </c>
    </row>
    <row r="5401" spans="2:3" x14ac:dyDescent="0.75">
      <c r="B5401" s="249">
        <v>5338</v>
      </c>
      <c r="C5401" s="248">
        <v>140.3468552187031</v>
      </c>
    </row>
    <row r="5402" spans="2:3" x14ac:dyDescent="0.75">
      <c r="B5402" s="249">
        <v>5339</v>
      </c>
      <c r="C5402" s="248">
        <v>126.75255794425843</v>
      </c>
    </row>
    <row r="5403" spans="2:3" x14ac:dyDescent="0.75">
      <c r="B5403" s="249">
        <v>5340</v>
      </c>
      <c r="C5403" s="248">
        <v>119.61541710654906</v>
      </c>
    </row>
    <row r="5404" spans="2:3" x14ac:dyDescent="0.75">
      <c r="B5404" s="249">
        <v>5341</v>
      </c>
      <c r="C5404" s="248">
        <v>128.40265000876133</v>
      </c>
    </row>
    <row r="5405" spans="2:3" x14ac:dyDescent="0.75">
      <c r="B5405" s="249">
        <v>5342</v>
      </c>
      <c r="C5405" s="248">
        <v>126.65178766463794</v>
      </c>
    </row>
    <row r="5406" spans="2:3" x14ac:dyDescent="0.75">
      <c r="B5406" s="249">
        <v>5343</v>
      </c>
      <c r="C5406" s="248">
        <v>103.55735695861385</v>
      </c>
    </row>
    <row r="5407" spans="2:3" x14ac:dyDescent="0.75">
      <c r="B5407" s="249">
        <v>5344</v>
      </c>
      <c r="C5407" s="248">
        <v>135.64175150205176</v>
      </c>
    </row>
    <row r="5408" spans="2:3" x14ac:dyDescent="0.75">
      <c r="B5408" s="249">
        <v>5345</v>
      </c>
      <c r="C5408" s="248">
        <v>143.03218897294869</v>
      </c>
    </row>
    <row r="5409" spans="2:3" x14ac:dyDescent="0.75">
      <c r="B5409" s="249">
        <v>5346</v>
      </c>
      <c r="C5409" s="248">
        <v>112.08210118734506</v>
      </c>
    </row>
    <row r="5410" spans="2:3" x14ac:dyDescent="0.75">
      <c r="B5410" s="249">
        <v>5347</v>
      </c>
      <c r="C5410" s="248">
        <v>135.94861292496697</v>
      </c>
    </row>
    <row r="5411" spans="2:3" x14ac:dyDescent="0.75">
      <c r="B5411" s="249">
        <v>5348</v>
      </c>
      <c r="C5411" s="248">
        <v>133.18357857325498</v>
      </c>
    </row>
    <row r="5412" spans="2:3" x14ac:dyDescent="0.75">
      <c r="B5412" s="249">
        <v>5349</v>
      </c>
      <c r="C5412" s="248">
        <v>86.705571230171387</v>
      </c>
    </row>
    <row r="5413" spans="2:3" x14ac:dyDescent="0.75">
      <c r="B5413" s="249">
        <v>5350</v>
      </c>
      <c r="C5413" s="248">
        <v>114.2773346427318</v>
      </c>
    </row>
    <row r="5414" spans="2:3" x14ac:dyDescent="0.75">
      <c r="B5414" s="249">
        <v>5351</v>
      </c>
      <c r="C5414" s="248">
        <v>102.38856077784261</v>
      </c>
    </row>
    <row r="5415" spans="2:3" x14ac:dyDescent="0.75">
      <c r="B5415" s="249">
        <v>5352</v>
      </c>
      <c r="C5415" s="248">
        <v>114.59396734518785</v>
      </c>
    </row>
    <row r="5416" spans="2:3" x14ac:dyDescent="0.75">
      <c r="B5416" s="249">
        <v>5353</v>
      </c>
      <c r="C5416" s="248">
        <v>137.14454197155095</v>
      </c>
    </row>
    <row r="5417" spans="2:3" x14ac:dyDescent="0.75">
      <c r="B5417" s="249">
        <v>5354</v>
      </c>
      <c r="C5417" s="248">
        <v>128.10175718725193</v>
      </c>
    </row>
    <row r="5418" spans="2:3" x14ac:dyDescent="0.75">
      <c r="B5418" s="249">
        <v>5355</v>
      </c>
      <c r="C5418" s="248">
        <v>107.24229531613568</v>
      </c>
    </row>
    <row r="5419" spans="2:3" x14ac:dyDescent="0.75">
      <c r="B5419" s="249">
        <v>5356</v>
      </c>
      <c r="C5419" s="248">
        <v>121.37221935710667</v>
      </c>
    </row>
    <row r="5420" spans="2:3" x14ac:dyDescent="0.75">
      <c r="B5420" s="249">
        <v>5357</v>
      </c>
      <c r="C5420" s="248">
        <v>76.881645936797341</v>
      </c>
    </row>
    <row r="5421" spans="2:3" x14ac:dyDescent="0.75">
      <c r="B5421" s="249">
        <v>5358</v>
      </c>
      <c r="C5421" s="248">
        <v>114.73878658347469</v>
      </c>
    </row>
    <row r="5422" spans="2:3" x14ac:dyDescent="0.75">
      <c r="B5422" s="249">
        <v>5359</v>
      </c>
      <c r="C5422" s="248">
        <v>121.05495502908344</v>
      </c>
    </row>
    <row r="5423" spans="2:3" x14ac:dyDescent="0.75">
      <c r="B5423" s="249">
        <v>5360</v>
      </c>
      <c r="C5423" s="248">
        <v>113.31744595174311</v>
      </c>
    </row>
    <row r="5424" spans="2:3" x14ac:dyDescent="0.75">
      <c r="B5424" s="249">
        <v>5361</v>
      </c>
      <c r="C5424" s="248">
        <v>134.94640801952548</v>
      </c>
    </row>
    <row r="5425" spans="2:3" x14ac:dyDescent="0.75">
      <c r="B5425" s="249">
        <v>5362</v>
      </c>
      <c r="C5425" s="248">
        <v>101.04782524251291</v>
      </c>
    </row>
    <row r="5426" spans="2:3" x14ac:dyDescent="0.75">
      <c r="B5426" s="249">
        <v>5363</v>
      </c>
      <c r="C5426" s="248">
        <v>97.85544133890248</v>
      </c>
    </row>
    <row r="5427" spans="2:3" x14ac:dyDescent="0.75">
      <c r="B5427" s="249">
        <v>5364</v>
      </c>
      <c r="C5427" s="248">
        <v>139.87339482768814</v>
      </c>
    </row>
    <row r="5428" spans="2:3" x14ac:dyDescent="0.75">
      <c r="B5428" s="249">
        <v>5365</v>
      </c>
      <c r="C5428" s="248">
        <v>53.504372875352374</v>
      </c>
    </row>
    <row r="5429" spans="2:3" x14ac:dyDescent="0.75">
      <c r="B5429" s="249">
        <v>5366</v>
      </c>
      <c r="C5429" s="248">
        <v>96.966690953739018</v>
      </c>
    </row>
    <row r="5430" spans="2:3" x14ac:dyDescent="0.75">
      <c r="B5430" s="249">
        <v>5367</v>
      </c>
      <c r="C5430" s="248">
        <v>112.80214507793173</v>
      </c>
    </row>
    <row r="5431" spans="2:3" x14ac:dyDescent="0.75">
      <c r="B5431" s="249">
        <v>5368</v>
      </c>
      <c r="C5431" s="248">
        <v>163.76776531981022</v>
      </c>
    </row>
    <row r="5432" spans="2:3" x14ac:dyDescent="0.75">
      <c r="B5432" s="249">
        <v>5369</v>
      </c>
      <c r="C5432" s="248">
        <v>95.197255177915082</v>
      </c>
    </row>
    <row r="5433" spans="2:3" x14ac:dyDescent="0.75">
      <c r="B5433" s="249">
        <v>5370</v>
      </c>
      <c r="C5433" s="248">
        <v>124.7228467748446</v>
      </c>
    </row>
    <row r="5434" spans="2:3" x14ac:dyDescent="0.75">
      <c r="B5434" s="249">
        <v>5371</v>
      </c>
      <c r="C5434" s="248">
        <v>132.39876098385741</v>
      </c>
    </row>
    <row r="5435" spans="2:3" x14ac:dyDescent="0.75">
      <c r="B5435" s="249">
        <v>5372</v>
      </c>
      <c r="C5435" s="248">
        <v>147.70533111173518</v>
      </c>
    </row>
    <row r="5436" spans="2:3" x14ac:dyDescent="0.75">
      <c r="B5436" s="249">
        <v>5373</v>
      </c>
      <c r="C5436" s="248">
        <v>150.42131379430992</v>
      </c>
    </row>
    <row r="5437" spans="2:3" x14ac:dyDescent="0.75">
      <c r="B5437" s="249">
        <v>5374</v>
      </c>
      <c r="C5437" s="248">
        <v>117.30767898291417</v>
      </c>
    </row>
    <row r="5438" spans="2:3" x14ac:dyDescent="0.75">
      <c r="B5438" s="249">
        <v>5375</v>
      </c>
      <c r="C5438" s="248">
        <v>166.34113247133524</v>
      </c>
    </row>
    <row r="5439" spans="2:3" x14ac:dyDescent="0.75">
      <c r="B5439" s="249">
        <v>5376</v>
      </c>
      <c r="C5439" s="248">
        <v>111.48406956823754</v>
      </c>
    </row>
    <row r="5440" spans="2:3" x14ac:dyDescent="0.75">
      <c r="B5440" s="249">
        <v>5377</v>
      </c>
      <c r="C5440" s="248">
        <v>127.47408201888668</v>
      </c>
    </row>
    <row r="5441" spans="2:3" x14ac:dyDescent="0.75">
      <c r="B5441" s="249">
        <v>5378</v>
      </c>
      <c r="C5441" s="248">
        <v>162.29023916588497</v>
      </c>
    </row>
    <row r="5442" spans="2:3" x14ac:dyDescent="0.75">
      <c r="B5442" s="249">
        <v>5379</v>
      </c>
      <c r="C5442" s="248">
        <v>137.69015137371539</v>
      </c>
    </row>
    <row r="5443" spans="2:3" x14ac:dyDescent="0.75">
      <c r="B5443" s="249">
        <v>5380</v>
      </c>
      <c r="C5443" s="248">
        <v>141.90056798478841</v>
      </c>
    </row>
    <row r="5444" spans="2:3" x14ac:dyDescent="0.75">
      <c r="B5444" s="249">
        <v>5381</v>
      </c>
      <c r="C5444" s="248">
        <v>155.9661766049044</v>
      </c>
    </row>
    <row r="5445" spans="2:3" x14ac:dyDescent="0.75">
      <c r="B5445" s="249">
        <v>5382</v>
      </c>
      <c r="C5445" s="248">
        <v>112.08326833470191</v>
      </c>
    </row>
    <row r="5446" spans="2:3" x14ac:dyDescent="0.75">
      <c r="B5446" s="249">
        <v>5383</v>
      </c>
      <c r="C5446" s="248">
        <v>121.86303038833088</v>
      </c>
    </row>
    <row r="5447" spans="2:3" x14ac:dyDescent="0.75">
      <c r="B5447" s="249">
        <v>5384</v>
      </c>
      <c r="C5447" s="248">
        <v>98.266766494959796</v>
      </c>
    </row>
    <row r="5448" spans="2:3" x14ac:dyDescent="0.75">
      <c r="B5448" s="249">
        <v>5385</v>
      </c>
      <c r="C5448" s="248">
        <v>144.6053175069689</v>
      </c>
    </row>
    <row r="5449" spans="2:3" x14ac:dyDescent="0.75">
      <c r="B5449" s="249">
        <v>5386</v>
      </c>
      <c r="C5449" s="248">
        <v>96.214260232105062</v>
      </c>
    </row>
    <row r="5450" spans="2:3" x14ac:dyDescent="0.75">
      <c r="B5450" s="249">
        <v>5387</v>
      </c>
      <c r="C5450" s="248">
        <v>97.682947993692125</v>
      </c>
    </row>
    <row r="5451" spans="2:3" x14ac:dyDescent="0.75">
      <c r="B5451" s="249">
        <v>5388</v>
      </c>
      <c r="C5451" s="248">
        <v>144.00555213953641</v>
      </c>
    </row>
    <row r="5452" spans="2:3" x14ac:dyDescent="0.75">
      <c r="B5452" s="249">
        <v>5389</v>
      </c>
      <c r="C5452" s="248">
        <v>115.24031363584238</v>
      </c>
    </row>
    <row r="5453" spans="2:3" x14ac:dyDescent="0.75">
      <c r="B5453" s="249">
        <v>5390</v>
      </c>
      <c r="C5453" s="248">
        <v>109.02419479758933</v>
      </c>
    </row>
    <row r="5454" spans="2:3" x14ac:dyDescent="0.75">
      <c r="B5454" s="249">
        <v>5391</v>
      </c>
      <c r="C5454" s="248">
        <v>81.37608655818434</v>
      </c>
    </row>
    <row r="5455" spans="2:3" x14ac:dyDescent="0.75">
      <c r="B5455" s="249">
        <v>5392</v>
      </c>
      <c r="C5455" s="248">
        <v>102.64243569718333</v>
      </c>
    </row>
    <row r="5456" spans="2:3" x14ac:dyDescent="0.75">
      <c r="B5456" s="249">
        <v>5393</v>
      </c>
      <c r="C5456" s="248">
        <v>89.171591987179397</v>
      </c>
    </row>
    <row r="5457" spans="2:3" x14ac:dyDescent="0.75">
      <c r="B5457" s="249">
        <v>5394</v>
      </c>
      <c r="C5457" s="248">
        <v>106.8958193843556</v>
      </c>
    </row>
    <row r="5458" spans="2:3" x14ac:dyDescent="0.75">
      <c r="B5458" s="249">
        <v>5395</v>
      </c>
      <c r="C5458" s="248">
        <v>118.24758170933937</v>
      </c>
    </row>
    <row r="5459" spans="2:3" x14ac:dyDescent="0.75">
      <c r="B5459" s="249">
        <v>5396</v>
      </c>
      <c r="C5459" s="248">
        <v>125.66580537498447</v>
      </c>
    </row>
    <row r="5460" spans="2:3" x14ac:dyDescent="0.75">
      <c r="B5460" s="249">
        <v>5397</v>
      </c>
      <c r="C5460" s="248">
        <v>127.72829741469648</v>
      </c>
    </row>
    <row r="5461" spans="2:3" x14ac:dyDescent="0.75">
      <c r="B5461" s="249">
        <v>5398</v>
      </c>
      <c r="C5461" s="248">
        <v>162.47464907457407</v>
      </c>
    </row>
    <row r="5462" spans="2:3" x14ac:dyDescent="0.75">
      <c r="B5462" s="249">
        <v>5399</v>
      </c>
      <c r="C5462" s="248">
        <v>107.6677450352764</v>
      </c>
    </row>
    <row r="5463" spans="2:3" x14ac:dyDescent="0.75">
      <c r="B5463" s="249">
        <v>5400</v>
      </c>
      <c r="C5463" s="248">
        <v>75.545214588028699</v>
      </c>
    </row>
    <row r="5464" spans="2:3" x14ac:dyDescent="0.75">
      <c r="B5464" s="249">
        <v>5401</v>
      </c>
      <c r="C5464" s="248">
        <v>135.40915768793667</v>
      </c>
    </row>
    <row r="5465" spans="2:3" x14ac:dyDescent="0.75">
      <c r="B5465" s="249">
        <v>5402</v>
      </c>
      <c r="C5465" s="248">
        <v>108.76590788235711</v>
      </c>
    </row>
    <row r="5466" spans="2:3" x14ac:dyDescent="0.75">
      <c r="B5466" s="249">
        <v>5403</v>
      </c>
      <c r="C5466" s="248">
        <v>136.90760773900502</v>
      </c>
    </row>
    <row r="5467" spans="2:3" x14ac:dyDescent="0.75">
      <c r="B5467" s="249">
        <v>5404</v>
      </c>
      <c r="C5467" s="248">
        <v>132.8319435141419</v>
      </c>
    </row>
    <row r="5468" spans="2:3" x14ac:dyDescent="0.75">
      <c r="B5468" s="249">
        <v>5405</v>
      </c>
      <c r="C5468" s="248">
        <v>103.18498696047438</v>
      </c>
    </row>
    <row r="5469" spans="2:3" x14ac:dyDescent="0.75">
      <c r="B5469" s="249">
        <v>5406</v>
      </c>
      <c r="C5469" s="248">
        <v>125.25981943899284</v>
      </c>
    </row>
    <row r="5470" spans="2:3" x14ac:dyDescent="0.75">
      <c r="B5470" s="249">
        <v>5407</v>
      </c>
      <c r="C5470" s="248">
        <v>119.80866063654801</v>
      </c>
    </row>
    <row r="5471" spans="2:3" x14ac:dyDescent="0.75">
      <c r="B5471" s="249">
        <v>5408</v>
      </c>
      <c r="C5471" s="248">
        <v>137.44612579605925</v>
      </c>
    </row>
    <row r="5472" spans="2:3" x14ac:dyDescent="0.75">
      <c r="B5472" s="249">
        <v>5409</v>
      </c>
      <c r="C5472" s="248">
        <v>141.06606395984116</v>
      </c>
    </row>
    <row r="5473" spans="2:3" x14ac:dyDescent="0.75">
      <c r="B5473" s="249">
        <v>5410</v>
      </c>
      <c r="C5473" s="248">
        <v>74.819307448488956</v>
      </c>
    </row>
    <row r="5474" spans="2:3" x14ac:dyDescent="0.75">
      <c r="B5474" s="249">
        <v>5411</v>
      </c>
      <c r="C5474" s="248">
        <v>133.32916141008272</v>
      </c>
    </row>
    <row r="5475" spans="2:3" x14ac:dyDescent="0.75">
      <c r="B5475" s="249">
        <v>5412</v>
      </c>
      <c r="C5475" s="248">
        <v>123.14096541764154</v>
      </c>
    </row>
    <row r="5476" spans="2:3" x14ac:dyDescent="0.75">
      <c r="B5476" s="249">
        <v>5413</v>
      </c>
      <c r="C5476" s="248">
        <v>143.43550378610371</v>
      </c>
    </row>
    <row r="5477" spans="2:3" x14ac:dyDescent="0.75">
      <c r="B5477" s="249">
        <v>5414</v>
      </c>
      <c r="C5477" s="248">
        <v>131.21243148391525</v>
      </c>
    </row>
    <row r="5478" spans="2:3" x14ac:dyDescent="0.75">
      <c r="B5478" s="249">
        <v>5415</v>
      </c>
      <c r="C5478" s="248">
        <v>122.09093168086086</v>
      </c>
    </row>
    <row r="5479" spans="2:3" x14ac:dyDescent="0.75">
      <c r="B5479" s="249">
        <v>5416</v>
      </c>
      <c r="C5479" s="248">
        <v>139.85009673139803</v>
      </c>
    </row>
    <row r="5480" spans="2:3" x14ac:dyDescent="0.75">
      <c r="B5480" s="249">
        <v>5417</v>
      </c>
      <c r="C5480" s="248">
        <v>132.85268405428619</v>
      </c>
    </row>
    <row r="5481" spans="2:3" x14ac:dyDescent="0.75">
      <c r="B5481" s="249">
        <v>5418</v>
      </c>
      <c r="C5481" s="248">
        <v>108.93138125571673</v>
      </c>
    </row>
    <row r="5482" spans="2:3" x14ac:dyDescent="0.75">
      <c r="B5482" s="249">
        <v>5419</v>
      </c>
      <c r="C5482" s="248">
        <v>116.16157951532102</v>
      </c>
    </row>
    <row r="5483" spans="2:3" x14ac:dyDescent="0.75">
      <c r="B5483" s="249">
        <v>5420</v>
      </c>
      <c r="C5483" s="248">
        <v>177.94125657751337</v>
      </c>
    </row>
    <row r="5484" spans="2:3" x14ac:dyDescent="0.75">
      <c r="B5484" s="249">
        <v>5421</v>
      </c>
      <c r="C5484" s="248">
        <v>80.625240483367634</v>
      </c>
    </row>
    <row r="5485" spans="2:3" x14ac:dyDescent="0.75">
      <c r="B5485" s="249">
        <v>5422</v>
      </c>
      <c r="C5485" s="248">
        <v>141.13913391740732</v>
      </c>
    </row>
    <row r="5486" spans="2:3" x14ac:dyDescent="0.75">
      <c r="B5486" s="249">
        <v>5423</v>
      </c>
      <c r="C5486" s="248">
        <v>132.24684049269081</v>
      </c>
    </row>
    <row r="5487" spans="2:3" x14ac:dyDescent="0.75">
      <c r="B5487" s="249">
        <v>5424</v>
      </c>
      <c r="C5487" s="248">
        <v>83.319893825600303</v>
      </c>
    </row>
    <row r="5488" spans="2:3" x14ac:dyDescent="0.75">
      <c r="B5488" s="249">
        <v>5425</v>
      </c>
      <c r="C5488" s="248">
        <v>86.919627779546957</v>
      </c>
    </row>
    <row r="5489" spans="2:3" x14ac:dyDescent="0.75">
      <c r="B5489" s="249">
        <v>5426</v>
      </c>
      <c r="C5489" s="248">
        <v>129.63290610458202</v>
      </c>
    </row>
    <row r="5490" spans="2:3" x14ac:dyDescent="0.75">
      <c r="B5490" s="249">
        <v>5427</v>
      </c>
      <c r="C5490" s="248">
        <v>80.683256071266129</v>
      </c>
    </row>
    <row r="5491" spans="2:3" x14ac:dyDescent="0.75">
      <c r="B5491" s="249">
        <v>5428</v>
      </c>
      <c r="C5491" s="248">
        <v>117.18495344538098</v>
      </c>
    </row>
    <row r="5492" spans="2:3" x14ac:dyDescent="0.75">
      <c r="B5492" s="249">
        <v>5429</v>
      </c>
      <c r="C5492" s="248">
        <v>106.22034532727926</v>
      </c>
    </row>
    <row r="5493" spans="2:3" x14ac:dyDescent="0.75">
      <c r="B5493" s="249">
        <v>5430</v>
      </c>
      <c r="C5493" s="248">
        <v>183.1236754578465</v>
      </c>
    </row>
    <row r="5494" spans="2:3" x14ac:dyDescent="0.75">
      <c r="B5494" s="249">
        <v>5431</v>
      </c>
      <c r="C5494" s="248">
        <v>118.52953496351503</v>
      </c>
    </row>
    <row r="5495" spans="2:3" x14ac:dyDescent="0.75">
      <c r="B5495" s="249">
        <v>5432</v>
      </c>
      <c r="C5495" s="248">
        <v>103.28568327159687</v>
      </c>
    </row>
    <row r="5496" spans="2:3" x14ac:dyDescent="0.75">
      <c r="B5496" s="249">
        <v>5433</v>
      </c>
      <c r="C5496" s="248">
        <v>79.285065068613832</v>
      </c>
    </row>
    <row r="5497" spans="2:3" x14ac:dyDescent="0.75">
      <c r="B5497" s="249">
        <v>5434</v>
      </c>
      <c r="C5497" s="248">
        <v>104.78628222524675</v>
      </c>
    </row>
    <row r="5498" spans="2:3" x14ac:dyDescent="0.75">
      <c r="B5498" s="249">
        <v>5435</v>
      </c>
      <c r="C5498" s="248">
        <v>110.84407948854084</v>
      </c>
    </row>
    <row r="5499" spans="2:3" x14ac:dyDescent="0.75">
      <c r="B5499" s="249">
        <v>5436</v>
      </c>
      <c r="C5499" s="248">
        <v>113.45016622311081</v>
      </c>
    </row>
    <row r="5500" spans="2:3" x14ac:dyDescent="0.75">
      <c r="B5500" s="249">
        <v>5437</v>
      </c>
      <c r="C5500" s="248">
        <v>130.88770441760082</v>
      </c>
    </row>
    <row r="5501" spans="2:3" x14ac:dyDescent="0.75">
      <c r="B5501" s="249">
        <v>5438</v>
      </c>
      <c r="C5501" s="248">
        <v>136.37578780022298</v>
      </c>
    </row>
    <row r="5502" spans="2:3" x14ac:dyDescent="0.75">
      <c r="B5502" s="249">
        <v>5439</v>
      </c>
      <c r="C5502" s="248">
        <v>130.66307110789523</v>
      </c>
    </row>
    <row r="5503" spans="2:3" x14ac:dyDescent="0.75">
      <c r="B5503" s="249">
        <v>5440</v>
      </c>
      <c r="C5503" s="248">
        <v>118.99054278575865</v>
      </c>
    </row>
    <row r="5504" spans="2:3" x14ac:dyDescent="0.75">
      <c r="B5504" s="249">
        <v>5441</v>
      </c>
      <c r="C5504" s="248">
        <v>125.03924431619706</v>
      </c>
    </row>
    <row r="5505" spans="2:3" x14ac:dyDescent="0.75">
      <c r="B5505" s="249">
        <v>5442</v>
      </c>
      <c r="C5505" s="248">
        <v>107.83294230364316</v>
      </c>
    </row>
    <row r="5506" spans="2:3" x14ac:dyDescent="0.75">
      <c r="B5506" s="249">
        <v>5443</v>
      </c>
      <c r="C5506" s="248">
        <v>119.89097706697206</v>
      </c>
    </row>
    <row r="5507" spans="2:3" x14ac:dyDescent="0.75">
      <c r="B5507" s="249">
        <v>5444</v>
      </c>
      <c r="C5507" s="248">
        <v>112.55942847283397</v>
      </c>
    </row>
    <row r="5508" spans="2:3" x14ac:dyDescent="0.75">
      <c r="B5508" s="249">
        <v>5445</v>
      </c>
      <c r="C5508" s="248">
        <v>137.92436551836153</v>
      </c>
    </row>
    <row r="5509" spans="2:3" x14ac:dyDescent="0.75">
      <c r="B5509" s="249">
        <v>5446</v>
      </c>
      <c r="C5509" s="248">
        <v>124.85605437647179</v>
      </c>
    </row>
    <row r="5510" spans="2:3" x14ac:dyDescent="0.75">
      <c r="B5510" s="249">
        <v>5447</v>
      </c>
      <c r="C5510" s="248">
        <v>80.137450444574156</v>
      </c>
    </row>
    <row r="5511" spans="2:3" x14ac:dyDescent="0.75">
      <c r="B5511" s="249">
        <v>5448</v>
      </c>
      <c r="C5511" s="248">
        <v>100.85534311215585</v>
      </c>
    </row>
    <row r="5512" spans="2:3" x14ac:dyDescent="0.75">
      <c r="B5512" s="249">
        <v>5449</v>
      </c>
      <c r="C5512" s="248">
        <v>125.69180394018161</v>
      </c>
    </row>
    <row r="5513" spans="2:3" x14ac:dyDescent="0.75">
      <c r="B5513" s="249">
        <v>5450</v>
      </c>
      <c r="C5513" s="248">
        <v>155.72732478698356</v>
      </c>
    </row>
    <row r="5514" spans="2:3" x14ac:dyDescent="0.75">
      <c r="B5514" s="249">
        <v>5451</v>
      </c>
      <c r="C5514" s="248">
        <v>163.30169336781319</v>
      </c>
    </row>
    <row r="5515" spans="2:3" x14ac:dyDescent="0.75">
      <c r="B5515" s="249">
        <v>5452</v>
      </c>
      <c r="C5515" s="248">
        <v>136.33430522321922</v>
      </c>
    </row>
    <row r="5516" spans="2:3" x14ac:dyDescent="0.75">
      <c r="B5516" s="249">
        <v>5453</v>
      </c>
      <c r="C5516" s="248">
        <v>123.09096994086073</v>
      </c>
    </row>
    <row r="5517" spans="2:3" x14ac:dyDescent="0.75">
      <c r="B5517" s="249">
        <v>5454</v>
      </c>
      <c r="C5517" s="248">
        <v>120.41997785965989</v>
      </c>
    </row>
    <row r="5518" spans="2:3" x14ac:dyDescent="0.75">
      <c r="B5518" s="249">
        <v>5455</v>
      </c>
      <c r="C5518" s="248">
        <v>134.43972193806994</v>
      </c>
    </row>
    <row r="5519" spans="2:3" x14ac:dyDescent="0.75">
      <c r="B5519" s="249">
        <v>5456</v>
      </c>
      <c r="C5519" s="248">
        <v>134.2092492931817</v>
      </c>
    </row>
    <row r="5520" spans="2:3" x14ac:dyDescent="0.75">
      <c r="B5520" s="249">
        <v>5457</v>
      </c>
      <c r="C5520" s="248">
        <v>114.27010802179791</v>
      </c>
    </row>
    <row r="5521" spans="2:3" x14ac:dyDescent="0.75">
      <c r="B5521" s="249">
        <v>5458</v>
      </c>
      <c r="C5521" s="248">
        <v>141.12901208666983</v>
      </c>
    </row>
    <row r="5522" spans="2:3" x14ac:dyDescent="0.75">
      <c r="B5522" s="249">
        <v>5459</v>
      </c>
      <c r="C5522" s="248">
        <v>142.74198408675414</v>
      </c>
    </row>
    <row r="5523" spans="2:3" x14ac:dyDescent="0.75">
      <c r="B5523" s="249">
        <v>5460</v>
      </c>
      <c r="C5523" s="248">
        <v>104.91679338698684</v>
      </c>
    </row>
    <row r="5524" spans="2:3" x14ac:dyDescent="0.75">
      <c r="B5524" s="249">
        <v>5461</v>
      </c>
      <c r="C5524" s="248">
        <v>89.094232173782217</v>
      </c>
    </row>
    <row r="5525" spans="2:3" x14ac:dyDescent="0.75">
      <c r="B5525" s="249">
        <v>5462</v>
      </c>
      <c r="C5525" s="248">
        <v>130.29248022304751</v>
      </c>
    </row>
    <row r="5526" spans="2:3" x14ac:dyDescent="0.75">
      <c r="B5526" s="249">
        <v>5463</v>
      </c>
      <c r="C5526" s="248">
        <v>145.98068900359547</v>
      </c>
    </row>
    <row r="5527" spans="2:3" x14ac:dyDescent="0.75">
      <c r="B5527" s="249">
        <v>5464</v>
      </c>
      <c r="C5527" s="248">
        <v>116.69483583632324</v>
      </c>
    </row>
    <row r="5528" spans="2:3" x14ac:dyDescent="0.75">
      <c r="B5528" s="249">
        <v>5465</v>
      </c>
      <c r="C5528" s="248">
        <v>92.801252357415763</v>
      </c>
    </row>
    <row r="5529" spans="2:3" x14ac:dyDescent="0.75">
      <c r="B5529" s="249">
        <v>5466</v>
      </c>
      <c r="C5529" s="248">
        <v>112.97961119292376</v>
      </c>
    </row>
    <row r="5530" spans="2:3" x14ac:dyDescent="0.75">
      <c r="B5530" s="249">
        <v>5467</v>
      </c>
      <c r="C5530" s="248">
        <v>116.14166070046758</v>
      </c>
    </row>
    <row r="5531" spans="2:3" x14ac:dyDescent="0.75">
      <c r="B5531" s="249">
        <v>5468</v>
      </c>
      <c r="C5531" s="248">
        <v>143.49956901713421</v>
      </c>
    </row>
    <row r="5532" spans="2:3" x14ac:dyDescent="0.75">
      <c r="B5532" s="249">
        <v>5469</v>
      </c>
      <c r="C5532" s="248">
        <v>159.71716319374144</v>
      </c>
    </row>
    <row r="5533" spans="2:3" x14ac:dyDescent="0.75">
      <c r="B5533" s="249">
        <v>5470</v>
      </c>
      <c r="C5533" s="248">
        <v>93.166903476030043</v>
      </c>
    </row>
    <row r="5534" spans="2:3" x14ac:dyDescent="0.75">
      <c r="B5534" s="249">
        <v>5471</v>
      </c>
      <c r="C5534" s="248">
        <v>140.26967721840248</v>
      </c>
    </row>
    <row r="5535" spans="2:3" x14ac:dyDescent="0.75">
      <c r="B5535" s="249">
        <v>5472</v>
      </c>
      <c r="C5535" s="248">
        <v>156.18710943978056</v>
      </c>
    </row>
    <row r="5536" spans="2:3" x14ac:dyDescent="0.75">
      <c r="B5536" s="249">
        <v>5473</v>
      </c>
      <c r="C5536" s="248">
        <v>127.1068583229309</v>
      </c>
    </row>
    <row r="5537" spans="2:3" x14ac:dyDescent="0.75">
      <c r="B5537" s="249">
        <v>5474</v>
      </c>
      <c r="C5537" s="248">
        <v>115.50291539094142</v>
      </c>
    </row>
    <row r="5538" spans="2:3" x14ac:dyDescent="0.75">
      <c r="B5538" s="249">
        <v>5475</v>
      </c>
      <c r="C5538" s="248">
        <v>112.51914225889374</v>
      </c>
    </row>
    <row r="5539" spans="2:3" x14ac:dyDescent="0.75">
      <c r="B5539" s="249">
        <v>5476</v>
      </c>
      <c r="C5539" s="248">
        <v>131.88226251274025</v>
      </c>
    </row>
    <row r="5540" spans="2:3" x14ac:dyDescent="0.75">
      <c r="B5540" s="249">
        <v>5477</v>
      </c>
      <c r="C5540" s="248">
        <v>147.34633480911302</v>
      </c>
    </row>
    <row r="5541" spans="2:3" x14ac:dyDescent="0.75">
      <c r="B5541" s="249">
        <v>5478</v>
      </c>
      <c r="C5541" s="248">
        <v>133.15591238705298</v>
      </c>
    </row>
    <row r="5542" spans="2:3" x14ac:dyDescent="0.75">
      <c r="B5542" s="249">
        <v>5479</v>
      </c>
      <c r="C5542" s="248">
        <v>129.84439176920367</v>
      </c>
    </row>
    <row r="5543" spans="2:3" x14ac:dyDescent="0.75">
      <c r="B5543" s="249">
        <v>5480</v>
      </c>
      <c r="C5543" s="248">
        <v>101.17926114320309</v>
      </c>
    </row>
    <row r="5544" spans="2:3" x14ac:dyDescent="0.75">
      <c r="B5544" s="249">
        <v>5481</v>
      </c>
      <c r="C5544" s="248">
        <v>68.353320922822945</v>
      </c>
    </row>
    <row r="5545" spans="2:3" x14ac:dyDescent="0.75">
      <c r="B5545" s="249">
        <v>5482</v>
      </c>
      <c r="C5545" s="248">
        <v>124.49988863540409</v>
      </c>
    </row>
    <row r="5546" spans="2:3" x14ac:dyDescent="0.75">
      <c r="B5546" s="249">
        <v>5483</v>
      </c>
      <c r="C5546" s="248">
        <v>88.459942500150731</v>
      </c>
    </row>
    <row r="5547" spans="2:3" x14ac:dyDescent="0.75">
      <c r="B5547" s="249">
        <v>5484</v>
      </c>
      <c r="C5547" s="248">
        <v>138.89573225797611</v>
      </c>
    </row>
    <row r="5548" spans="2:3" x14ac:dyDescent="0.75">
      <c r="B5548" s="249">
        <v>5485</v>
      </c>
      <c r="C5548" s="248">
        <v>154.71637260323581</v>
      </c>
    </row>
    <row r="5549" spans="2:3" x14ac:dyDescent="0.75">
      <c r="B5549" s="249">
        <v>5486</v>
      </c>
      <c r="C5549" s="248">
        <v>158.51996575278099</v>
      </c>
    </row>
    <row r="5550" spans="2:3" x14ac:dyDescent="0.75">
      <c r="B5550" s="249">
        <v>5487</v>
      </c>
      <c r="C5550" s="248">
        <v>121.58348516845122</v>
      </c>
    </row>
    <row r="5551" spans="2:3" x14ac:dyDescent="0.75">
      <c r="B5551" s="249">
        <v>5488</v>
      </c>
      <c r="C5551" s="248">
        <v>131.79254359273276</v>
      </c>
    </row>
    <row r="5552" spans="2:3" x14ac:dyDescent="0.75">
      <c r="B5552" s="249">
        <v>5489</v>
      </c>
      <c r="C5552" s="248">
        <v>148.56027366720048</v>
      </c>
    </row>
    <row r="5553" spans="2:3" x14ac:dyDescent="0.75">
      <c r="B5553" s="249">
        <v>5490</v>
      </c>
      <c r="C5553" s="248">
        <v>119.72994068562262</v>
      </c>
    </row>
    <row r="5554" spans="2:3" x14ac:dyDescent="0.75">
      <c r="B5554" s="249">
        <v>5491</v>
      </c>
      <c r="C5554" s="248">
        <v>112.38236036925743</v>
      </c>
    </row>
    <row r="5555" spans="2:3" x14ac:dyDescent="0.75">
      <c r="B5555" s="249">
        <v>5492</v>
      </c>
      <c r="C5555" s="248">
        <v>102.50914385959847</v>
      </c>
    </row>
    <row r="5556" spans="2:3" x14ac:dyDescent="0.75">
      <c r="B5556" s="249">
        <v>5493</v>
      </c>
      <c r="C5556" s="248">
        <v>149.44103235697196</v>
      </c>
    </row>
    <row r="5557" spans="2:3" x14ac:dyDescent="0.75">
      <c r="B5557" s="249">
        <v>5494</v>
      </c>
      <c r="C5557" s="248">
        <v>141.38207169786833</v>
      </c>
    </row>
    <row r="5558" spans="2:3" x14ac:dyDescent="0.75">
      <c r="B5558" s="249">
        <v>5495</v>
      </c>
      <c r="C5558" s="248">
        <v>83.380691642070843</v>
      </c>
    </row>
    <row r="5559" spans="2:3" x14ac:dyDescent="0.75">
      <c r="B5559" s="249">
        <v>5496</v>
      </c>
      <c r="C5559" s="248">
        <v>108.68765437246097</v>
      </c>
    </row>
    <row r="5560" spans="2:3" x14ac:dyDescent="0.75">
      <c r="B5560" s="249">
        <v>5497</v>
      </c>
      <c r="C5560" s="248">
        <v>88.496842674178865</v>
      </c>
    </row>
    <row r="5561" spans="2:3" x14ac:dyDescent="0.75">
      <c r="B5561" s="249">
        <v>5498</v>
      </c>
      <c r="C5561" s="248">
        <v>134.98555499992335</v>
      </c>
    </row>
    <row r="5562" spans="2:3" x14ac:dyDescent="0.75">
      <c r="B5562" s="249">
        <v>5499</v>
      </c>
      <c r="C5562" s="248">
        <v>147.86245312522834</v>
      </c>
    </row>
    <row r="5563" spans="2:3" x14ac:dyDescent="0.75">
      <c r="B5563" s="249">
        <v>5500</v>
      </c>
      <c r="C5563" s="248">
        <v>119.07766929413822</v>
      </c>
    </row>
    <row r="5564" spans="2:3" x14ac:dyDescent="0.75">
      <c r="B5564" s="249">
        <v>5501</v>
      </c>
      <c r="C5564" s="248">
        <v>141.8415370152635</v>
      </c>
    </row>
    <row r="5565" spans="2:3" x14ac:dyDescent="0.75">
      <c r="B5565" s="249">
        <v>5502</v>
      </c>
      <c r="C5565" s="248">
        <v>119.35740138491863</v>
      </c>
    </row>
    <row r="5566" spans="2:3" x14ac:dyDescent="0.75">
      <c r="B5566" s="249">
        <v>5503</v>
      </c>
      <c r="C5566" s="248">
        <v>52.992180664975649</v>
      </c>
    </row>
    <row r="5567" spans="2:3" x14ac:dyDescent="0.75">
      <c r="B5567" s="249">
        <v>5504</v>
      </c>
      <c r="C5567" s="248">
        <v>112.3036825319476</v>
      </c>
    </row>
    <row r="5568" spans="2:3" x14ac:dyDescent="0.75">
      <c r="B5568" s="249">
        <v>5505</v>
      </c>
      <c r="C5568" s="248">
        <v>113.67794790286047</v>
      </c>
    </row>
    <row r="5569" spans="2:3" x14ac:dyDescent="0.75">
      <c r="B5569" s="249">
        <v>5506</v>
      </c>
      <c r="C5569" s="248">
        <v>129.1280407220238</v>
      </c>
    </row>
    <row r="5570" spans="2:3" x14ac:dyDescent="0.75">
      <c r="B5570" s="249">
        <v>5507</v>
      </c>
      <c r="C5570" s="248">
        <v>84.409113273698267</v>
      </c>
    </row>
    <row r="5571" spans="2:3" x14ac:dyDescent="0.75">
      <c r="B5571" s="249">
        <v>5508</v>
      </c>
      <c r="C5571" s="248">
        <v>96.372421506855787</v>
      </c>
    </row>
    <row r="5572" spans="2:3" x14ac:dyDescent="0.75">
      <c r="B5572" s="249">
        <v>5509</v>
      </c>
      <c r="C5572" s="248">
        <v>155.36125100587594</v>
      </c>
    </row>
    <row r="5573" spans="2:3" x14ac:dyDescent="0.75">
      <c r="B5573" s="249">
        <v>5510</v>
      </c>
      <c r="C5573" s="248">
        <v>191.01746946382099</v>
      </c>
    </row>
    <row r="5574" spans="2:3" x14ac:dyDescent="0.75">
      <c r="B5574" s="249">
        <v>5511</v>
      </c>
      <c r="C5574" s="248">
        <v>143.2728750418363</v>
      </c>
    </row>
    <row r="5575" spans="2:3" x14ac:dyDescent="0.75">
      <c r="B5575" s="249">
        <v>5512</v>
      </c>
      <c r="C5575" s="248">
        <v>143.69015984311073</v>
      </c>
    </row>
    <row r="5576" spans="2:3" x14ac:dyDescent="0.75">
      <c r="B5576" s="249">
        <v>5513</v>
      </c>
      <c r="C5576" s="248">
        <v>81.915503210567181</v>
      </c>
    </row>
    <row r="5577" spans="2:3" x14ac:dyDescent="0.75">
      <c r="B5577" s="249">
        <v>5514</v>
      </c>
      <c r="C5577" s="248">
        <v>135.24874183781819</v>
      </c>
    </row>
    <row r="5578" spans="2:3" x14ac:dyDescent="0.75">
      <c r="B5578" s="249">
        <v>5515</v>
      </c>
      <c r="C5578" s="248">
        <v>141.42717586719721</v>
      </c>
    </row>
    <row r="5579" spans="2:3" x14ac:dyDescent="0.75">
      <c r="B5579" s="249">
        <v>5516</v>
      </c>
      <c r="C5579" s="248">
        <v>95.162230042795471</v>
      </c>
    </row>
    <row r="5580" spans="2:3" x14ac:dyDescent="0.75">
      <c r="B5580" s="249">
        <v>5517</v>
      </c>
      <c r="C5580" s="248">
        <v>157.39193001278801</v>
      </c>
    </row>
    <row r="5581" spans="2:3" x14ac:dyDescent="0.75">
      <c r="B5581" s="249">
        <v>5518</v>
      </c>
      <c r="C5581" s="248">
        <v>97.568916600807398</v>
      </c>
    </row>
    <row r="5582" spans="2:3" x14ac:dyDescent="0.75">
      <c r="B5582" s="249">
        <v>5519</v>
      </c>
      <c r="C5582" s="248">
        <v>96.782080566307954</v>
      </c>
    </row>
    <row r="5583" spans="2:3" x14ac:dyDescent="0.75">
      <c r="B5583" s="249">
        <v>5520</v>
      </c>
      <c r="C5583" s="248">
        <v>126.26793227493636</v>
      </c>
    </row>
    <row r="5584" spans="2:3" x14ac:dyDescent="0.75">
      <c r="B5584" s="249">
        <v>5521</v>
      </c>
      <c r="C5584" s="248">
        <v>155.5433523542668</v>
      </c>
    </row>
    <row r="5585" spans="2:3" x14ac:dyDescent="0.75">
      <c r="B5585" s="249">
        <v>5522</v>
      </c>
      <c r="C5585" s="248">
        <v>177.85646767447008</v>
      </c>
    </row>
    <row r="5586" spans="2:3" x14ac:dyDescent="0.75">
      <c r="B5586" s="249">
        <v>5523</v>
      </c>
      <c r="C5586" s="248">
        <v>99.922564109499703</v>
      </c>
    </row>
    <row r="5587" spans="2:3" x14ac:dyDescent="0.75">
      <c r="B5587" s="249">
        <v>5524</v>
      </c>
      <c r="C5587" s="248">
        <v>114.87490773392244</v>
      </c>
    </row>
    <row r="5588" spans="2:3" x14ac:dyDescent="0.75">
      <c r="B5588" s="249">
        <v>5525</v>
      </c>
      <c r="C5588" s="248">
        <v>101.14985907419481</v>
      </c>
    </row>
    <row r="5589" spans="2:3" x14ac:dyDescent="0.75">
      <c r="B5589" s="249">
        <v>5526</v>
      </c>
      <c r="C5589" s="248">
        <v>134.09173697707391</v>
      </c>
    </row>
    <row r="5590" spans="2:3" x14ac:dyDescent="0.75">
      <c r="B5590" s="249">
        <v>5527</v>
      </c>
      <c r="C5590" s="248">
        <v>115.4187891430133</v>
      </c>
    </row>
    <row r="5591" spans="2:3" x14ac:dyDescent="0.75">
      <c r="B5591" s="249">
        <v>5528</v>
      </c>
      <c r="C5591" s="248">
        <v>78.463351583839582</v>
      </c>
    </row>
    <row r="5592" spans="2:3" x14ac:dyDescent="0.75">
      <c r="B5592" s="249">
        <v>5529</v>
      </c>
      <c r="C5592" s="248">
        <v>132.28100695068025</v>
      </c>
    </row>
    <row r="5593" spans="2:3" x14ac:dyDescent="0.75">
      <c r="B5593" s="249">
        <v>5530</v>
      </c>
      <c r="C5593" s="248">
        <v>130.59502558732603</v>
      </c>
    </row>
    <row r="5594" spans="2:3" x14ac:dyDescent="0.75">
      <c r="B5594" s="249">
        <v>5531</v>
      </c>
      <c r="C5594" s="248">
        <v>135.21532959964304</v>
      </c>
    </row>
    <row r="5595" spans="2:3" x14ac:dyDescent="0.75">
      <c r="B5595" s="249">
        <v>5532</v>
      </c>
      <c r="C5595" s="248">
        <v>99.76954081164989</v>
      </c>
    </row>
    <row r="5596" spans="2:3" x14ac:dyDescent="0.75">
      <c r="B5596" s="249">
        <v>5533</v>
      </c>
      <c r="C5596" s="248">
        <v>94.629236809358105</v>
      </c>
    </row>
    <row r="5597" spans="2:3" x14ac:dyDescent="0.75">
      <c r="B5597" s="249">
        <v>5534</v>
      </c>
      <c r="C5597" s="248">
        <v>116.01252499084794</v>
      </c>
    </row>
    <row r="5598" spans="2:3" x14ac:dyDescent="0.75">
      <c r="B5598" s="249">
        <v>5535</v>
      </c>
      <c r="C5598" s="248">
        <v>109.75505313790589</v>
      </c>
    </row>
    <row r="5599" spans="2:3" x14ac:dyDescent="0.75">
      <c r="B5599" s="249">
        <v>5536</v>
      </c>
      <c r="C5599" s="248">
        <v>122.96354735032459</v>
      </c>
    </row>
    <row r="5600" spans="2:3" x14ac:dyDescent="0.75">
      <c r="B5600" s="249">
        <v>5537</v>
      </c>
      <c r="C5600" s="248">
        <v>127.99157383187074</v>
      </c>
    </row>
    <row r="5601" spans="2:3" x14ac:dyDescent="0.75">
      <c r="B5601" s="249">
        <v>5538</v>
      </c>
      <c r="C5601" s="248">
        <v>111.72613445906836</v>
      </c>
    </row>
    <row r="5602" spans="2:3" x14ac:dyDescent="0.75">
      <c r="B5602" s="249">
        <v>5539</v>
      </c>
      <c r="C5602" s="248">
        <v>80.430848804701753</v>
      </c>
    </row>
    <row r="5603" spans="2:3" x14ac:dyDescent="0.75">
      <c r="B5603" s="249">
        <v>5540</v>
      </c>
      <c r="C5603" s="248">
        <v>121.12579072195948</v>
      </c>
    </row>
    <row r="5604" spans="2:3" x14ac:dyDescent="0.75">
      <c r="B5604" s="249">
        <v>5541</v>
      </c>
      <c r="C5604" s="248">
        <v>117.94496987141936</v>
      </c>
    </row>
    <row r="5605" spans="2:3" x14ac:dyDescent="0.75">
      <c r="B5605" s="249">
        <v>5542</v>
      </c>
      <c r="C5605" s="248">
        <v>134.20996669397107</v>
      </c>
    </row>
    <row r="5606" spans="2:3" x14ac:dyDescent="0.75">
      <c r="B5606" s="249">
        <v>5543</v>
      </c>
      <c r="C5606" s="248">
        <v>109.242880195355</v>
      </c>
    </row>
    <row r="5607" spans="2:3" x14ac:dyDescent="0.75">
      <c r="B5607" s="249">
        <v>5544</v>
      </c>
      <c r="C5607" s="248">
        <v>128.31265596420025</v>
      </c>
    </row>
    <row r="5608" spans="2:3" x14ac:dyDescent="0.75">
      <c r="B5608" s="249">
        <v>5545</v>
      </c>
      <c r="C5608" s="248">
        <v>135.8301458745745</v>
      </c>
    </row>
    <row r="5609" spans="2:3" x14ac:dyDescent="0.75">
      <c r="B5609" s="249">
        <v>5546</v>
      </c>
      <c r="C5609" s="248">
        <v>116.40291853855825</v>
      </c>
    </row>
    <row r="5610" spans="2:3" x14ac:dyDescent="0.75">
      <c r="B5610" s="249">
        <v>5547</v>
      </c>
      <c r="C5610" s="248">
        <v>96.716195360689085</v>
      </c>
    </row>
    <row r="5611" spans="2:3" x14ac:dyDescent="0.75">
      <c r="B5611" s="249">
        <v>5548</v>
      </c>
      <c r="C5611" s="248">
        <v>154.64653357397884</v>
      </c>
    </row>
    <row r="5612" spans="2:3" x14ac:dyDescent="0.75">
      <c r="B5612" s="249">
        <v>5549</v>
      </c>
      <c r="C5612" s="248">
        <v>104.83474421001512</v>
      </c>
    </row>
    <row r="5613" spans="2:3" x14ac:dyDescent="0.75">
      <c r="B5613" s="249">
        <v>5550</v>
      </c>
      <c r="C5613" s="248">
        <v>150.06252341695188</v>
      </c>
    </row>
    <row r="5614" spans="2:3" x14ac:dyDescent="0.75">
      <c r="B5614" s="249">
        <v>5551</v>
      </c>
      <c r="C5614" s="248">
        <v>125.39374010786105</v>
      </c>
    </row>
    <row r="5615" spans="2:3" x14ac:dyDescent="0.75">
      <c r="B5615" s="249">
        <v>5552</v>
      </c>
      <c r="C5615" s="248">
        <v>159.24298660983783</v>
      </c>
    </row>
    <row r="5616" spans="2:3" x14ac:dyDescent="0.75">
      <c r="B5616" s="249">
        <v>5553</v>
      </c>
      <c r="C5616" s="248">
        <v>109.31423791932097</v>
      </c>
    </row>
    <row r="5617" spans="2:3" x14ac:dyDescent="0.75">
      <c r="B5617" s="249">
        <v>5554</v>
      </c>
      <c r="C5617" s="248">
        <v>153.03910182145628</v>
      </c>
    </row>
    <row r="5618" spans="2:3" x14ac:dyDescent="0.75">
      <c r="B5618" s="249">
        <v>5555</v>
      </c>
      <c r="C5618" s="248">
        <v>130.38794054146649</v>
      </c>
    </row>
    <row r="5619" spans="2:3" x14ac:dyDescent="0.75">
      <c r="B5619" s="249">
        <v>5556</v>
      </c>
      <c r="C5619" s="248">
        <v>127.28052645336703</v>
      </c>
    </row>
    <row r="5620" spans="2:3" x14ac:dyDescent="0.75">
      <c r="B5620" s="249">
        <v>5557</v>
      </c>
      <c r="C5620" s="248">
        <v>90.944029246587007</v>
      </c>
    </row>
    <row r="5621" spans="2:3" x14ac:dyDescent="0.75">
      <c r="B5621" s="249">
        <v>5558</v>
      </c>
      <c r="C5621" s="248">
        <v>90.601432553456249</v>
      </c>
    </row>
    <row r="5622" spans="2:3" x14ac:dyDescent="0.75">
      <c r="B5622" s="249">
        <v>5559</v>
      </c>
      <c r="C5622" s="248">
        <v>106.03214500427669</v>
      </c>
    </row>
    <row r="5623" spans="2:3" x14ac:dyDescent="0.75">
      <c r="B5623" s="249">
        <v>5560</v>
      </c>
      <c r="C5623" s="248">
        <v>135.39370245782945</v>
      </c>
    </row>
    <row r="5624" spans="2:3" x14ac:dyDescent="0.75">
      <c r="B5624" s="249">
        <v>5561</v>
      </c>
      <c r="C5624" s="248">
        <v>120.7020147144197</v>
      </c>
    </row>
    <row r="5625" spans="2:3" x14ac:dyDescent="0.75">
      <c r="B5625" s="249">
        <v>5562</v>
      </c>
      <c r="C5625" s="248">
        <v>102.71853806206335</v>
      </c>
    </row>
    <row r="5626" spans="2:3" x14ac:dyDescent="0.75">
      <c r="B5626" s="249">
        <v>5563</v>
      </c>
      <c r="C5626" s="248">
        <v>113.47442168244352</v>
      </c>
    </row>
    <row r="5627" spans="2:3" x14ac:dyDescent="0.75">
      <c r="B5627" s="249">
        <v>5564</v>
      </c>
      <c r="C5627" s="248">
        <v>116.03516171623818</v>
      </c>
    </row>
    <row r="5628" spans="2:3" x14ac:dyDescent="0.75">
      <c r="B5628" s="249">
        <v>5565</v>
      </c>
      <c r="C5628" s="248">
        <v>124.79310610776612</v>
      </c>
    </row>
    <row r="5629" spans="2:3" x14ac:dyDescent="0.75">
      <c r="B5629" s="249">
        <v>5566</v>
      </c>
      <c r="C5629" s="248">
        <v>153.16256423934436</v>
      </c>
    </row>
    <row r="5630" spans="2:3" x14ac:dyDescent="0.75">
      <c r="B5630" s="249">
        <v>5567</v>
      </c>
      <c r="C5630" s="248">
        <v>122.60505554680554</v>
      </c>
    </row>
    <row r="5631" spans="2:3" x14ac:dyDescent="0.75">
      <c r="B5631" s="249">
        <v>5568</v>
      </c>
      <c r="C5631" s="248">
        <v>118.92704639181152</v>
      </c>
    </row>
    <row r="5632" spans="2:3" x14ac:dyDescent="0.75">
      <c r="B5632" s="249">
        <v>5569</v>
      </c>
      <c r="C5632" s="248">
        <v>113.17002272716991</v>
      </c>
    </row>
    <row r="5633" spans="2:3" x14ac:dyDescent="0.75">
      <c r="B5633" s="249">
        <v>5570</v>
      </c>
      <c r="C5633" s="248">
        <v>137.26941553986546</v>
      </c>
    </row>
    <row r="5634" spans="2:3" x14ac:dyDescent="0.75">
      <c r="B5634" s="249">
        <v>5571</v>
      </c>
      <c r="C5634" s="248">
        <v>113.19019704551803</v>
      </c>
    </row>
    <row r="5635" spans="2:3" x14ac:dyDescent="0.75">
      <c r="B5635" s="249">
        <v>5572</v>
      </c>
      <c r="C5635" s="248">
        <v>127.91047167487689</v>
      </c>
    </row>
    <row r="5636" spans="2:3" x14ac:dyDescent="0.75">
      <c r="B5636" s="249">
        <v>5573</v>
      </c>
      <c r="C5636" s="248">
        <v>143.51275717219733</v>
      </c>
    </row>
    <row r="5637" spans="2:3" x14ac:dyDescent="0.75">
      <c r="B5637" s="249">
        <v>5574</v>
      </c>
      <c r="C5637" s="248">
        <v>91.798480003079476</v>
      </c>
    </row>
    <row r="5638" spans="2:3" x14ac:dyDescent="0.75">
      <c r="B5638" s="249">
        <v>5575</v>
      </c>
      <c r="C5638" s="248">
        <v>125.79521118086976</v>
      </c>
    </row>
    <row r="5639" spans="2:3" x14ac:dyDescent="0.75">
      <c r="B5639" s="249">
        <v>5576</v>
      </c>
      <c r="C5639" s="248">
        <v>144.38750030396909</v>
      </c>
    </row>
    <row r="5640" spans="2:3" x14ac:dyDescent="0.75">
      <c r="B5640" s="249">
        <v>5577</v>
      </c>
      <c r="C5640" s="248">
        <v>85.649041601010808</v>
      </c>
    </row>
    <row r="5641" spans="2:3" x14ac:dyDescent="0.75">
      <c r="B5641" s="249">
        <v>5578</v>
      </c>
      <c r="C5641" s="248">
        <v>127.15674692201283</v>
      </c>
    </row>
    <row r="5642" spans="2:3" x14ac:dyDescent="0.75">
      <c r="B5642" s="249">
        <v>5579</v>
      </c>
      <c r="C5642" s="248">
        <v>137.27141644031286</v>
      </c>
    </row>
    <row r="5643" spans="2:3" x14ac:dyDescent="0.75">
      <c r="B5643" s="249">
        <v>5580</v>
      </c>
      <c r="C5643" s="248">
        <v>159.43437824630197</v>
      </c>
    </row>
    <row r="5644" spans="2:3" x14ac:dyDescent="0.75">
      <c r="B5644" s="249">
        <v>5581</v>
      </c>
      <c r="C5644" s="248">
        <v>137.01900216926032</v>
      </c>
    </row>
    <row r="5645" spans="2:3" x14ac:dyDescent="0.75">
      <c r="B5645" s="249">
        <v>5582</v>
      </c>
      <c r="C5645" s="248">
        <v>129.81066346209047</v>
      </c>
    </row>
    <row r="5646" spans="2:3" x14ac:dyDescent="0.75">
      <c r="B5646" s="249">
        <v>5583</v>
      </c>
      <c r="C5646" s="248">
        <v>118.49621556978693</v>
      </c>
    </row>
    <row r="5647" spans="2:3" x14ac:dyDescent="0.75">
      <c r="B5647" s="249">
        <v>5584</v>
      </c>
      <c r="C5647" s="248">
        <v>141.10787111229115</v>
      </c>
    </row>
    <row r="5648" spans="2:3" x14ac:dyDescent="0.75">
      <c r="B5648" s="249">
        <v>5585</v>
      </c>
      <c r="C5648" s="248">
        <v>101.26960733492037</v>
      </c>
    </row>
    <row r="5649" spans="2:3" x14ac:dyDescent="0.75">
      <c r="B5649" s="249">
        <v>5586</v>
      </c>
      <c r="C5649" s="248">
        <v>127.46201316801991</v>
      </c>
    </row>
    <row r="5650" spans="2:3" x14ac:dyDescent="0.75">
      <c r="B5650" s="249">
        <v>5587</v>
      </c>
      <c r="C5650" s="248">
        <v>105.54941574240539</v>
      </c>
    </row>
    <row r="5651" spans="2:3" x14ac:dyDescent="0.75">
      <c r="B5651" s="249">
        <v>5588</v>
      </c>
      <c r="C5651" s="248">
        <v>141.07049904286913</v>
      </c>
    </row>
    <row r="5652" spans="2:3" x14ac:dyDescent="0.75">
      <c r="B5652" s="249">
        <v>5589</v>
      </c>
      <c r="C5652" s="248">
        <v>155.62255144567669</v>
      </c>
    </row>
    <row r="5653" spans="2:3" x14ac:dyDescent="0.75">
      <c r="B5653" s="249">
        <v>5590</v>
      </c>
      <c r="C5653" s="248">
        <v>124.28131643531671</v>
      </c>
    </row>
    <row r="5654" spans="2:3" x14ac:dyDescent="0.75">
      <c r="B5654" s="249">
        <v>5591</v>
      </c>
      <c r="C5654" s="248">
        <v>126.96332753994464</v>
      </c>
    </row>
    <row r="5655" spans="2:3" x14ac:dyDescent="0.75">
      <c r="B5655" s="249">
        <v>5592</v>
      </c>
      <c r="C5655" s="248">
        <v>101.18909165735506</v>
      </c>
    </row>
    <row r="5656" spans="2:3" x14ac:dyDescent="0.75">
      <c r="B5656" s="249">
        <v>5593</v>
      </c>
      <c r="C5656" s="248">
        <v>164.4748089003042</v>
      </c>
    </row>
    <row r="5657" spans="2:3" x14ac:dyDescent="0.75">
      <c r="B5657" s="249">
        <v>5594</v>
      </c>
      <c r="C5657" s="248">
        <v>118.88040263280195</v>
      </c>
    </row>
    <row r="5658" spans="2:3" x14ac:dyDescent="0.75">
      <c r="B5658" s="249">
        <v>5595</v>
      </c>
      <c r="C5658" s="248">
        <v>124.37087096925937</v>
      </c>
    </row>
    <row r="5659" spans="2:3" x14ac:dyDescent="0.75">
      <c r="B5659" s="249">
        <v>5596</v>
      </c>
      <c r="C5659" s="248">
        <v>100.98924548033006</v>
      </c>
    </row>
    <row r="5660" spans="2:3" x14ac:dyDescent="0.75">
      <c r="B5660" s="249">
        <v>5597</v>
      </c>
      <c r="C5660" s="248">
        <v>131.11764406178611</v>
      </c>
    </row>
    <row r="5661" spans="2:3" x14ac:dyDescent="0.75">
      <c r="B5661" s="249">
        <v>5598</v>
      </c>
      <c r="C5661" s="248">
        <v>107.7259821454448</v>
      </c>
    </row>
    <row r="5662" spans="2:3" x14ac:dyDescent="0.75">
      <c r="B5662" s="249">
        <v>5599</v>
      </c>
      <c r="C5662" s="248">
        <v>85.197046737612752</v>
      </c>
    </row>
    <row r="5663" spans="2:3" x14ac:dyDescent="0.75">
      <c r="B5663" s="249">
        <v>5600</v>
      </c>
      <c r="C5663" s="248">
        <v>94.558987116091203</v>
      </c>
    </row>
    <row r="5664" spans="2:3" x14ac:dyDescent="0.75">
      <c r="B5664" s="249">
        <v>5601</v>
      </c>
      <c r="C5664" s="248">
        <v>117.07550933677192</v>
      </c>
    </row>
    <row r="5665" spans="2:3" x14ac:dyDescent="0.75">
      <c r="B5665" s="249">
        <v>5602</v>
      </c>
      <c r="C5665" s="248">
        <v>154.55258817672657</v>
      </c>
    </row>
    <row r="5666" spans="2:3" x14ac:dyDescent="0.75">
      <c r="B5666" s="249">
        <v>5603</v>
      </c>
      <c r="C5666" s="248">
        <v>110.77405166716449</v>
      </c>
    </row>
    <row r="5667" spans="2:3" x14ac:dyDescent="0.75">
      <c r="B5667" s="249">
        <v>5604</v>
      </c>
      <c r="C5667" s="248">
        <v>110.50737732073956</v>
      </c>
    </row>
    <row r="5668" spans="2:3" x14ac:dyDescent="0.75">
      <c r="B5668" s="249">
        <v>5605</v>
      </c>
      <c r="C5668" s="248">
        <v>119.52254481764284</v>
      </c>
    </row>
    <row r="5669" spans="2:3" x14ac:dyDescent="0.75">
      <c r="B5669" s="249">
        <v>5606</v>
      </c>
      <c r="C5669" s="248">
        <v>101.4167277570354</v>
      </c>
    </row>
    <row r="5670" spans="2:3" x14ac:dyDescent="0.75">
      <c r="B5670" s="249">
        <v>5607</v>
      </c>
      <c r="C5670" s="248">
        <v>103.37336896246113</v>
      </c>
    </row>
    <row r="5671" spans="2:3" x14ac:dyDescent="0.75">
      <c r="B5671" s="249">
        <v>5608</v>
      </c>
      <c r="C5671" s="248">
        <v>136.28440945958502</v>
      </c>
    </row>
    <row r="5672" spans="2:3" x14ac:dyDescent="0.75">
      <c r="B5672" s="249">
        <v>5609</v>
      </c>
      <c r="C5672" s="248">
        <v>148.46526006569368</v>
      </c>
    </row>
    <row r="5673" spans="2:3" x14ac:dyDescent="0.75">
      <c r="B5673" s="249">
        <v>5610</v>
      </c>
      <c r="C5673" s="248">
        <v>120.69683515424218</v>
      </c>
    </row>
    <row r="5674" spans="2:3" x14ac:dyDescent="0.75">
      <c r="B5674" s="249">
        <v>5611</v>
      </c>
      <c r="C5674" s="248">
        <v>168.9274106296117</v>
      </c>
    </row>
    <row r="5675" spans="2:3" x14ac:dyDescent="0.75">
      <c r="B5675" s="249">
        <v>5612</v>
      </c>
      <c r="C5675" s="248">
        <v>105.16378855000887</v>
      </c>
    </row>
    <row r="5676" spans="2:3" x14ac:dyDescent="0.75">
      <c r="B5676" s="249">
        <v>5613</v>
      </c>
      <c r="C5676" s="248">
        <v>129.25458015401696</v>
      </c>
    </row>
    <row r="5677" spans="2:3" x14ac:dyDescent="0.75">
      <c r="B5677" s="249">
        <v>5614</v>
      </c>
      <c r="C5677" s="248">
        <v>144.25034580374287</v>
      </c>
    </row>
    <row r="5678" spans="2:3" x14ac:dyDescent="0.75">
      <c r="B5678" s="249">
        <v>5615</v>
      </c>
      <c r="C5678" s="248">
        <v>90.781264620268104</v>
      </c>
    </row>
    <row r="5679" spans="2:3" x14ac:dyDescent="0.75">
      <c r="B5679" s="249">
        <v>5616</v>
      </c>
      <c r="C5679" s="248">
        <v>180.04898165016593</v>
      </c>
    </row>
    <row r="5680" spans="2:3" x14ac:dyDescent="0.75">
      <c r="B5680" s="249">
        <v>5617</v>
      </c>
      <c r="C5680" s="248">
        <v>148.37524330455807</v>
      </c>
    </row>
    <row r="5681" spans="2:3" x14ac:dyDescent="0.75">
      <c r="B5681" s="249">
        <v>5618</v>
      </c>
      <c r="C5681" s="248">
        <v>144.08295506685027</v>
      </c>
    </row>
    <row r="5682" spans="2:3" x14ac:dyDescent="0.75">
      <c r="B5682" s="249">
        <v>5619</v>
      </c>
      <c r="C5682" s="248">
        <v>125.92142425768229</v>
      </c>
    </row>
    <row r="5683" spans="2:3" x14ac:dyDescent="0.75">
      <c r="B5683" s="249">
        <v>5620</v>
      </c>
      <c r="C5683" s="248">
        <v>122.40354155360026</v>
      </c>
    </row>
    <row r="5684" spans="2:3" x14ac:dyDescent="0.75">
      <c r="B5684" s="249">
        <v>5621</v>
      </c>
      <c r="C5684" s="248">
        <v>117.21292576781536</v>
      </c>
    </row>
    <row r="5685" spans="2:3" x14ac:dyDescent="0.75">
      <c r="B5685" s="249">
        <v>5622</v>
      </c>
      <c r="C5685" s="248">
        <v>152.78451146185103</v>
      </c>
    </row>
    <row r="5686" spans="2:3" x14ac:dyDescent="0.75">
      <c r="B5686" s="249">
        <v>5623</v>
      </c>
      <c r="C5686" s="248">
        <v>126.40725546005702</v>
      </c>
    </row>
    <row r="5687" spans="2:3" x14ac:dyDescent="0.75">
      <c r="B5687" s="249">
        <v>5624</v>
      </c>
      <c r="C5687" s="248">
        <v>124.85255584942171</v>
      </c>
    </row>
    <row r="5688" spans="2:3" x14ac:dyDescent="0.75">
      <c r="B5688" s="249">
        <v>5625</v>
      </c>
      <c r="C5688" s="248">
        <v>123.70297888667871</v>
      </c>
    </row>
    <row r="5689" spans="2:3" x14ac:dyDescent="0.75">
      <c r="B5689" s="249">
        <v>5626</v>
      </c>
      <c r="C5689" s="248">
        <v>120.11884934205854</v>
      </c>
    </row>
    <row r="5690" spans="2:3" x14ac:dyDescent="0.75">
      <c r="B5690" s="249">
        <v>5627</v>
      </c>
      <c r="C5690" s="248">
        <v>135.72834321231542</v>
      </c>
    </row>
    <row r="5691" spans="2:3" x14ac:dyDescent="0.75">
      <c r="B5691" s="249">
        <v>5628</v>
      </c>
      <c r="C5691" s="248">
        <v>87.317973565508254</v>
      </c>
    </row>
    <row r="5692" spans="2:3" x14ac:dyDescent="0.75">
      <c r="B5692" s="249">
        <v>5629</v>
      </c>
      <c r="C5692" s="248">
        <v>110.5235526338839</v>
      </c>
    </row>
    <row r="5693" spans="2:3" x14ac:dyDescent="0.75">
      <c r="B5693" s="249">
        <v>5630</v>
      </c>
      <c r="C5693" s="248">
        <v>136.42008638950617</v>
      </c>
    </row>
    <row r="5694" spans="2:3" x14ac:dyDescent="0.75">
      <c r="B5694" s="249">
        <v>5631</v>
      </c>
      <c r="C5694" s="248">
        <v>100.55368349149794</v>
      </c>
    </row>
    <row r="5695" spans="2:3" x14ac:dyDescent="0.75">
      <c r="B5695" s="249">
        <v>5632</v>
      </c>
      <c r="C5695" s="248">
        <v>115.79306940005215</v>
      </c>
    </row>
    <row r="5696" spans="2:3" x14ac:dyDescent="0.75">
      <c r="B5696" s="249">
        <v>5633</v>
      </c>
      <c r="C5696" s="248">
        <v>88.311412000462312</v>
      </c>
    </row>
    <row r="5697" spans="2:3" x14ac:dyDescent="0.75">
      <c r="B5697" s="249">
        <v>5634</v>
      </c>
      <c r="C5697" s="248">
        <v>122.23893400306659</v>
      </c>
    </row>
    <row r="5698" spans="2:3" x14ac:dyDescent="0.75">
      <c r="B5698" s="249">
        <v>5635</v>
      </c>
      <c r="C5698" s="248">
        <v>130.04486623944641</v>
      </c>
    </row>
    <row r="5699" spans="2:3" x14ac:dyDescent="0.75">
      <c r="B5699" s="249">
        <v>5636</v>
      </c>
      <c r="C5699" s="248">
        <v>132.07931458407597</v>
      </c>
    </row>
    <row r="5700" spans="2:3" x14ac:dyDescent="0.75">
      <c r="B5700" s="249">
        <v>5637</v>
      </c>
      <c r="C5700" s="248">
        <v>145.76571972358784</v>
      </c>
    </row>
    <row r="5701" spans="2:3" x14ac:dyDescent="0.75">
      <c r="B5701" s="249">
        <v>5638</v>
      </c>
      <c r="C5701" s="248">
        <v>137.68689169790136</v>
      </c>
    </row>
    <row r="5702" spans="2:3" x14ac:dyDescent="0.75">
      <c r="B5702" s="249">
        <v>5639</v>
      </c>
      <c r="C5702" s="248">
        <v>92.390351917226781</v>
      </c>
    </row>
    <row r="5703" spans="2:3" x14ac:dyDescent="0.75">
      <c r="B5703" s="249">
        <v>5640</v>
      </c>
      <c r="C5703" s="248">
        <v>97.264724769778255</v>
      </c>
    </row>
    <row r="5704" spans="2:3" x14ac:dyDescent="0.75">
      <c r="B5704" s="249">
        <v>5641</v>
      </c>
      <c r="C5704" s="248">
        <v>90.440372534015196</v>
      </c>
    </row>
    <row r="5705" spans="2:3" x14ac:dyDescent="0.75">
      <c r="B5705" s="249">
        <v>5642</v>
      </c>
      <c r="C5705" s="248">
        <v>95.529830302127891</v>
      </c>
    </row>
    <row r="5706" spans="2:3" x14ac:dyDescent="0.75">
      <c r="B5706" s="249">
        <v>5643</v>
      </c>
      <c r="C5706" s="248">
        <v>78.866142318321749</v>
      </c>
    </row>
    <row r="5707" spans="2:3" x14ac:dyDescent="0.75">
      <c r="B5707" s="249">
        <v>5644</v>
      </c>
      <c r="C5707" s="248">
        <v>104.5502799569275</v>
      </c>
    </row>
    <row r="5708" spans="2:3" x14ac:dyDescent="0.75">
      <c r="B5708" s="249">
        <v>5645</v>
      </c>
      <c r="C5708" s="248">
        <v>139.88187081104005</v>
      </c>
    </row>
    <row r="5709" spans="2:3" x14ac:dyDescent="0.75">
      <c r="B5709" s="249">
        <v>5646</v>
      </c>
      <c r="C5709" s="248">
        <v>159.96400063911898</v>
      </c>
    </row>
    <row r="5710" spans="2:3" x14ac:dyDescent="0.75">
      <c r="B5710" s="249">
        <v>5647</v>
      </c>
      <c r="C5710" s="248">
        <v>108.44964332625531</v>
      </c>
    </row>
    <row r="5711" spans="2:3" x14ac:dyDescent="0.75">
      <c r="B5711" s="249">
        <v>5648</v>
      </c>
      <c r="C5711" s="248">
        <v>125.74062027862249</v>
      </c>
    </row>
    <row r="5712" spans="2:3" x14ac:dyDescent="0.75">
      <c r="B5712" s="249">
        <v>5649</v>
      </c>
      <c r="C5712" s="248">
        <v>140.69287459944181</v>
      </c>
    </row>
    <row r="5713" spans="2:3" x14ac:dyDescent="0.75">
      <c r="B5713" s="249">
        <v>5650</v>
      </c>
      <c r="C5713" s="248">
        <v>111.90475738554981</v>
      </c>
    </row>
    <row r="5714" spans="2:3" x14ac:dyDescent="0.75">
      <c r="B5714" s="249">
        <v>5651</v>
      </c>
      <c r="C5714" s="248">
        <v>141.64060542301121</v>
      </c>
    </row>
    <row r="5715" spans="2:3" x14ac:dyDescent="0.75">
      <c r="B5715" s="249">
        <v>5652</v>
      </c>
      <c r="C5715" s="248">
        <v>148.73566114552358</v>
      </c>
    </row>
    <row r="5716" spans="2:3" x14ac:dyDescent="0.75">
      <c r="B5716" s="249">
        <v>5653</v>
      </c>
      <c r="C5716" s="248">
        <v>117.92667082860861</v>
      </c>
    </row>
    <row r="5717" spans="2:3" x14ac:dyDescent="0.75">
      <c r="B5717" s="249">
        <v>5654</v>
      </c>
      <c r="C5717" s="248">
        <v>104.54837608327909</v>
      </c>
    </row>
    <row r="5718" spans="2:3" x14ac:dyDescent="0.75">
      <c r="B5718" s="249">
        <v>5655</v>
      </c>
      <c r="C5718" s="248">
        <v>84.334011330673988</v>
      </c>
    </row>
    <row r="5719" spans="2:3" x14ac:dyDescent="0.75">
      <c r="B5719" s="249">
        <v>5656</v>
      </c>
      <c r="C5719" s="248">
        <v>92.411446981494464</v>
      </c>
    </row>
    <row r="5720" spans="2:3" x14ac:dyDescent="0.75">
      <c r="B5720" s="249">
        <v>5657</v>
      </c>
      <c r="C5720" s="248">
        <v>127.06140054251802</v>
      </c>
    </row>
    <row r="5721" spans="2:3" x14ac:dyDescent="0.75">
      <c r="B5721" s="249">
        <v>5658</v>
      </c>
      <c r="C5721" s="248">
        <v>124.62757768699512</v>
      </c>
    </row>
    <row r="5722" spans="2:3" x14ac:dyDescent="0.75">
      <c r="B5722" s="249">
        <v>5659</v>
      </c>
      <c r="C5722" s="248">
        <v>88.141210779527341</v>
      </c>
    </row>
    <row r="5723" spans="2:3" x14ac:dyDescent="0.75">
      <c r="B5723" s="249">
        <v>5660</v>
      </c>
      <c r="C5723" s="248">
        <v>119.90691250784042</v>
      </c>
    </row>
    <row r="5724" spans="2:3" x14ac:dyDescent="0.75">
      <c r="B5724" s="249">
        <v>5661</v>
      </c>
      <c r="C5724" s="248">
        <v>124.62197614570313</v>
      </c>
    </row>
    <row r="5725" spans="2:3" x14ac:dyDescent="0.75">
      <c r="B5725" s="249">
        <v>5662</v>
      </c>
      <c r="C5725" s="248">
        <v>96.724056743600215</v>
      </c>
    </row>
    <row r="5726" spans="2:3" x14ac:dyDescent="0.75">
      <c r="B5726" s="249">
        <v>5663</v>
      </c>
      <c r="C5726" s="248">
        <v>120.11287078077456</v>
      </c>
    </row>
    <row r="5727" spans="2:3" x14ac:dyDescent="0.75">
      <c r="B5727" s="249">
        <v>5664</v>
      </c>
      <c r="C5727" s="248">
        <v>125.69791788709018</v>
      </c>
    </row>
    <row r="5728" spans="2:3" x14ac:dyDescent="0.75">
      <c r="B5728" s="249">
        <v>5665</v>
      </c>
      <c r="C5728" s="248">
        <v>133.30687100451112</v>
      </c>
    </row>
    <row r="5729" spans="2:3" x14ac:dyDescent="0.75">
      <c r="B5729" s="249">
        <v>5666</v>
      </c>
      <c r="C5729" s="248">
        <v>159.34174714625524</v>
      </c>
    </row>
    <row r="5730" spans="2:3" x14ac:dyDescent="0.75">
      <c r="B5730" s="249">
        <v>5667</v>
      </c>
      <c r="C5730" s="248">
        <v>110.47706469242965</v>
      </c>
    </row>
    <row r="5731" spans="2:3" x14ac:dyDescent="0.75">
      <c r="B5731" s="249">
        <v>5668</v>
      </c>
      <c r="C5731" s="248">
        <v>88.492395291363252</v>
      </c>
    </row>
    <row r="5732" spans="2:3" x14ac:dyDescent="0.75">
      <c r="B5732" s="249">
        <v>5669</v>
      </c>
      <c r="C5732" s="248">
        <v>80.963721145625513</v>
      </c>
    </row>
    <row r="5733" spans="2:3" x14ac:dyDescent="0.75">
      <c r="B5733" s="249">
        <v>5670</v>
      </c>
      <c r="C5733" s="248">
        <v>115.96793172467191</v>
      </c>
    </row>
    <row r="5734" spans="2:3" x14ac:dyDescent="0.75">
      <c r="B5734" s="249">
        <v>5671</v>
      </c>
      <c r="C5734" s="248">
        <v>128.4609624245393</v>
      </c>
    </row>
    <row r="5735" spans="2:3" x14ac:dyDescent="0.75">
      <c r="B5735" s="249">
        <v>5672</v>
      </c>
      <c r="C5735" s="248">
        <v>103.22266926018526</v>
      </c>
    </row>
    <row r="5736" spans="2:3" x14ac:dyDescent="0.75">
      <c r="B5736" s="249">
        <v>5673</v>
      </c>
      <c r="C5736" s="248">
        <v>118.47921450407533</v>
      </c>
    </row>
    <row r="5737" spans="2:3" x14ac:dyDescent="0.75">
      <c r="B5737" s="249">
        <v>5674</v>
      </c>
      <c r="C5737" s="248">
        <v>71.54902486526305</v>
      </c>
    </row>
    <row r="5738" spans="2:3" x14ac:dyDescent="0.75">
      <c r="B5738" s="249">
        <v>5675</v>
      </c>
      <c r="C5738" s="248">
        <v>147.30834102736995</v>
      </c>
    </row>
    <row r="5739" spans="2:3" x14ac:dyDescent="0.75">
      <c r="B5739" s="249">
        <v>5676</v>
      </c>
      <c r="C5739" s="248">
        <v>143.25749599640363</v>
      </c>
    </row>
    <row r="5740" spans="2:3" x14ac:dyDescent="0.75">
      <c r="B5740" s="249">
        <v>5677</v>
      </c>
      <c r="C5740" s="248">
        <v>112.95905468256372</v>
      </c>
    </row>
    <row r="5741" spans="2:3" x14ac:dyDescent="0.75">
      <c r="B5741" s="249">
        <v>5678</v>
      </c>
      <c r="C5741" s="248">
        <v>115.3902844358784</v>
      </c>
    </row>
    <row r="5742" spans="2:3" x14ac:dyDescent="0.75">
      <c r="B5742" s="249">
        <v>5679</v>
      </c>
      <c r="C5742" s="248">
        <v>127.21329116999648</v>
      </c>
    </row>
    <row r="5743" spans="2:3" x14ac:dyDescent="0.75">
      <c r="B5743" s="249">
        <v>5680</v>
      </c>
      <c r="C5743" s="248">
        <v>120.21313491591832</v>
      </c>
    </row>
    <row r="5744" spans="2:3" x14ac:dyDescent="0.75">
      <c r="B5744" s="249">
        <v>5681</v>
      </c>
      <c r="C5744" s="248">
        <v>139.45040065890518</v>
      </c>
    </row>
    <row r="5745" spans="2:3" x14ac:dyDescent="0.75">
      <c r="B5745" s="249">
        <v>5682</v>
      </c>
      <c r="C5745" s="248">
        <v>121.23822289304667</v>
      </c>
    </row>
    <row r="5746" spans="2:3" x14ac:dyDescent="0.75">
      <c r="B5746" s="249">
        <v>5683</v>
      </c>
      <c r="C5746" s="248">
        <v>107.5514048838447</v>
      </c>
    </row>
    <row r="5747" spans="2:3" x14ac:dyDescent="0.75">
      <c r="B5747" s="249">
        <v>5684</v>
      </c>
      <c r="C5747" s="248">
        <v>105.0703751501046</v>
      </c>
    </row>
    <row r="5748" spans="2:3" x14ac:dyDescent="0.75">
      <c r="B5748" s="249">
        <v>5685</v>
      </c>
      <c r="C5748" s="248">
        <v>126.25312103468389</v>
      </c>
    </row>
    <row r="5749" spans="2:3" x14ac:dyDescent="0.75">
      <c r="B5749" s="249">
        <v>5686</v>
      </c>
      <c r="C5749" s="248">
        <v>110.39251301699272</v>
      </c>
    </row>
    <row r="5750" spans="2:3" x14ac:dyDescent="0.75">
      <c r="B5750" s="249">
        <v>5687</v>
      </c>
      <c r="C5750" s="248">
        <v>141.2478923321068</v>
      </c>
    </row>
    <row r="5751" spans="2:3" x14ac:dyDescent="0.75">
      <c r="B5751" s="249">
        <v>5688</v>
      </c>
      <c r="C5751" s="248">
        <v>165.10612673292258</v>
      </c>
    </row>
    <row r="5752" spans="2:3" x14ac:dyDescent="0.75">
      <c r="B5752" s="249">
        <v>5689</v>
      </c>
      <c r="C5752" s="248">
        <v>138.19257957622744</v>
      </c>
    </row>
    <row r="5753" spans="2:3" x14ac:dyDescent="0.75">
      <c r="B5753" s="249">
        <v>5690</v>
      </c>
      <c r="C5753" s="248">
        <v>158.60599180467841</v>
      </c>
    </row>
    <row r="5754" spans="2:3" x14ac:dyDescent="0.75">
      <c r="B5754" s="249">
        <v>5691</v>
      </c>
      <c r="C5754" s="248">
        <v>91.459922860434702</v>
      </c>
    </row>
    <row r="5755" spans="2:3" x14ac:dyDescent="0.75">
      <c r="B5755" s="249">
        <v>5692</v>
      </c>
      <c r="C5755" s="248">
        <v>119.89335431468179</v>
      </c>
    </row>
    <row r="5756" spans="2:3" x14ac:dyDescent="0.75">
      <c r="B5756" s="249">
        <v>5693</v>
      </c>
      <c r="C5756" s="248">
        <v>128.77628539295549</v>
      </c>
    </row>
    <row r="5757" spans="2:3" x14ac:dyDescent="0.75">
      <c r="B5757" s="249">
        <v>5694</v>
      </c>
      <c r="C5757" s="248">
        <v>94.746329011986859</v>
      </c>
    </row>
    <row r="5758" spans="2:3" x14ac:dyDescent="0.75">
      <c r="B5758" s="249">
        <v>5695</v>
      </c>
      <c r="C5758" s="248">
        <v>128.38649781377848</v>
      </c>
    </row>
    <row r="5759" spans="2:3" x14ac:dyDescent="0.75">
      <c r="B5759" s="249">
        <v>5696</v>
      </c>
      <c r="C5759" s="248">
        <v>144.7758581439189</v>
      </c>
    </row>
    <row r="5760" spans="2:3" x14ac:dyDescent="0.75">
      <c r="B5760" s="249">
        <v>5697</v>
      </c>
      <c r="C5760" s="248">
        <v>171.54227429886237</v>
      </c>
    </row>
    <row r="5761" spans="2:3" x14ac:dyDescent="0.75">
      <c r="B5761" s="249">
        <v>5698</v>
      </c>
      <c r="C5761" s="248">
        <v>133.05310569265845</v>
      </c>
    </row>
    <row r="5762" spans="2:3" x14ac:dyDescent="0.75">
      <c r="B5762" s="249">
        <v>5699</v>
      </c>
      <c r="C5762" s="248">
        <v>100.52368235152389</v>
      </c>
    </row>
    <row r="5763" spans="2:3" x14ac:dyDescent="0.75">
      <c r="B5763" s="249">
        <v>5700</v>
      </c>
      <c r="C5763" s="248">
        <v>155.01812714027955</v>
      </c>
    </row>
    <row r="5764" spans="2:3" x14ac:dyDescent="0.75">
      <c r="B5764" s="249">
        <v>5701</v>
      </c>
      <c r="C5764" s="248">
        <v>149.54852159372334</v>
      </c>
    </row>
    <row r="5765" spans="2:3" x14ac:dyDescent="0.75">
      <c r="B5765" s="249">
        <v>5702</v>
      </c>
      <c r="C5765" s="248">
        <v>119.85279822766456</v>
      </c>
    </row>
    <row r="5766" spans="2:3" x14ac:dyDescent="0.75">
      <c r="B5766" s="249">
        <v>5703</v>
      </c>
      <c r="C5766" s="248">
        <v>96.373010628291013</v>
      </c>
    </row>
    <row r="5767" spans="2:3" x14ac:dyDescent="0.75">
      <c r="B5767" s="249">
        <v>5704</v>
      </c>
      <c r="C5767" s="248">
        <v>120.25202870981944</v>
      </c>
    </row>
    <row r="5768" spans="2:3" x14ac:dyDescent="0.75">
      <c r="B5768" s="249">
        <v>5705</v>
      </c>
      <c r="C5768" s="248">
        <v>104.76269802452474</v>
      </c>
    </row>
    <row r="5769" spans="2:3" x14ac:dyDescent="0.75">
      <c r="B5769" s="249">
        <v>5706</v>
      </c>
      <c r="C5769" s="248">
        <v>126.10938781541888</v>
      </c>
    </row>
    <row r="5770" spans="2:3" x14ac:dyDescent="0.75">
      <c r="B5770" s="249">
        <v>5707</v>
      </c>
      <c r="C5770" s="248">
        <v>139.62907272320632</v>
      </c>
    </row>
    <row r="5771" spans="2:3" x14ac:dyDescent="0.75">
      <c r="B5771" s="249">
        <v>5708</v>
      </c>
      <c r="C5771" s="248">
        <v>103.68598041378507</v>
      </c>
    </row>
    <row r="5772" spans="2:3" x14ac:dyDescent="0.75">
      <c r="B5772" s="249">
        <v>5709</v>
      </c>
      <c r="C5772" s="248">
        <v>112.9755453451059</v>
      </c>
    </row>
    <row r="5773" spans="2:3" x14ac:dyDescent="0.75">
      <c r="B5773" s="249">
        <v>5710</v>
      </c>
      <c r="C5773" s="248">
        <v>94.672546264110679</v>
      </c>
    </row>
    <row r="5774" spans="2:3" x14ac:dyDescent="0.75">
      <c r="B5774" s="249">
        <v>5711</v>
      </c>
      <c r="C5774" s="248">
        <v>113.82633225030311</v>
      </c>
    </row>
    <row r="5775" spans="2:3" x14ac:dyDescent="0.75">
      <c r="B5775" s="249">
        <v>5712</v>
      </c>
      <c r="C5775" s="248">
        <v>122.7015788093143</v>
      </c>
    </row>
    <row r="5776" spans="2:3" x14ac:dyDescent="0.75">
      <c r="B5776" s="249">
        <v>5713</v>
      </c>
      <c r="C5776" s="248">
        <v>128.9197614193408</v>
      </c>
    </row>
    <row r="5777" spans="2:3" x14ac:dyDescent="0.75">
      <c r="B5777" s="249">
        <v>5714</v>
      </c>
      <c r="C5777" s="248">
        <v>123.5605895287844</v>
      </c>
    </row>
    <row r="5778" spans="2:3" x14ac:dyDescent="0.75">
      <c r="B5778" s="249">
        <v>5715</v>
      </c>
      <c r="C5778" s="248">
        <v>160.33560631087488</v>
      </c>
    </row>
    <row r="5779" spans="2:3" x14ac:dyDescent="0.75">
      <c r="B5779" s="249">
        <v>5716</v>
      </c>
      <c r="C5779" s="248">
        <v>140.66040998440891</v>
      </c>
    </row>
    <row r="5780" spans="2:3" x14ac:dyDescent="0.75">
      <c r="B5780" s="249">
        <v>5717</v>
      </c>
      <c r="C5780" s="248">
        <v>104.8496668452463</v>
      </c>
    </row>
    <row r="5781" spans="2:3" x14ac:dyDescent="0.75">
      <c r="B5781" s="249">
        <v>5718</v>
      </c>
      <c r="C5781" s="248">
        <v>120.66651961758977</v>
      </c>
    </row>
    <row r="5782" spans="2:3" x14ac:dyDescent="0.75">
      <c r="B5782" s="249">
        <v>5719</v>
      </c>
      <c r="C5782" s="248">
        <v>154.70836824969996</v>
      </c>
    </row>
    <row r="5783" spans="2:3" x14ac:dyDescent="0.75">
      <c r="B5783" s="249">
        <v>5720</v>
      </c>
      <c r="C5783" s="248">
        <v>149.08564630191674</v>
      </c>
    </row>
    <row r="5784" spans="2:3" x14ac:dyDescent="0.75">
      <c r="B5784" s="249">
        <v>5721</v>
      </c>
      <c r="C5784" s="248">
        <v>86.624398812347195</v>
      </c>
    </row>
    <row r="5785" spans="2:3" x14ac:dyDescent="0.75">
      <c r="B5785" s="249">
        <v>5722</v>
      </c>
      <c r="C5785" s="248">
        <v>114.91680998457032</v>
      </c>
    </row>
    <row r="5786" spans="2:3" x14ac:dyDescent="0.75">
      <c r="B5786" s="249">
        <v>5723</v>
      </c>
      <c r="C5786" s="248">
        <v>107.1958964618625</v>
      </c>
    </row>
    <row r="5787" spans="2:3" x14ac:dyDescent="0.75">
      <c r="B5787" s="249">
        <v>5724</v>
      </c>
      <c r="C5787" s="248">
        <v>146.65089761287388</v>
      </c>
    </row>
    <row r="5788" spans="2:3" x14ac:dyDescent="0.75">
      <c r="B5788" s="249">
        <v>5725</v>
      </c>
      <c r="C5788" s="248">
        <v>140.03319788723689</v>
      </c>
    </row>
    <row r="5789" spans="2:3" x14ac:dyDescent="0.75">
      <c r="B5789" s="249">
        <v>5726</v>
      </c>
      <c r="C5789" s="248">
        <v>153.22464755813016</v>
      </c>
    </row>
    <row r="5790" spans="2:3" x14ac:dyDescent="0.75">
      <c r="B5790" s="249">
        <v>5727</v>
      </c>
      <c r="C5790" s="248">
        <v>135.55762261973069</v>
      </c>
    </row>
    <row r="5791" spans="2:3" x14ac:dyDescent="0.75">
      <c r="B5791" s="249">
        <v>5728</v>
      </c>
      <c r="C5791" s="248">
        <v>104.33045566266999</v>
      </c>
    </row>
    <row r="5792" spans="2:3" x14ac:dyDescent="0.75">
      <c r="B5792" s="249">
        <v>5729</v>
      </c>
      <c r="C5792" s="248">
        <v>166.97761691940346</v>
      </c>
    </row>
    <row r="5793" spans="2:3" x14ac:dyDescent="0.75">
      <c r="B5793" s="249">
        <v>5730</v>
      </c>
      <c r="C5793" s="248">
        <v>145.13423561332382</v>
      </c>
    </row>
    <row r="5794" spans="2:3" x14ac:dyDescent="0.75">
      <c r="B5794" s="249">
        <v>5731</v>
      </c>
      <c r="C5794" s="248">
        <v>171.24426257386486</v>
      </c>
    </row>
    <row r="5795" spans="2:3" x14ac:dyDescent="0.75">
      <c r="B5795" s="249">
        <v>5732</v>
      </c>
      <c r="C5795" s="248">
        <v>109.44592403237952</v>
      </c>
    </row>
    <row r="5796" spans="2:3" x14ac:dyDescent="0.75">
      <c r="B5796" s="249">
        <v>5733</v>
      </c>
      <c r="C5796" s="248">
        <v>103.60050029338773</v>
      </c>
    </row>
    <row r="5797" spans="2:3" x14ac:dyDescent="0.75">
      <c r="B5797" s="249">
        <v>5734</v>
      </c>
      <c r="C5797" s="248">
        <v>125.96357615951932</v>
      </c>
    </row>
    <row r="5798" spans="2:3" x14ac:dyDescent="0.75">
      <c r="B5798" s="249">
        <v>5735</v>
      </c>
      <c r="C5798" s="248">
        <v>143.55666676064246</v>
      </c>
    </row>
    <row r="5799" spans="2:3" x14ac:dyDescent="0.75">
      <c r="B5799" s="249">
        <v>5736</v>
      </c>
      <c r="C5799" s="248">
        <v>131.33332156524858</v>
      </c>
    </row>
    <row r="5800" spans="2:3" x14ac:dyDescent="0.75">
      <c r="B5800" s="249">
        <v>5737</v>
      </c>
      <c r="C5800" s="248">
        <v>98.08650332106285</v>
      </c>
    </row>
    <row r="5801" spans="2:3" x14ac:dyDescent="0.75">
      <c r="B5801" s="249">
        <v>5738</v>
      </c>
      <c r="C5801" s="248">
        <v>90.31059436700275</v>
      </c>
    </row>
    <row r="5802" spans="2:3" x14ac:dyDescent="0.75">
      <c r="B5802" s="249">
        <v>5739</v>
      </c>
      <c r="C5802" s="248">
        <v>92.600289463028645</v>
      </c>
    </row>
    <row r="5803" spans="2:3" x14ac:dyDescent="0.75">
      <c r="B5803" s="249">
        <v>5740</v>
      </c>
      <c r="C5803" s="248">
        <v>97.702881525332899</v>
      </c>
    </row>
    <row r="5804" spans="2:3" x14ac:dyDescent="0.75">
      <c r="B5804" s="249">
        <v>5741</v>
      </c>
      <c r="C5804" s="248">
        <v>132.19233027627109</v>
      </c>
    </row>
    <row r="5805" spans="2:3" x14ac:dyDescent="0.75">
      <c r="B5805" s="249">
        <v>5742</v>
      </c>
      <c r="C5805" s="248">
        <v>85.795889992373873</v>
      </c>
    </row>
    <row r="5806" spans="2:3" x14ac:dyDescent="0.75">
      <c r="B5806" s="249">
        <v>5743</v>
      </c>
      <c r="C5806" s="248">
        <v>134.97947513919559</v>
      </c>
    </row>
    <row r="5807" spans="2:3" x14ac:dyDescent="0.75">
      <c r="B5807" s="249">
        <v>5744</v>
      </c>
      <c r="C5807" s="248">
        <v>76.690326110312071</v>
      </c>
    </row>
    <row r="5808" spans="2:3" x14ac:dyDescent="0.75">
      <c r="B5808" s="249">
        <v>5745</v>
      </c>
      <c r="C5808" s="248">
        <v>165.35867031185444</v>
      </c>
    </row>
    <row r="5809" spans="2:3" x14ac:dyDescent="0.75">
      <c r="B5809" s="249">
        <v>5746</v>
      </c>
      <c r="C5809" s="248">
        <v>114.37751906368683</v>
      </c>
    </row>
    <row r="5810" spans="2:3" x14ac:dyDescent="0.75">
      <c r="B5810" s="249">
        <v>5747</v>
      </c>
      <c r="C5810" s="248">
        <v>48.786418745976931</v>
      </c>
    </row>
    <row r="5811" spans="2:3" x14ac:dyDescent="0.75">
      <c r="B5811" s="249">
        <v>5748</v>
      </c>
      <c r="C5811" s="248">
        <v>147.23073058116108</v>
      </c>
    </row>
    <row r="5812" spans="2:3" x14ac:dyDescent="0.75">
      <c r="B5812" s="249">
        <v>5749</v>
      </c>
      <c r="C5812" s="248">
        <v>129.09093958055843</v>
      </c>
    </row>
    <row r="5813" spans="2:3" x14ac:dyDescent="0.75">
      <c r="B5813" s="249">
        <v>5750</v>
      </c>
      <c r="C5813" s="248">
        <v>101.28722197966714</v>
      </c>
    </row>
    <row r="5814" spans="2:3" x14ac:dyDescent="0.75">
      <c r="B5814" s="249">
        <v>5751</v>
      </c>
      <c r="C5814" s="248">
        <v>121.77439970178455</v>
      </c>
    </row>
    <row r="5815" spans="2:3" x14ac:dyDescent="0.75">
      <c r="B5815" s="249">
        <v>5752</v>
      </c>
      <c r="C5815" s="248">
        <v>96.906918900478189</v>
      </c>
    </row>
    <row r="5816" spans="2:3" x14ac:dyDescent="0.75">
      <c r="B5816" s="249">
        <v>5753</v>
      </c>
      <c r="C5816" s="248">
        <v>132.20166551172107</v>
      </c>
    </row>
    <row r="5817" spans="2:3" x14ac:dyDescent="0.75">
      <c r="B5817" s="249">
        <v>5754</v>
      </c>
      <c r="C5817" s="248">
        <v>152.28127124898117</v>
      </c>
    </row>
    <row r="5818" spans="2:3" x14ac:dyDescent="0.75">
      <c r="B5818" s="249">
        <v>5755</v>
      </c>
      <c r="C5818" s="248">
        <v>109.99991503408671</v>
      </c>
    </row>
    <row r="5819" spans="2:3" x14ac:dyDescent="0.75">
      <c r="B5819" s="249">
        <v>5756</v>
      </c>
      <c r="C5819" s="248">
        <v>116.73201342125765</v>
      </c>
    </row>
    <row r="5820" spans="2:3" x14ac:dyDescent="0.75">
      <c r="B5820" s="249">
        <v>5757</v>
      </c>
      <c r="C5820" s="248">
        <v>110.42256219053913</v>
      </c>
    </row>
    <row r="5821" spans="2:3" x14ac:dyDescent="0.75">
      <c r="B5821" s="249">
        <v>5758</v>
      </c>
      <c r="C5821" s="248">
        <v>93.104766595332592</v>
      </c>
    </row>
    <row r="5822" spans="2:3" x14ac:dyDescent="0.75">
      <c r="B5822" s="249">
        <v>5759</v>
      </c>
      <c r="C5822" s="248">
        <v>117.28762171841977</v>
      </c>
    </row>
    <row r="5823" spans="2:3" x14ac:dyDescent="0.75">
      <c r="B5823" s="249">
        <v>5760</v>
      </c>
      <c r="C5823" s="248">
        <v>75.969614903021295</v>
      </c>
    </row>
    <row r="5824" spans="2:3" x14ac:dyDescent="0.75">
      <c r="B5824" s="249">
        <v>5761</v>
      </c>
      <c r="C5824" s="248">
        <v>131.16999678636904</v>
      </c>
    </row>
    <row r="5825" spans="2:3" x14ac:dyDescent="0.75">
      <c r="B5825" s="249">
        <v>5762</v>
      </c>
      <c r="C5825" s="248">
        <v>61.053358882470548</v>
      </c>
    </row>
    <row r="5826" spans="2:3" x14ac:dyDescent="0.75">
      <c r="B5826" s="249">
        <v>5763</v>
      </c>
      <c r="C5826" s="248">
        <v>92.998963276694795</v>
      </c>
    </row>
    <row r="5827" spans="2:3" x14ac:dyDescent="0.75">
      <c r="B5827" s="249">
        <v>5764</v>
      </c>
      <c r="C5827" s="248">
        <v>147.16439729927538</v>
      </c>
    </row>
    <row r="5828" spans="2:3" x14ac:dyDescent="0.75">
      <c r="B5828" s="249">
        <v>5765</v>
      </c>
      <c r="C5828" s="248">
        <v>124.96983193495019</v>
      </c>
    </row>
    <row r="5829" spans="2:3" x14ac:dyDescent="0.75">
      <c r="B5829" s="249">
        <v>5766</v>
      </c>
      <c r="C5829" s="248">
        <v>125.24262074846175</v>
      </c>
    </row>
    <row r="5830" spans="2:3" x14ac:dyDescent="0.75">
      <c r="B5830" s="249">
        <v>5767</v>
      </c>
      <c r="C5830" s="248">
        <v>92.8325253098769</v>
      </c>
    </row>
    <row r="5831" spans="2:3" x14ac:dyDescent="0.75">
      <c r="B5831" s="249">
        <v>5768</v>
      </c>
      <c r="C5831" s="248">
        <v>110.46537012048043</v>
      </c>
    </row>
    <row r="5832" spans="2:3" x14ac:dyDescent="0.75">
      <c r="B5832" s="249">
        <v>5769</v>
      </c>
      <c r="C5832" s="248">
        <v>107.04578038901039</v>
      </c>
    </row>
    <row r="5833" spans="2:3" x14ac:dyDescent="0.75">
      <c r="B5833" s="249">
        <v>5770</v>
      </c>
      <c r="C5833" s="248">
        <v>105.9472207909523</v>
      </c>
    </row>
    <row r="5834" spans="2:3" x14ac:dyDescent="0.75">
      <c r="B5834" s="249">
        <v>5771</v>
      </c>
      <c r="C5834" s="248">
        <v>91.705876484866764</v>
      </c>
    </row>
    <row r="5835" spans="2:3" x14ac:dyDescent="0.75">
      <c r="B5835" s="249">
        <v>5772</v>
      </c>
      <c r="C5835" s="248">
        <v>71.66706887567949</v>
      </c>
    </row>
    <row r="5836" spans="2:3" x14ac:dyDescent="0.75">
      <c r="B5836" s="249">
        <v>5773</v>
      </c>
      <c r="C5836" s="248">
        <v>131.36001668992139</v>
      </c>
    </row>
    <row r="5837" spans="2:3" x14ac:dyDescent="0.75">
      <c r="B5837" s="249">
        <v>5774</v>
      </c>
      <c r="C5837" s="248">
        <v>115.70818331314577</v>
      </c>
    </row>
    <row r="5838" spans="2:3" x14ac:dyDescent="0.75">
      <c r="B5838" s="249">
        <v>5775</v>
      </c>
      <c r="C5838" s="248">
        <v>116.09444097400691</v>
      </c>
    </row>
    <row r="5839" spans="2:3" x14ac:dyDescent="0.75">
      <c r="B5839" s="249">
        <v>5776</v>
      </c>
      <c r="C5839" s="248">
        <v>92.202385835959447</v>
      </c>
    </row>
    <row r="5840" spans="2:3" x14ac:dyDescent="0.75">
      <c r="B5840" s="249">
        <v>5777</v>
      </c>
      <c r="C5840" s="248">
        <v>103.76574314219197</v>
      </c>
    </row>
    <row r="5841" spans="2:3" x14ac:dyDescent="0.75">
      <c r="B5841" s="249">
        <v>5778</v>
      </c>
      <c r="C5841" s="248">
        <v>127.98280946836428</v>
      </c>
    </row>
    <row r="5842" spans="2:3" x14ac:dyDescent="0.75">
      <c r="B5842" s="249">
        <v>5779</v>
      </c>
      <c r="C5842" s="248">
        <v>119.74211241062045</v>
      </c>
    </row>
    <row r="5843" spans="2:3" x14ac:dyDescent="0.75">
      <c r="B5843" s="249">
        <v>5780</v>
      </c>
      <c r="C5843" s="248">
        <v>159.1774148444178</v>
      </c>
    </row>
    <row r="5844" spans="2:3" x14ac:dyDescent="0.75">
      <c r="B5844" s="249">
        <v>5781</v>
      </c>
      <c r="C5844" s="248">
        <v>71.64215295493274</v>
      </c>
    </row>
    <row r="5845" spans="2:3" x14ac:dyDescent="0.75">
      <c r="B5845" s="249">
        <v>5782</v>
      </c>
      <c r="C5845" s="248">
        <v>85.044385818187962</v>
      </c>
    </row>
    <row r="5846" spans="2:3" x14ac:dyDescent="0.75">
      <c r="B5846" s="249">
        <v>5783</v>
      </c>
      <c r="C5846" s="248">
        <v>160.70342126437663</v>
      </c>
    </row>
    <row r="5847" spans="2:3" x14ac:dyDescent="0.75">
      <c r="B5847" s="249">
        <v>5784</v>
      </c>
      <c r="C5847" s="248">
        <v>123.65482969367721</v>
      </c>
    </row>
    <row r="5848" spans="2:3" x14ac:dyDescent="0.75">
      <c r="B5848" s="249">
        <v>5785</v>
      </c>
      <c r="C5848" s="248">
        <v>144.38361198164768</v>
      </c>
    </row>
    <row r="5849" spans="2:3" x14ac:dyDescent="0.75">
      <c r="B5849" s="249">
        <v>5786</v>
      </c>
      <c r="C5849" s="248">
        <v>156.52793116319106</v>
      </c>
    </row>
    <row r="5850" spans="2:3" x14ac:dyDescent="0.75">
      <c r="B5850" s="249">
        <v>5787</v>
      </c>
      <c r="C5850" s="248">
        <v>131.14033994081831</v>
      </c>
    </row>
    <row r="5851" spans="2:3" x14ac:dyDescent="0.75">
      <c r="B5851" s="249">
        <v>5788</v>
      </c>
      <c r="C5851" s="248">
        <v>129.67983315328894</v>
      </c>
    </row>
    <row r="5852" spans="2:3" x14ac:dyDescent="0.75">
      <c r="B5852" s="249">
        <v>5789</v>
      </c>
      <c r="C5852" s="248">
        <v>76.072511727095829</v>
      </c>
    </row>
    <row r="5853" spans="2:3" x14ac:dyDescent="0.75">
      <c r="B5853" s="249">
        <v>5790</v>
      </c>
      <c r="C5853" s="248">
        <v>99.101121397836351</v>
      </c>
    </row>
    <row r="5854" spans="2:3" x14ac:dyDescent="0.75">
      <c r="B5854" s="249">
        <v>5791</v>
      </c>
      <c r="C5854" s="248">
        <v>93.429898854579761</v>
      </c>
    </row>
    <row r="5855" spans="2:3" x14ac:dyDescent="0.75">
      <c r="B5855" s="249">
        <v>5792</v>
      </c>
      <c r="C5855" s="248">
        <v>105.86625349787805</v>
      </c>
    </row>
    <row r="5856" spans="2:3" x14ac:dyDescent="0.75">
      <c r="B5856" s="249">
        <v>5793</v>
      </c>
      <c r="C5856" s="248">
        <v>120.6817510804737</v>
      </c>
    </row>
    <row r="5857" spans="2:3" x14ac:dyDescent="0.75">
      <c r="B5857" s="249">
        <v>5794</v>
      </c>
      <c r="C5857" s="248">
        <v>99.875305288432827</v>
      </c>
    </row>
    <row r="5858" spans="2:3" x14ac:dyDescent="0.75">
      <c r="B5858" s="249">
        <v>5795</v>
      </c>
      <c r="C5858" s="248">
        <v>121.2743497988936</v>
      </c>
    </row>
    <row r="5859" spans="2:3" x14ac:dyDescent="0.75">
      <c r="B5859" s="249">
        <v>5796</v>
      </c>
      <c r="C5859" s="248">
        <v>150.68379458793407</v>
      </c>
    </row>
    <row r="5860" spans="2:3" x14ac:dyDescent="0.75">
      <c r="B5860" s="249">
        <v>5797</v>
      </c>
      <c r="C5860" s="248">
        <v>109.49959309747257</v>
      </c>
    </row>
    <row r="5861" spans="2:3" x14ac:dyDescent="0.75">
      <c r="B5861" s="249">
        <v>5798</v>
      </c>
      <c r="C5861" s="248">
        <v>155.05843312936312</v>
      </c>
    </row>
    <row r="5862" spans="2:3" x14ac:dyDescent="0.75">
      <c r="B5862" s="249">
        <v>5799</v>
      </c>
      <c r="C5862" s="248">
        <v>94.192177252124225</v>
      </c>
    </row>
    <row r="5863" spans="2:3" x14ac:dyDescent="0.75">
      <c r="B5863" s="249">
        <v>5800</v>
      </c>
      <c r="C5863" s="248">
        <v>94.125832127992354</v>
      </c>
    </row>
    <row r="5864" spans="2:3" x14ac:dyDescent="0.75">
      <c r="B5864" s="249">
        <v>5801</v>
      </c>
      <c r="C5864" s="248">
        <v>156.61800339515995</v>
      </c>
    </row>
    <row r="5865" spans="2:3" x14ac:dyDescent="0.75">
      <c r="B5865" s="249">
        <v>5802</v>
      </c>
      <c r="C5865" s="248">
        <v>94.200208697261871</v>
      </c>
    </row>
    <row r="5866" spans="2:3" x14ac:dyDescent="0.75">
      <c r="B5866" s="249">
        <v>5803</v>
      </c>
      <c r="C5866" s="248">
        <v>133.31896711176097</v>
      </c>
    </row>
    <row r="5867" spans="2:3" x14ac:dyDescent="0.75">
      <c r="B5867" s="249">
        <v>5804</v>
      </c>
      <c r="C5867" s="248">
        <v>96.489541516735272</v>
      </c>
    </row>
    <row r="5868" spans="2:3" x14ac:dyDescent="0.75">
      <c r="B5868" s="249">
        <v>5805</v>
      </c>
      <c r="C5868" s="248">
        <v>148.54825665548657</v>
      </c>
    </row>
    <row r="5869" spans="2:3" x14ac:dyDescent="0.75">
      <c r="B5869" s="249">
        <v>5806</v>
      </c>
      <c r="C5869" s="248">
        <v>76.895556840131349</v>
      </c>
    </row>
    <row r="5870" spans="2:3" x14ac:dyDescent="0.75">
      <c r="B5870" s="249">
        <v>5807</v>
      </c>
      <c r="C5870" s="248">
        <v>84.470731079167223</v>
      </c>
    </row>
    <row r="5871" spans="2:3" x14ac:dyDescent="0.75">
      <c r="B5871" s="249">
        <v>5808</v>
      </c>
      <c r="C5871" s="248">
        <v>96.144823812934348</v>
      </c>
    </row>
    <row r="5872" spans="2:3" x14ac:dyDescent="0.75">
      <c r="B5872" s="249">
        <v>5809</v>
      </c>
      <c r="C5872" s="248">
        <v>96.694440530313273</v>
      </c>
    </row>
    <row r="5873" spans="2:3" x14ac:dyDescent="0.75">
      <c r="B5873" s="249">
        <v>5810</v>
      </c>
      <c r="C5873" s="248">
        <v>120.74596355886131</v>
      </c>
    </row>
    <row r="5874" spans="2:3" x14ac:dyDescent="0.75">
      <c r="B5874" s="249">
        <v>5811</v>
      </c>
      <c r="C5874" s="248">
        <v>68.700085495444284</v>
      </c>
    </row>
    <row r="5875" spans="2:3" x14ac:dyDescent="0.75">
      <c r="B5875" s="249">
        <v>5812</v>
      </c>
      <c r="C5875" s="248">
        <v>83.583047713865568</v>
      </c>
    </row>
    <row r="5876" spans="2:3" x14ac:dyDescent="0.75">
      <c r="B5876" s="249">
        <v>5813</v>
      </c>
      <c r="C5876" s="248">
        <v>104.0118718411546</v>
      </c>
    </row>
    <row r="5877" spans="2:3" x14ac:dyDescent="0.75">
      <c r="B5877" s="249">
        <v>5814</v>
      </c>
      <c r="C5877" s="248">
        <v>92.764337571920635</v>
      </c>
    </row>
    <row r="5878" spans="2:3" x14ac:dyDescent="0.75">
      <c r="B5878" s="249">
        <v>5815</v>
      </c>
      <c r="C5878" s="248">
        <v>138.2682982918565</v>
      </c>
    </row>
    <row r="5879" spans="2:3" x14ac:dyDescent="0.75">
      <c r="B5879" s="249">
        <v>5816</v>
      </c>
      <c r="C5879" s="248">
        <v>125.45135030444932</v>
      </c>
    </row>
    <row r="5880" spans="2:3" x14ac:dyDescent="0.75">
      <c r="B5880" s="249">
        <v>5817</v>
      </c>
      <c r="C5880" s="248">
        <v>153.01283922425813</v>
      </c>
    </row>
    <row r="5881" spans="2:3" x14ac:dyDescent="0.75">
      <c r="B5881" s="249">
        <v>5818</v>
      </c>
      <c r="C5881" s="248">
        <v>111.85954055944205</v>
      </c>
    </row>
    <row r="5882" spans="2:3" x14ac:dyDescent="0.75">
      <c r="B5882" s="249">
        <v>5819</v>
      </c>
      <c r="C5882" s="248">
        <v>127.14439693849815</v>
      </c>
    </row>
    <row r="5883" spans="2:3" x14ac:dyDescent="0.75">
      <c r="B5883" s="249">
        <v>5820</v>
      </c>
      <c r="C5883" s="248">
        <v>132.3326070710369</v>
      </c>
    </row>
    <row r="5884" spans="2:3" x14ac:dyDescent="0.75">
      <c r="B5884" s="249">
        <v>5821</v>
      </c>
      <c r="C5884" s="248">
        <v>74.426271957721525</v>
      </c>
    </row>
    <row r="5885" spans="2:3" x14ac:dyDescent="0.75">
      <c r="B5885" s="249">
        <v>5822</v>
      </c>
      <c r="C5885" s="248">
        <v>152.04333655008395</v>
      </c>
    </row>
    <row r="5886" spans="2:3" x14ac:dyDescent="0.75">
      <c r="B5886" s="249">
        <v>5823</v>
      </c>
      <c r="C5886" s="248">
        <v>119.08133288521128</v>
      </c>
    </row>
    <row r="5887" spans="2:3" x14ac:dyDescent="0.75">
      <c r="B5887" s="249">
        <v>5824</v>
      </c>
      <c r="C5887" s="248">
        <v>109.8610003322741</v>
      </c>
    </row>
    <row r="5888" spans="2:3" x14ac:dyDescent="0.75">
      <c r="B5888" s="249">
        <v>5825</v>
      </c>
      <c r="C5888" s="248">
        <v>100.05940364088703</v>
      </c>
    </row>
    <row r="5889" spans="2:3" x14ac:dyDescent="0.75">
      <c r="B5889" s="249">
        <v>5826</v>
      </c>
      <c r="C5889" s="248">
        <v>140.95796144703712</v>
      </c>
    </row>
    <row r="5890" spans="2:3" x14ac:dyDescent="0.75">
      <c r="B5890" s="249">
        <v>5827</v>
      </c>
      <c r="C5890" s="248">
        <v>129.26543445884684</v>
      </c>
    </row>
    <row r="5891" spans="2:3" x14ac:dyDescent="0.75">
      <c r="B5891" s="249">
        <v>5828</v>
      </c>
      <c r="C5891" s="248">
        <v>126.1403994049865</v>
      </c>
    </row>
    <row r="5892" spans="2:3" x14ac:dyDescent="0.75">
      <c r="B5892" s="249">
        <v>5829</v>
      </c>
      <c r="C5892" s="248">
        <v>144.67460004680186</v>
      </c>
    </row>
    <row r="5893" spans="2:3" x14ac:dyDescent="0.75">
      <c r="B5893" s="249">
        <v>5830</v>
      </c>
      <c r="C5893" s="248">
        <v>119.28619280876886</v>
      </c>
    </row>
    <row r="5894" spans="2:3" x14ac:dyDescent="0.75">
      <c r="B5894" s="249">
        <v>5831</v>
      </c>
      <c r="C5894" s="248">
        <v>136.42692648059955</v>
      </c>
    </row>
    <row r="5895" spans="2:3" x14ac:dyDescent="0.75">
      <c r="B5895" s="249">
        <v>5832</v>
      </c>
      <c r="C5895" s="248">
        <v>95.281153747223414</v>
      </c>
    </row>
    <row r="5896" spans="2:3" x14ac:dyDescent="0.75">
      <c r="B5896" s="249">
        <v>5833</v>
      </c>
      <c r="C5896" s="248">
        <v>137.62866652814674</v>
      </c>
    </row>
    <row r="5897" spans="2:3" x14ac:dyDescent="0.75">
      <c r="B5897" s="249">
        <v>5834</v>
      </c>
      <c r="C5897" s="248">
        <v>83.871483715060421</v>
      </c>
    </row>
    <row r="5898" spans="2:3" x14ac:dyDescent="0.75">
      <c r="B5898" s="249">
        <v>5835</v>
      </c>
      <c r="C5898" s="248">
        <v>144.33007156715189</v>
      </c>
    </row>
    <row r="5899" spans="2:3" x14ac:dyDescent="0.75">
      <c r="B5899" s="249">
        <v>5836</v>
      </c>
      <c r="C5899" s="248">
        <v>134.41803655116891</v>
      </c>
    </row>
    <row r="5900" spans="2:3" x14ac:dyDescent="0.75">
      <c r="B5900" s="249">
        <v>5837</v>
      </c>
      <c r="C5900" s="248">
        <v>112.00202596192312</v>
      </c>
    </row>
    <row r="5901" spans="2:3" x14ac:dyDescent="0.75">
      <c r="B5901" s="249">
        <v>5838</v>
      </c>
      <c r="C5901" s="248">
        <v>155.62192056798153</v>
      </c>
    </row>
    <row r="5902" spans="2:3" x14ac:dyDescent="0.75">
      <c r="B5902" s="249">
        <v>5839</v>
      </c>
      <c r="C5902" s="248">
        <v>120.53720125538955</v>
      </c>
    </row>
    <row r="5903" spans="2:3" x14ac:dyDescent="0.75">
      <c r="B5903" s="249">
        <v>5840</v>
      </c>
      <c r="C5903" s="248">
        <v>187.66763279363511</v>
      </c>
    </row>
    <row r="5904" spans="2:3" x14ac:dyDescent="0.75">
      <c r="B5904" s="249">
        <v>5841</v>
      </c>
      <c r="C5904" s="248">
        <v>119.73635370981488</v>
      </c>
    </row>
    <row r="5905" spans="2:3" x14ac:dyDescent="0.75">
      <c r="B5905" s="249">
        <v>5842</v>
      </c>
      <c r="C5905" s="248">
        <v>109.51289009358641</v>
      </c>
    </row>
    <row r="5906" spans="2:3" x14ac:dyDescent="0.75">
      <c r="B5906" s="249">
        <v>5843</v>
      </c>
      <c r="C5906" s="248">
        <v>202.62050335653885</v>
      </c>
    </row>
    <row r="5907" spans="2:3" x14ac:dyDescent="0.75">
      <c r="B5907" s="249">
        <v>5844</v>
      </c>
      <c r="C5907" s="248">
        <v>120.17288414886249</v>
      </c>
    </row>
    <row r="5908" spans="2:3" x14ac:dyDescent="0.75">
      <c r="B5908" s="249">
        <v>5845</v>
      </c>
      <c r="C5908" s="248">
        <v>139.65226955651463</v>
      </c>
    </row>
    <row r="5909" spans="2:3" x14ac:dyDescent="0.75">
      <c r="B5909" s="249">
        <v>5846</v>
      </c>
      <c r="C5909" s="248">
        <v>157.23689540218277</v>
      </c>
    </row>
    <row r="5910" spans="2:3" x14ac:dyDescent="0.75">
      <c r="B5910" s="249">
        <v>5847</v>
      </c>
      <c r="C5910" s="248">
        <v>120.79044123960091</v>
      </c>
    </row>
    <row r="5911" spans="2:3" x14ac:dyDescent="0.75">
      <c r="B5911" s="249">
        <v>5848</v>
      </c>
      <c r="C5911" s="248">
        <v>92.509152120067</v>
      </c>
    </row>
    <row r="5912" spans="2:3" x14ac:dyDescent="0.75">
      <c r="B5912" s="249">
        <v>5849</v>
      </c>
      <c r="C5912" s="248">
        <v>127.27967936735162</v>
      </c>
    </row>
    <row r="5913" spans="2:3" x14ac:dyDescent="0.75">
      <c r="B5913" s="249">
        <v>5850</v>
      </c>
      <c r="C5913" s="248">
        <v>89.272486441139904</v>
      </c>
    </row>
    <row r="5914" spans="2:3" x14ac:dyDescent="0.75">
      <c r="B5914" s="249">
        <v>5851</v>
      </c>
      <c r="C5914" s="248">
        <v>170.27538825595087</v>
      </c>
    </row>
    <row r="5915" spans="2:3" x14ac:dyDescent="0.75">
      <c r="B5915" s="249">
        <v>5852</v>
      </c>
      <c r="C5915" s="248">
        <v>125.14218292962624</v>
      </c>
    </row>
    <row r="5916" spans="2:3" x14ac:dyDescent="0.75">
      <c r="B5916" s="249">
        <v>5853</v>
      </c>
      <c r="C5916" s="248">
        <v>123.36013521789221</v>
      </c>
    </row>
    <row r="5917" spans="2:3" x14ac:dyDescent="0.75">
      <c r="B5917" s="249">
        <v>5854</v>
      </c>
      <c r="C5917" s="248">
        <v>90.591718552835971</v>
      </c>
    </row>
    <row r="5918" spans="2:3" x14ac:dyDescent="0.75">
      <c r="B5918" s="249">
        <v>5855</v>
      </c>
      <c r="C5918" s="248">
        <v>134.26103555317098</v>
      </c>
    </row>
    <row r="5919" spans="2:3" x14ac:dyDescent="0.75">
      <c r="B5919" s="249">
        <v>5856</v>
      </c>
      <c r="C5919" s="248">
        <v>87.554295505589081</v>
      </c>
    </row>
    <row r="5920" spans="2:3" x14ac:dyDescent="0.75">
      <c r="B5920" s="249">
        <v>5857</v>
      </c>
      <c r="C5920" s="248">
        <v>110.49401595376729</v>
      </c>
    </row>
    <row r="5921" spans="2:3" x14ac:dyDescent="0.75">
      <c r="B5921" s="249">
        <v>5858</v>
      </c>
      <c r="C5921" s="248">
        <v>146.52808693891751</v>
      </c>
    </row>
    <row r="5922" spans="2:3" x14ac:dyDescent="0.75">
      <c r="B5922" s="249">
        <v>5859</v>
      </c>
      <c r="C5922" s="248">
        <v>86.589159474430318</v>
      </c>
    </row>
    <row r="5923" spans="2:3" x14ac:dyDescent="0.75">
      <c r="B5923" s="249">
        <v>5860</v>
      </c>
      <c r="C5923" s="248">
        <v>125.83745574238937</v>
      </c>
    </row>
    <row r="5924" spans="2:3" x14ac:dyDescent="0.75">
      <c r="B5924" s="249">
        <v>5861</v>
      </c>
      <c r="C5924" s="248">
        <v>172.19520756493353</v>
      </c>
    </row>
    <row r="5925" spans="2:3" x14ac:dyDescent="0.75">
      <c r="B5925" s="249">
        <v>5862</v>
      </c>
      <c r="C5925" s="248">
        <v>127.62039119240909</v>
      </c>
    </row>
    <row r="5926" spans="2:3" x14ac:dyDescent="0.75">
      <c r="B5926" s="249">
        <v>5863</v>
      </c>
      <c r="C5926" s="248">
        <v>94.339347787394161</v>
      </c>
    </row>
    <row r="5927" spans="2:3" x14ac:dyDescent="0.75">
      <c r="B5927" s="249">
        <v>5864</v>
      </c>
      <c r="C5927" s="248">
        <v>110.30480103483639</v>
      </c>
    </row>
    <row r="5928" spans="2:3" x14ac:dyDescent="0.75">
      <c r="B5928" s="249">
        <v>5865</v>
      </c>
      <c r="C5928" s="248">
        <v>127.76453277288884</v>
      </c>
    </row>
    <row r="5929" spans="2:3" x14ac:dyDescent="0.75">
      <c r="B5929" s="249">
        <v>5866</v>
      </c>
      <c r="C5929" s="248">
        <v>121.9935573921984</v>
      </c>
    </row>
    <row r="5930" spans="2:3" x14ac:dyDescent="0.75">
      <c r="B5930" s="249">
        <v>5867</v>
      </c>
      <c r="C5930" s="248">
        <v>158.18792117266005</v>
      </c>
    </row>
    <row r="5931" spans="2:3" x14ac:dyDescent="0.75">
      <c r="B5931" s="249">
        <v>5868</v>
      </c>
      <c r="C5931" s="248">
        <v>151.73223990984741</v>
      </c>
    </row>
    <row r="5932" spans="2:3" x14ac:dyDescent="0.75">
      <c r="B5932" s="249">
        <v>5869</v>
      </c>
      <c r="C5932" s="248">
        <v>75.789104194981221</v>
      </c>
    </row>
    <row r="5933" spans="2:3" x14ac:dyDescent="0.75">
      <c r="B5933" s="249">
        <v>5870</v>
      </c>
      <c r="C5933" s="248">
        <v>124.49977478371021</v>
      </c>
    </row>
    <row r="5934" spans="2:3" x14ac:dyDescent="0.75">
      <c r="B5934" s="249">
        <v>5871</v>
      </c>
      <c r="C5934" s="248">
        <v>147.27602734222279</v>
      </c>
    </row>
    <row r="5935" spans="2:3" x14ac:dyDescent="0.75">
      <c r="B5935" s="249">
        <v>5872</v>
      </c>
      <c r="C5935" s="248">
        <v>127.78565154429704</v>
      </c>
    </row>
    <row r="5936" spans="2:3" x14ac:dyDescent="0.75">
      <c r="B5936" s="249">
        <v>5873</v>
      </c>
      <c r="C5936" s="248">
        <v>147.68386878293367</v>
      </c>
    </row>
    <row r="5937" spans="2:3" x14ac:dyDescent="0.75">
      <c r="B5937" s="249">
        <v>5874</v>
      </c>
      <c r="C5937" s="248">
        <v>106.29997570391222</v>
      </c>
    </row>
    <row r="5938" spans="2:3" x14ac:dyDescent="0.75">
      <c r="B5938" s="249">
        <v>5875</v>
      </c>
      <c r="C5938" s="248">
        <v>166.07141439435048</v>
      </c>
    </row>
    <row r="5939" spans="2:3" x14ac:dyDescent="0.75">
      <c r="B5939" s="249">
        <v>5876</v>
      </c>
      <c r="C5939" s="248">
        <v>112.6580092327447</v>
      </c>
    </row>
    <row r="5940" spans="2:3" x14ac:dyDescent="0.75">
      <c r="B5940" s="249">
        <v>5877</v>
      </c>
      <c r="C5940" s="248">
        <v>147.53481975525102</v>
      </c>
    </row>
    <row r="5941" spans="2:3" x14ac:dyDescent="0.75">
      <c r="B5941" s="249">
        <v>5878</v>
      </c>
      <c r="C5941" s="248">
        <v>84.606890086289951</v>
      </c>
    </row>
    <row r="5942" spans="2:3" x14ac:dyDescent="0.75">
      <c r="B5942" s="249">
        <v>5879</v>
      </c>
      <c r="C5942" s="248">
        <v>120.47426610830532</v>
      </c>
    </row>
    <row r="5943" spans="2:3" x14ac:dyDescent="0.75">
      <c r="B5943" s="249">
        <v>5880</v>
      </c>
      <c r="C5943" s="248">
        <v>104.48698766990312</v>
      </c>
    </row>
    <row r="5944" spans="2:3" x14ac:dyDescent="0.75">
      <c r="B5944" s="249">
        <v>5881</v>
      </c>
      <c r="C5944" s="248">
        <v>72.347782380473802</v>
      </c>
    </row>
    <row r="5945" spans="2:3" x14ac:dyDescent="0.75">
      <c r="B5945" s="249">
        <v>5882</v>
      </c>
      <c r="C5945" s="248">
        <v>95.547848378763916</v>
      </c>
    </row>
    <row r="5946" spans="2:3" x14ac:dyDescent="0.75">
      <c r="B5946" s="249">
        <v>5883</v>
      </c>
      <c r="C5946" s="248">
        <v>139.13131873450209</v>
      </c>
    </row>
    <row r="5947" spans="2:3" x14ac:dyDescent="0.75">
      <c r="B5947" s="249">
        <v>5884</v>
      </c>
      <c r="C5947" s="248">
        <v>129.54587328880524</v>
      </c>
    </row>
    <row r="5948" spans="2:3" x14ac:dyDescent="0.75">
      <c r="B5948" s="249">
        <v>5885</v>
      </c>
      <c r="C5948" s="248">
        <v>131.26936963251768</v>
      </c>
    </row>
    <row r="5949" spans="2:3" x14ac:dyDescent="0.75">
      <c r="B5949" s="249">
        <v>5886</v>
      </c>
      <c r="C5949" s="248">
        <v>140.49362542343761</v>
      </c>
    </row>
    <row r="5950" spans="2:3" x14ac:dyDescent="0.75">
      <c r="B5950" s="249">
        <v>5887</v>
      </c>
      <c r="C5950" s="248">
        <v>121.42464808509273</v>
      </c>
    </row>
    <row r="5951" spans="2:3" x14ac:dyDescent="0.75">
      <c r="B5951" s="249">
        <v>5888</v>
      </c>
      <c r="C5951" s="248">
        <v>87.596774999790682</v>
      </c>
    </row>
    <row r="5952" spans="2:3" x14ac:dyDescent="0.75">
      <c r="B5952" s="249">
        <v>5889</v>
      </c>
      <c r="C5952" s="248">
        <v>121.28929219346783</v>
      </c>
    </row>
    <row r="5953" spans="2:3" x14ac:dyDescent="0.75">
      <c r="B5953" s="249">
        <v>5890</v>
      </c>
      <c r="C5953" s="248">
        <v>106.94160377134547</v>
      </c>
    </row>
    <row r="5954" spans="2:3" x14ac:dyDescent="0.75">
      <c r="B5954" s="249">
        <v>5891</v>
      </c>
      <c r="C5954" s="248">
        <v>104.49732339099714</v>
      </c>
    </row>
    <row r="5955" spans="2:3" x14ac:dyDescent="0.75">
      <c r="B5955" s="249">
        <v>5892</v>
      </c>
      <c r="C5955" s="248">
        <v>135.28216606079033</v>
      </c>
    </row>
    <row r="5956" spans="2:3" x14ac:dyDescent="0.75">
      <c r="B5956" s="249">
        <v>5893</v>
      </c>
      <c r="C5956" s="248">
        <v>91.877068983027499</v>
      </c>
    </row>
    <row r="5957" spans="2:3" x14ac:dyDescent="0.75">
      <c r="B5957" s="249">
        <v>5894</v>
      </c>
      <c r="C5957" s="248">
        <v>111.81399190253109</v>
      </c>
    </row>
    <row r="5958" spans="2:3" x14ac:dyDescent="0.75">
      <c r="B5958" s="249">
        <v>5895</v>
      </c>
      <c r="C5958" s="248">
        <v>103.82864414258533</v>
      </c>
    </row>
    <row r="5959" spans="2:3" x14ac:dyDescent="0.75">
      <c r="B5959" s="249">
        <v>5896</v>
      </c>
      <c r="C5959" s="248">
        <v>142.72323959516893</v>
      </c>
    </row>
    <row r="5960" spans="2:3" x14ac:dyDescent="0.75">
      <c r="B5960" s="249">
        <v>5897</v>
      </c>
      <c r="C5960" s="248">
        <v>109.72172240469695</v>
      </c>
    </row>
    <row r="5961" spans="2:3" x14ac:dyDescent="0.75">
      <c r="B5961" s="249">
        <v>5898</v>
      </c>
      <c r="C5961" s="248">
        <v>94.364985135860522</v>
      </c>
    </row>
    <row r="5962" spans="2:3" x14ac:dyDescent="0.75">
      <c r="B5962" s="249">
        <v>5899</v>
      </c>
      <c r="C5962" s="248">
        <v>138.01835481469195</v>
      </c>
    </row>
    <row r="5963" spans="2:3" x14ac:dyDescent="0.75">
      <c r="B5963" s="249">
        <v>5900</v>
      </c>
      <c r="C5963" s="248">
        <v>87.780925448464046</v>
      </c>
    </row>
    <row r="5964" spans="2:3" x14ac:dyDescent="0.75">
      <c r="B5964" s="249">
        <v>5901</v>
      </c>
      <c r="C5964" s="248">
        <v>135.2242357302618</v>
      </c>
    </row>
    <row r="5965" spans="2:3" x14ac:dyDescent="0.75">
      <c r="B5965" s="249">
        <v>5902</v>
      </c>
      <c r="C5965" s="248">
        <v>116.10248546263364</v>
      </c>
    </row>
    <row r="5966" spans="2:3" x14ac:dyDescent="0.75">
      <c r="B5966" s="249">
        <v>5903</v>
      </c>
      <c r="C5966" s="248">
        <v>71.416696489939511</v>
      </c>
    </row>
    <row r="5967" spans="2:3" x14ac:dyDescent="0.75">
      <c r="B5967" s="249">
        <v>5904</v>
      </c>
      <c r="C5967" s="248">
        <v>84.189982986307839</v>
      </c>
    </row>
    <row r="5968" spans="2:3" x14ac:dyDescent="0.75">
      <c r="B5968" s="249">
        <v>5905</v>
      </c>
      <c r="C5968" s="248">
        <v>98.19425531695731</v>
      </c>
    </row>
    <row r="5969" spans="2:3" x14ac:dyDescent="0.75">
      <c r="B5969" s="249">
        <v>5906</v>
      </c>
      <c r="C5969" s="248">
        <v>88.064515042920235</v>
      </c>
    </row>
    <row r="5970" spans="2:3" x14ac:dyDescent="0.75">
      <c r="B5970" s="249">
        <v>5907</v>
      </c>
      <c r="C5970" s="248">
        <v>183.45919997223845</v>
      </c>
    </row>
    <row r="5971" spans="2:3" x14ac:dyDescent="0.75">
      <c r="B5971" s="249">
        <v>5908</v>
      </c>
      <c r="C5971" s="248">
        <v>127.32794891488055</v>
      </c>
    </row>
    <row r="5972" spans="2:3" x14ac:dyDescent="0.75">
      <c r="B5972" s="249">
        <v>5909</v>
      </c>
      <c r="C5972" s="248">
        <v>149.4385524488294</v>
      </c>
    </row>
    <row r="5973" spans="2:3" x14ac:dyDescent="0.75">
      <c r="B5973" s="249">
        <v>5910</v>
      </c>
      <c r="C5973" s="248">
        <v>67.295419021219345</v>
      </c>
    </row>
    <row r="5974" spans="2:3" x14ac:dyDescent="0.75">
      <c r="B5974" s="249">
        <v>5911</v>
      </c>
      <c r="C5974" s="248">
        <v>112.64735252185675</v>
      </c>
    </row>
    <row r="5975" spans="2:3" x14ac:dyDescent="0.75">
      <c r="B5975" s="249">
        <v>5912</v>
      </c>
      <c r="C5975" s="248">
        <v>113.13394690538675</v>
      </c>
    </row>
    <row r="5976" spans="2:3" x14ac:dyDescent="0.75">
      <c r="B5976" s="249">
        <v>5913</v>
      </c>
      <c r="C5976" s="248">
        <v>110.56506183367424</v>
      </c>
    </row>
    <row r="5977" spans="2:3" x14ac:dyDescent="0.75">
      <c r="B5977" s="249">
        <v>5914</v>
      </c>
      <c r="C5977" s="248">
        <v>112.27193782031925</v>
      </c>
    </row>
    <row r="5978" spans="2:3" x14ac:dyDescent="0.75">
      <c r="B5978" s="249">
        <v>5915</v>
      </c>
      <c r="C5978" s="248">
        <v>120.40389582063152</v>
      </c>
    </row>
    <row r="5979" spans="2:3" x14ac:dyDescent="0.75">
      <c r="B5979" s="249">
        <v>5916</v>
      </c>
      <c r="C5979" s="248">
        <v>122.41890332494123</v>
      </c>
    </row>
    <row r="5980" spans="2:3" x14ac:dyDescent="0.75">
      <c r="B5980" s="249">
        <v>5917</v>
      </c>
      <c r="C5980" s="248">
        <v>156.18718874131829</v>
      </c>
    </row>
    <row r="5981" spans="2:3" x14ac:dyDescent="0.75">
      <c r="B5981" s="249">
        <v>5918</v>
      </c>
      <c r="C5981" s="248">
        <v>122.05234597467211</v>
      </c>
    </row>
    <row r="5982" spans="2:3" x14ac:dyDescent="0.75">
      <c r="B5982" s="249">
        <v>5919</v>
      </c>
      <c r="C5982" s="248">
        <v>133.22309003948487</v>
      </c>
    </row>
    <row r="5983" spans="2:3" x14ac:dyDescent="0.75">
      <c r="B5983" s="249">
        <v>5920</v>
      </c>
      <c r="C5983" s="248">
        <v>150.00842833348798</v>
      </c>
    </row>
    <row r="5984" spans="2:3" x14ac:dyDescent="0.75">
      <c r="B5984" s="249">
        <v>5921</v>
      </c>
      <c r="C5984" s="248">
        <v>99.83144865902581</v>
      </c>
    </row>
    <row r="5985" spans="2:3" x14ac:dyDescent="0.75">
      <c r="B5985" s="249">
        <v>5922</v>
      </c>
      <c r="C5985" s="248">
        <v>144.68177171065835</v>
      </c>
    </row>
    <row r="5986" spans="2:3" x14ac:dyDescent="0.75">
      <c r="B5986" s="249">
        <v>5923</v>
      </c>
      <c r="C5986" s="248">
        <v>137.26310578826951</v>
      </c>
    </row>
    <row r="5987" spans="2:3" x14ac:dyDescent="0.75">
      <c r="B5987" s="249">
        <v>5924</v>
      </c>
      <c r="C5987" s="248">
        <v>51.952322485151328</v>
      </c>
    </row>
    <row r="5988" spans="2:3" x14ac:dyDescent="0.75">
      <c r="B5988" s="249">
        <v>5925</v>
      </c>
      <c r="C5988" s="248">
        <v>124.56318151687574</v>
      </c>
    </row>
    <row r="5989" spans="2:3" x14ac:dyDescent="0.75">
      <c r="B5989" s="249">
        <v>5926</v>
      </c>
      <c r="C5989" s="248">
        <v>192.03322449519882</v>
      </c>
    </row>
    <row r="5990" spans="2:3" x14ac:dyDescent="0.75">
      <c r="B5990" s="249">
        <v>5927</v>
      </c>
      <c r="C5990" s="248">
        <v>93.227605885222431</v>
      </c>
    </row>
    <row r="5991" spans="2:3" x14ac:dyDescent="0.75">
      <c r="B5991" s="249">
        <v>5928</v>
      </c>
      <c r="C5991" s="248">
        <v>143.53170701054199</v>
      </c>
    </row>
    <row r="5992" spans="2:3" x14ac:dyDescent="0.75">
      <c r="B5992" s="249">
        <v>5929</v>
      </c>
      <c r="C5992" s="248">
        <v>157.81351651734587</v>
      </c>
    </row>
    <row r="5993" spans="2:3" x14ac:dyDescent="0.75">
      <c r="B5993" s="249">
        <v>5930</v>
      </c>
      <c r="C5993" s="248">
        <v>126.61603336186684</v>
      </c>
    </row>
    <row r="5994" spans="2:3" x14ac:dyDescent="0.75">
      <c r="B5994" s="249">
        <v>5931</v>
      </c>
      <c r="C5994" s="248">
        <v>110.07147097676035</v>
      </c>
    </row>
    <row r="5995" spans="2:3" x14ac:dyDescent="0.75">
      <c r="B5995" s="249">
        <v>5932</v>
      </c>
      <c r="C5995" s="248">
        <v>150.37419380553837</v>
      </c>
    </row>
    <row r="5996" spans="2:3" x14ac:dyDescent="0.75">
      <c r="B5996" s="249">
        <v>5933</v>
      </c>
      <c r="C5996" s="248">
        <v>136.09691148661909</v>
      </c>
    </row>
    <row r="5997" spans="2:3" x14ac:dyDescent="0.75">
      <c r="B5997" s="249">
        <v>5934</v>
      </c>
      <c r="C5997" s="248">
        <v>108.80496542348928</v>
      </c>
    </row>
    <row r="5998" spans="2:3" x14ac:dyDescent="0.75">
      <c r="B5998" s="249">
        <v>5935</v>
      </c>
      <c r="C5998" s="248">
        <v>143.35766832798842</v>
      </c>
    </row>
    <row r="5999" spans="2:3" x14ac:dyDescent="0.75">
      <c r="B5999" s="249">
        <v>5936</v>
      </c>
      <c r="C5999" s="248">
        <v>128.54016607924751</v>
      </c>
    </row>
    <row r="6000" spans="2:3" x14ac:dyDescent="0.75">
      <c r="B6000" s="249">
        <v>5937</v>
      </c>
      <c r="C6000" s="248">
        <v>99.703368157225015</v>
      </c>
    </row>
    <row r="6001" spans="2:3" x14ac:dyDescent="0.75">
      <c r="B6001" s="249">
        <v>5938</v>
      </c>
      <c r="C6001" s="248">
        <v>97.172605023774821</v>
      </c>
    </row>
    <row r="6002" spans="2:3" x14ac:dyDescent="0.75">
      <c r="B6002" s="249">
        <v>5939</v>
      </c>
      <c r="C6002" s="248">
        <v>117.32593944350677</v>
      </c>
    </row>
    <row r="6003" spans="2:3" x14ac:dyDescent="0.75">
      <c r="B6003" s="249">
        <v>5940</v>
      </c>
      <c r="C6003" s="248">
        <v>112.69083940516111</v>
      </c>
    </row>
    <row r="6004" spans="2:3" x14ac:dyDescent="0.75">
      <c r="B6004" s="249">
        <v>5941</v>
      </c>
      <c r="C6004" s="248">
        <v>156.35282244425088</v>
      </c>
    </row>
    <row r="6005" spans="2:3" x14ac:dyDescent="0.75">
      <c r="B6005" s="249">
        <v>5942</v>
      </c>
      <c r="C6005" s="248">
        <v>115.43081171907956</v>
      </c>
    </row>
    <row r="6006" spans="2:3" x14ac:dyDescent="0.75">
      <c r="B6006" s="249">
        <v>5943</v>
      </c>
      <c r="C6006" s="248">
        <v>134.84490823240731</v>
      </c>
    </row>
    <row r="6007" spans="2:3" x14ac:dyDescent="0.75">
      <c r="B6007" s="249">
        <v>5944</v>
      </c>
      <c r="C6007" s="248">
        <v>99.841383176290236</v>
      </c>
    </row>
    <row r="6008" spans="2:3" x14ac:dyDescent="0.75">
      <c r="B6008" s="249">
        <v>5945</v>
      </c>
      <c r="C6008" s="248">
        <v>114.22782210012596</v>
      </c>
    </row>
    <row r="6009" spans="2:3" x14ac:dyDescent="0.75">
      <c r="B6009" s="249">
        <v>5946</v>
      </c>
      <c r="C6009" s="248">
        <v>87.165785635527399</v>
      </c>
    </row>
    <row r="6010" spans="2:3" x14ac:dyDescent="0.75">
      <c r="B6010" s="249">
        <v>5947</v>
      </c>
      <c r="C6010" s="248">
        <v>97.554670828161093</v>
      </c>
    </row>
    <row r="6011" spans="2:3" x14ac:dyDescent="0.75">
      <c r="B6011" s="249">
        <v>5948</v>
      </c>
      <c r="C6011" s="248">
        <v>90.178471515778313</v>
      </c>
    </row>
    <row r="6012" spans="2:3" x14ac:dyDescent="0.75">
      <c r="B6012" s="249">
        <v>5949</v>
      </c>
      <c r="C6012" s="248">
        <v>121.95265203174957</v>
      </c>
    </row>
    <row r="6013" spans="2:3" x14ac:dyDescent="0.75">
      <c r="B6013" s="249">
        <v>5950</v>
      </c>
      <c r="C6013" s="248">
        <v>135.01466884875836</v>
      </c>
    </row>
    <row r="6014" spans="2:3" x14ac:dyDescent="0.75">
      <c r="B6014" s="249">
        <v>5951</v>
      </c>
      <c r="C6014" s="248">
        <v>110.47064527792207</v>
      </c>
    </row>
    <row r="6015" spans="2:3" x14ac:dyDescent="0.75">
      <c r="B6015" s="249">
        <v>5952</v>
      </c>
      <c r="C6015" s="248">
        <v>115.39767219637567</v>
      </c>
    </row>
    <row r="6016" spans="2:3" x14ac:dyDescent="0.75">
      <c r="B6016" s="249">
        <v>5953</v>
      </c>
      <c r="C6016" s="248">
        <v>106.38242364794438</v>
      </c>
    </row>
    <row r="6017" spans="2:3" x14ac:dyDescent="0.75">
      <c r="B6017" s="249">
        <v>5954</v>
      </c>
      <c r="C6017" s="248">
        <v>70.425328012300511</v>
      </c>
    </row>
    <row r="6018" spans="2:3" x14ac:dyDescent="0.75">
      <c r="B6018" s="249">
        <v>5955</v>
      </c>
      <c r="C6018" s="248">
        <v>144.60021371079526</v>
      </c>
    </row>
    <row r="6019" spans="2:3" x14ac:dyDescent="0.75">
      <c r="B6019" s="249">
        <v>5956</v>
      </c>
      <c r="C6019" s="248">
        <v>155.03529696170398</v>
      </c>
    </row>
    <row r="6020" spans="2:3" x14ac:dyDescent="0.75">
      <c r="B6020" s="249">
        <v>5957</v>
      </c>
      <c r="C6020" s="248">
        <v>112.3999183957565</v>
      </c>
    </row>
    <row r="6021" spans="2:3" x14ac:dyDescent="0.75">
      <c r="B6021" s="249">
        <v>5958</v>
      </c>
      <c r="C6021" s="248">
        <v>142.29522532685596</v>
      </c>
    </row>
    <row r="6022" spans="2:3" x14ac:dyDescent="0.75">
      <c r="B6022" s="249">
        <v>5959</v>
      </c>
      <c r="C6022" s="248">
        <v>109.10396196213374</v>
      </c>
    </row>
    <row r="6023" spans="2:3" x14ac:dyDescent="0.75">
      <c r="B6023" s="249">
        <v>5960</v>
      </c>
      <c r="C6023" s="248">
        <v>111.17898497734457</v>
      </c>
    </row>
    <row r="6024" spans="2:3" x14ac:dyDescent="0.75">
      <c r="B6024" s="249">
        <v>5961</v>
      </c>
      <c r="C6024" s="248">
        <v>145.80912971674258</v>
      </c>
    </row>
    <row r="6025" spans="2:3" x14ac:dyDescent="0.75">
      <c r="B6025" s="249">
        <v>5962</v>
      </c>
      <c r="C6025" s="248">
        <v>111.13053218908902</v>
      </c>
    </row>
    <row r="6026" spans="2:3" x14ac:dyDescent="0.75">
      <c r="B6026" s="249">
        <v>5963</v>
      </c>
      <c r="C6026" s="248">
        <v>139.72738636254482</v>
      </c>
    </row>
    <row r="6027" spans="2:3" x14ac:dyDescent="0.75">
      <c r="B6027" s="249">
        <v>5964</v>
      </c>
      <c r="C6027" s="248">
        <v>139.89395627109877</v>
      </c>
    </row>
    <row r="6028" spans="2:3" x14ac:dyDescent="0.75">
      <c r="B6028" s="249">
        <v>5965</v>
      </c>
      <c r="C6028" s="248">
        <v>103.74502907279313</v>
      </c>
    </row>
    <row r="6029" spans="2:3" x14ac:dyDescent="0.75">
      <c r="B6029" s="249">
        <v>5966</v>
      </c>
      <c r="C6029" s="248">
        <v>124.0370043883246</v>
      </c>
    </row>
    <row r="6030" spans="2:3" x14ac:dyDescent="0.75">
      <c r="B6030" s="249">
        <v>5967</v>
      </c>
      <c r="C6030" s="248">
        <v>179.17092157738517</v>
      </c>
    </row>
    <row r="6031" spans="2:3" x14ac:dyDescent="0.75">
      <c r="B6031" s="249">
        <v>5968</v>
      </c>
      <c r="C6031" s="248">
        <v>74.083308464262871</v>
      </c>
    </row>
    <row r="6032" spans="2:3" x14ac:dyDescent="0.75">
      <c r="B6032" s="249">
        <v>5969</v>
      </c>
      <c r="C6032" s="248">
        <v>82.704292358232834</v>
      </c>
    </row>
    <row r="6033" spans="2:3" x14ac:dyDescent="0.75">
      <c r="B6033" s="249">
        <v>5970</v>
      </c>
      <c r="C6033" s="248">
        <v>140.47185083570872</v>
      </c>
    </row>
    <row r="6034" spans="2:3" x14ac:dyDescent="0.75">
      <c r="B6034" s="249">
        <v>5971</v>
      </c>
      <c r="C6034" s="248">
        <v>102.06543791521023</v>
      </c>
    </row>
    <row r="6035" spans="2:3" x14ac:dyDescent="0.75">
      <c r="B6035" s="249">
        <v>5972</v>
      </c>
      <c r="C6035" s="248">
        <v>95.128236474084162</v>
      </c>
    </row>
    <row r="6036" spans="2:3" x14ac:dyDescent="0.75">
      <c r="B6036" s="249">
        <v>5973</v>
      </c>
      <c r="C6036" s="248">
        <v>143.25845381407308</v>
      </c>
    </row>
    <row r="6037" spans="2:3" x14ac:dyDescent="0.75">
      <c r="B6037" s="249">
        <v>5974</v>
      </c>
      <c r="C6037" s="248">
        <v>118.48871654771553</v>
      </c>
    </row>
    <row r="6038" spans="2:3" x14ac:dyDescent="0.75">
      <c r="B6038" s="249">
        <v>5975</v>
      </c>
      <c r="C6038" s="248">
        <v>104.55817675858545</v>
      </c>
    </row>
    <row r="6039" spans="2:3" x14ac:dyDescent="0.75">
      <c r="B6039" s="249">
        <v>5976</v>
      </c>
      <c r="C6039" s="248">
        <v>171.19436499515615</v>
      </c>
    </row>
    <row r="6040" spans="2:3" x14ac:dyDescent="0.75">
      <c r="B6040" s="249">
        <v>5977</v>
      </c>
      <c r="C6040" s="248">
        <v>112.1342943109909</v>
      </c>
    </row>
    <row r="6041" spans="2:3" x14ac:dyDescent="0.75">
      <c r="B6041" s="249">
        <v>5978</v>
      </c>
      <c r="C6041" s="248">
        <v>132.66057692472737</v>
      </c>
    </row>
    <row r="6042" spans="2:3" x14ac:dyDescent="0.75">
      <c r="B6042" s="249">
        <v>5979</v>
      </c>
      <c r="C6042" s="248">
        <v>108.89898371927886</v>
      </c>
    </row>
    <row r="6043" spans="2:3" x14ac:dyDescent="0.75">
      <c r="B6043" s="249">
        <v>5980</v>
      </c>
      <c r="C6043" s="248">
        <v>102.59479865216588</v>
      </c>
    </row>
    <row r="6044" spans="2:3" x14ac:dyDescent="0.75">
      <c r="B6044" s="249">
        <v>5981</v>
      </c>
      <c r="C6044" s="248">
        <v>152.74086654179729</v>
      </c>
    </row>
    <row r="6045" spans="2:3" x14ac:dyDescent="0.75">
      <c r="B6045" s="249">
        <v>5982</v>
      </c>
      <c r="C6045" s="248">
        <v>110.98361774312656</v>
      </c>
    </row>
    <row r="6046" spans="2:3" x14ac:dyDescent="0.75">
      <c r="B6046" s="249">
        <v>5983</v>
      </c>
      <c r="C6046" s="248">
        <v>154.8541038813454</v>
      </c>
    </row>
    <row r="6047" spans="2:3" x14ac:dyDescent="0.75">
      <c r="B6047" s="249">
        <v>5984</v>
      </c>
      <c r="C6047" s="248">
        <v>146.25806251121199</v>
      </c>
    </row>
    <row r="6048" spans="2:3" x14ac:dyDescent="0.75">
      <c r="B6048" s="249">
        <v>5985</v>
      </c>
      <c r="C6048" s="248">
        <v>128.9088684456039</v>
      </c>
    </row>
    <row r="6049" spans="2:3" x14ac:dyDescent="0.75">
      <c r="B6049" s="249">
        <v>5986</v>
      </c>
      <c r="C6049" s="248">
        <v>118.28719248137216</v>
      </c>
    </row>
    <row r="6050" spans="2:3" x14ac:dyDescent="0.75">
      <c r="B6050" s="249">
        <v>5987</v>
      </c>
      <c r="C6050" s="248">
        <v>176.01972278679079</v>
      </c>
    </row>
    <row r="6051" spans="2:3" x14ac:dyDescent="0.75">
      <c r="B6051" s="249">
        <v>5988</v>
      </c>
      <c r="C6051" s="248">
        <v>125.76659185290977</v>
      </c>
    </row>
    <row r="6052" spans="2:3" x14ac:dyDescent="0.75">
      <c r="B6052" s="249">
        <v>5989</v>
      </c>
      <c r="C6052" s="248">
        <v>139.82956813584946</v>
      </c>
    </row>
    <row r="6053" spans="2:3" x14ac:dyDescent="0.75">
      <c r="B6053" s="249">
        <v>5990</v>
      </c>
      <c r="C6053" s="248">
        <v>85.622778942096176</v>
      </c>
    </row>
    <row r="6054" spans="2:3" x14ac:dyDescent="0.75">
      <c r="B6054" s="249">
        <v>5991</v>
      </c>
      <c r="C6054" s="248">
        <v>162.37826316451464</v>
      </c>
    </row>
    <row r="6055" spans="2:3" x14ac:dyDescent="0.75">
      <c r="B6055" s="249">
        <v>5992</v>
      </c>
      <c r="C6055" s="248">
        <v>111.26806164728501</v>
      </c>
    </row>
    <row r="6056" spans="2:3" x14ac:dyDescent="0.75">
      <c r="B6056" s="249">
        <v>5993</v>
      </c>
      <c r="C6056" s="248">
        <v>130.52885775222208</v>
      </c>
    </row>
    <row r="6057" spans="2:3" x14ac:dyDescent="0.75">
      <c r="B6057" s="249">
        <v>5994</v>
      </c>
      <c r="C6057" s="248">
        <v>148.85564547732642</v>
      </c>
    </row>
    <row r="6058" spans="2:3" x14ac:dyDescent="0.75">
      <c r="B6058" s="249">
        <v>5995</v>
      </c>
      <c r="C6058" s="248">
        <v>127.05722866355721</v>
      </c>
    </row>
    <row r="6059" spans="2:3" x14ac:dyDescent="0.75">
      <c r="B6059" s="249">
        <v>5996</v>
      </c>
      <c r="C6059" s="248">
        <v>125.99254571235569</v>
      </c>
    </row>
    <row r="6060" spans="2:3" x14ac:dyDescent="0.75">
      <c r="B6060" s="249">
        <v>5997</v>
      </c>
      <c r="C6060" s="248">
        <v>109.57460261877509</v>
      </c>
    </row>
    <row r="6061" spans="2:3" x14ac:dyDescent="0.75">
      <c r="B6061" s="249">
        <v>5998</v>
      </c>
      <c r="C6061" s="248">
        <v>126.08836481075934</v>
      </c>
    </row>
    <row r="6062" spans="2:3" x14ac:dyDescent="0.75">
      <c r="B6062" s="249">
        <v>5999</v>
      </c>
      <c r="C6062" s="248">
        <v>85.730316117060312</v>
      </c>
    </row>
    <row r="6063" spans="2:3" x14ac:dyDescent="0.75">
      <c r="B6063" s="249">
        <v>6000</v>
      </c>
      <c r="C6063" s="248">
        <v>108.42623723003832</v>
      </c>
    </row>
    <row r="6064" spans="2:3" x14ac:dyDescent="0.75">
      <c r="B6064" s="249">
        <v>6001</v>
      </c>
      <c r="C6064" s="248">
        <v>178.91743461884195</v>
      </c>
    </row>
    <row r="6065" spans="2:3" x14ac:dyDescent="0.75">
      <c r="B6065" s="249">
        <v>6002</v>
      </c>
      <c r="C6065" s="248">
        <v>103.54933327118783</v>
      </c>
    </row>
    <row r="6066" spans="2:3" x14ac:dyDescent="0.75">
      <c r="B6066" s="249">
        <v>6003</v>
      </c>
      <c r="C6066" s="248">
        <v>126.04901827086454</v>
      </c>
    </row>
    <row r="6067" spans="2:3" x14ac:dyDescent="0.75">
      <c r="B6067" s="249">
        <v>6004</v>
      </c>
      <c r="C6067" s="248">
        <v>86.107863415890989</v>
      </c>
    </row>
    <row r="6068" spans="2:3" x14ac:dyDescent="0.75">
      <c r="B6068" s="249">
        <v>6005</v>
      </c>
      <c r="C6068" s="248">
        <v>126.63205104585251</v>
      </c>
    </row>
    <row r="6069" spans="2:3" x14ac:dyDescent="0.75">
      <c r="B6069" s="249">
        <v>6006</v>
      </c>
      <c r="C6069" s="248">
        <v>125.24645362483672</v>
      </c>
    </row>
    <row r="6070" spans="2:3" x14ac:dyDescent="0.75">
      <c r="B6070" s="249">
        <v>6007</v>
      </c>
      <c r="C6070" s="248">
        <v>121.9938598845241</v>
      </c>
    </row>
    <row r="6071" spans="2:3" x14ac:dyDescent="0.75">
      <c r="B6071" s="249">
        <v>6008</v>
      </c>
      <c r="C6071" s="248">
        <v>125.4977155886062</v>
      </c>
    </row>
    <row r="6072" spans="2:3" x14ac:dyDescent="0.75">
      <c r="B6072" s="249">
        <v>6009</v>
      </c>
      <c r="C6072" s="248">
        <v>98.341053063987147</v>
      </c>
    </row>
    <row r="6073" spans="2:3" x14ac:dyDescent="0.75">
      <c r="B6073" s="249">
        <v>6010</v>
      </c>
      <c r="C6073" s="248">
        <v>152.13872390202951</v>
      </c>
    </row>
    <row r="6074" spans="2:3" x14ac:dyDescent="0.75">
      <c r="B6074" s="249">
        <v>6011</v>
      </c>
      <c r="C6074" s="248">
        <v>84.059059797003925</v>
      </c>
    </row>
    <row r="6075" spans="2:3" x14ac:dyDescent="0.75">
      <c r="B6075" s="249">
        <v>6012</v>
      </c>
      <c r="C6075" s="248">
        <v>91.958023618444329</v>
      </c>
    </row>
    <row r="6076" spans="2:3" x14ac:dyDescent="0.75">
      <c r="B6076" s="249">
        <v>6013</v>
      </c>
      <c r="C6076" s="248">
        <v>66.074140839356502</v>
      </c>
    </row>
    <row r="6077" spans="2:3" x14ac:dyDescent="0.75">
      <c r="B6077" s="249">
        <v>6014</v>
      </c>
      <c r="C6077" s="248">
        <v>118.31392162833686</v>
      </c>
    </row>
    <row r="6078" spans="2:3" x14ac:dyDescent="0.75">
      <c r="B6078" s="249">
        <v>6015</v>
      </c>
      <c r="C6078" s="248">
        <v>94.497841572453552</v>
      </c>
    </row>
    <row r="6079" spans="2:3" x14ac:dyDescent="0.75">
      <c r="B6079" s="249">
        <v>6016</v>
      </c>
      <c r="C6079" s="248">
        <v>124.6556630215497</v>
      </c>
    </row>
    <row r="6080" spans="2:3" x14ac:dyDescent="0.75">
      <c r="B6080" s="249">
        <v>6017</v>
      </c>
      <c r="C6080" s="248">
        <v>137.42467712199928</v>
      </c>
    </row>
    <row r="6081" spans="2:3" x14ac:dyDescent="0.75">
      <c r="B6081" s="249">
        <v>6018</v>
      </c>
      <c r="C6081" s="248">
        <v>142.05974018593562</v>
      </c>
    </row>
    <row r="6082" spans="2:3" x14ac:dyDescent="0.75">
      <c r="B6082" s="249">
        <v>6019</v>
      </c>
      <c r="C6082" s="248">
        <v>142.89363037049452</v>
      </c>
    </row>
    <row r="6083" spans="2:3" x14ac:dyDescent="0.75">
      <c r="B6083" s="249">
        <v>6020</v>
      </c>
      <c r="C6083" s="248">
        <v>130.20012278658439</v>
      </c>
    </row>
    <row r="6084" spans="2:3" x14ac:dyDescent="0.75">
      <c r="B6084" s="249">
        <v>6021</v>
      </c>
      <c r="C6084" s="248">
        <v>134.12983769356197</v>
      </c>
    </row>
    <row r="6085" spans="2:3" x14ac:dyDescent="0.75">
      <c r="B6085" s="249">
        <v>6022</v>
      </c>
      <c r="C6085" s="248">
        <v>105.58393234220677</v>
      </c>
    </row>
    <row r="6086" spans="2:3" x14ac:dyDescent="0.75">
      <c r="B6086" s="249">
        <v>6023</v>
      </c>
      <c r="C6086" s="248">
        <v>159.34659279948696</v>
      </c>
    </row>
    <row r="6087" spans="2:3" x14ac:dyDescent="0.75">
      <c r="B6087" s="249">
        <v>6024</v>
      </c>
      <c r="C6087" s="248">
        <v>68.301619398463842</v>
      </c>
    </row>
    <row r="6088" spans="2:3" x14ac:dyDescent="0.75">
      <c r="B6088" s="249">
        <v>6025</v>
      </c>
      <c r="C6088" s="248">
        <v>93.747556685686504</v>
      </c>
    </row>
    <row r="6089" spans="2:3" x14ac:dyDescent="0.75">
      <c r="B6089" s="249">
        <v>6026</v>
      </c>
      <c r="C6089" s="248">
        <v>138.79063115364994</v>
      </c>
    </row>
    <row r="6090" spans="2:3" x14ac:dyDescent="0.75">
      <c r="B6090" s="249">
        <v>6027</v>
      </c>
      <c r="C6090" s="248">
        <v>113.3501244182807</v>
      </c>
    </row>
    <row r="6091" spans="2:3" x14ac:dyDescent="0.75">
      <c r="B6091" s="249">
        <v>6028</v>
      </c>
      <c r="C6091" s="248">
        <v>102.82509466758189</v>
      </c>
    </row>
    <row r="6092" spans="2:3" x14ac:dyDescent="0.75">
      <c r="B6092" s="249">
        <v>6029</v>
      </c>
      <c r="C6092" s="248">
        <v>53.052639694715907</v>
      </c>
    </row>
    <row r="6093" spans="2:3" x14ac:dyDescent="0.75">
      <c r="B6093" s="249">
        <v>6030</v>
      </c>
      <c r="C6093" s="248">
        <v>118.57226320593676</v>
      </c>
    </row>
    <row r="6094" spans="2:3" x14ac:dyDescent="0.75">
      <c r="B6094" s="249">
        <v>6031</v>
      </c>
      <c r="C6094" s="248">
        <v>118.71024497874807</v>
      </c>
    </row>
    <row r="6095" spans="2:3" x14ac:dyDescent="0.75">
      <c r="B6095" s="249">
        <v>6032</v>
      </c>
      <c r="C6095" s="248">
        <v>129.90276813055709</v>
      </c>
    </row>
    <row r="6096" spans="2:3" x14ac:dyDescent="0.75">
      <c r="B6096" s="249">
        <v>6033</v>
      </c>
      <c r="C6096" s="248">
        <v>71.258156210208668</v>
      </c>
    </row>
    <row r="6097" spans="2:3" x14ac:dyDescent="0.75">
      <c r="B6097" s="249">
        <v>6034</v>
      </c>
      <c r="C6097" s="248">
        <v>122.22804792312563</v>
      </c>
    </row>
    <row r="6098" spans="2:3" x14ac:dyDescent="0.75">
      <c r="B6098" s="249">
        <v>6035</v>
      </c>
      <c r="C6098" s="248">
        <v>131.19881668802128</v>
      </c>
    </row>
    <row r="6099" spans="2:3" x14ac:dyDescent="0.75">
      <c r="B6099" s="249">
        <v>6036</v>
      </c>
      <c r="C6099" s="248">
        <v>147.10371618114888</v>
      </c>
    </row>
    <row r="6100" spans="2:3" x14ac:dyDescent="0.75">
      <c r="B6100" s="249">
        <v>6037</v>
      </c>
      <c r="C6100" s="248">
        <v>120.18687542230803</v>
      </c>
    </row>
    <row r="6101" spans="2:3" x14ac:dyDescent="0.75">
      <c r="B6101" s="249">
        <v>6038</v>
      </c>
      <c r="C6101" s="248">
        <v>122.987601033825</v>
      </c>
    </row>
    <row r="6102" spans="2:3" x14ac:dyDescent="0.75">
      <c r="B6102" s="249">
        <v>6039</v>
      </c>
      <c r="C6102" s="248">
        <v>109.93829059909923</v>
      </c>
    </row>
    <row r="6103" spans="2:3" x14ac:dyDescent="0.75">
      <c r="B6103" s="249">
        <v>6040</v>
      </c>
      <c r="C6103" s="248">
        <v>101.63255325509428</v>
      </c>
    </row>
    <row r="6104" spans="2:3" x14ac:dyDescent="0.75">
      <c r="B6104" s="249">
        <v>6041</v>
      </c>
      <c r="C6104" s="248">
        <v>130.90878943093452</v>
      </c>
    </row>
    <row r="6105" spans="2:3" x14ac:dyDescent="0.75">
      <c r="B6105" s="249">
        <v>6042</v>
      </c>
      <c r="C6105" s="248">
        <v>144.83333494096212</v>
      </c>
    </row>
    <row r="6106" spans="2:3" x14ac:dyDescent="0.75">
      <c r="B6106" s="249">
        <v>6043</v>
      </c>
      <c r="C6106" s="248">
        <v>138.87607583396704</v>
      </c>
    </row>
    <row r="6107" spans="2:3" x14ac:dyDescent="0.75">
      <c r="B6107" s="249">
        <v>6044</v>
      </c>
      <c r="C6107" s="248">
        <v>87.437507392430376</v>
      </c>
    </row>
    <row r="6108" spans="2:3" x14ac:dyDescent="0.75">
      <c r="B6108" s="249">
        <v>6045</v>
      </c>
      <c r="C6108" s="248">
        <v>101.17176430765358</v>
      </c>
    </row>
    <row r="6109" spans="2:3" x14ac:dyDescent="0.75">
      <c r="B6109" s="249">
        <v>6046</v>
      </c>
      <c r="C6109" s="248">
        <v>98.438029383934548</v>
      </c>
    </row>
    <row r="6110" spans="2:3" x14ac:dyDescent="0.75">
      <c r="B6110" s="249">
        <v>6047</v>
      </c>
      <c r="C6110" s="248">
        <v>114.76315215046984</v>
      </c>
    </row>
    <row r="6111" spans="2:3" x14ac:dyDescent="0.75">
      <c r="B6111" s="249">
        <v>6048</v>
      </c>
      <c r="C6111" s="248">
        <v>159.90395629259393</v>
      </c>
    </row>
    <row r="6112" spans="2:3" x14ac:dyDescent="0.75">
      <c r="B6112" s="249">
        <v>6049</v>
      </c>
      <c r="C6112" s="248">
        <v>102.23126856020676</v>
      </c>
    </row>
    <row r="6113" spans="2:3" x14ac:dyDescent="0.75">
      <c r="B6113" s="249">
        <v>6050</v>
      </c>
      <c r="C6113" s="248">
        <v>137.93186717570453</v>
      </c>
    </row>
    <row r="6114" spans="2:3" x14ac:dyDescent="0.75">
      <c r="B6114" s="249">
        <v>6051</v>
      </c>
      <c r="C6114" s="248">
        <v>129.74996831934979</v>
      </c>
    </row>
    <row r="6115" spans="2:3" x14ac:dyDescent="0.75">
      <c r="B6115" s="249">
        <v>6052</v>
      </c>
      <c r="C6115" s="248">
        <v>128.54439619577101</v>
      </c>
    </row>
    <row r="6116" spans="2:3" x14ac:dyDescent="0.75">
      <c r="B6116" s="249">
        <v>6053</v>
      </c>
      <c r="C6116" s="248">
        <v>96.187637687555139</v>
      </c>
    </row>
    <row r="6117" spans="2:3" x14ac:dyDescent="0.75">
      <c r="B6117" s="249">
        <v>6054</v>
      </c>
      <c r="C6117" s="248">
        <v>120.97964529170459</v>
      </c>
    </row>
    <row r="6118" spans="2:3" x14ac:dyDescent="0.75">
      <c r="B6118" s="249">
        <v>6055</v>
      </c>
      <c r="C6118" s="248">
        <v>105.98172618444995</v>
      </c>
    </row>
    <row r="6119" spans="2:3" x14ac:dyDescent="0.75">
      <c r="B6119" s="249">
        <v>6056</v>
      </c>
      <c r="C6119" s="248">
        <v>91.538190778507811</v>
      </c>
    </row>
    <row r="6120" spans="2:3" x14ac:dyDescent="0.75">
      <c r="B6120" s="249">
        <v>6057</v>
      </c>
      <c r="C6120" s="248">
        <v>105.28276166875381</v>
      </c>
    </row>
    <row r="6121" spans="2:3" x14ac:dyDescent="0.75">
      <c r="B6121" s="249">
        <v>6058</v>
      </c>
      <c r="C6121" s="248">
        <v>162.87422380974425</v>
      </c>
    </row>
    <row r="6122" spans="2:3" x14ac:dyDescent="0.75">
      <c r="B6122" s="249">
        <v>6059</v>
      </c>
      <c r="C6122" s="248">
        <v>88.651467136176976</v>
      </c>
    </row>
    <row r="6123" spans="2:3" x14ac:dyDescent="0.75">
      <c r="B6123" s="249">
        <v>6060</v>
      </c>
      <c r="C6123" s="248">
        <v>147.94992133639124</v>
      </c>
    </row>
    <row r="6124" spans="2:3" x14ac:dyDescent="0.75">
      <c r="B6124" s="249">
        <v>6061</v>
      </c>
      <c r="C6124" s="248">
        <v>136.29042647454713</v>
      </c>
    </row>
    <row r="6125" spans="2:3" x14ac:dyDescent="0.75">
      <c r="B6125" s="249">
        <v>6062</v>
      </c>
      <c r="C6125" s="248">
        <v>134.39216680703646</v>
      </c>
    </row>
    <row r="6126" spans="2:3" x14ac:dyDescent="0.75">
      <c r="B6126" s="249">
        <v>6063</v>
      </c>
      <c r="C6126" s="248">
        <v>103.39828458053947</v>
      </c>
    </row>
    <row r="6127" spans="2:3" x14ac:dyDescent="0.75">
      <c r="B6127" s="249">
        <v>6064</v>
      </c>
      <c r="C6127" s="248">
        <v>137.38465898480712</v>
      </c>
    </row>
    <row r="6128" spans="2:3" x14ac:dyDescent="0.75">
      <c r="B6128" s="249">
        <v>6065</v>
      </c>
      <c r="C6128" s="248">
        <v>172.06535004314384</v>
      </c>
    </row>
    <row r="6129" spans="2:3" x14ac:dyDescent="0.75">
      <c r="B6129" s="249">
        <v>6066</v>
      </c>
      <c r="C6129" s="248">
        <v>92.746502254703344</v>
      </c>
    </row>
    <row r="6130" spans="2:3" x14ac:dyDescent="0.75">
      <c r="B6130" s="249">
        <v>6067</v>
      </c>
      <c r="C6130" s="248">
        <v>115.40662701442776</v>
      </c>
    </row>
    <row r="6131" spans="2:3" x14ac:dyDescent="0.75">
      <c r="B6131" s="249">
        <v>6068</v>
      </c>
      <c r="C6131" s="248">
        <v>150.53650265717292</v>
      </c>
    </row>
    <row r="6132" spans="2:3" x14ac:dyDescent="0.75">
      <c r="B6132" s="249">
        <v>6069</v>
      </c>
      <c r="C6132" s="248">
        <v>128.5009799315431</v>
      </c>
    </row>
    <row r="6133" spans="2:3" x14ac:dyDescent="0.75">
      <c r="B6133" s="249">
        <v>6070</v>
      </c>
      <c r="C6133" s="248">
        <v>151.34632766468866</v>
      </c>
    </row>
    <row r="6134" spans="2:3" x14ac:dyDescent="0.75">
      <c r="B6134" s="249">
        <v>6071</v>
      </c>
      <c r="C6134" s="248">
        <v>126.57716502251144</v>
      </c>
    </row>
    <row r="6135" spans="2:3" x14ac:dyDescent="0.75">
      <c r="B6135" s="249">
        <v>6072</v>
      </c>
      <c r="C6135" s="248">
        <v>115.78225719716191</v>
      </c>
    </row>
    <row r="6136" spans="2:3" x14ac:dyDescent="0.75">
      <c r="B6136" s="249">
        <v>6073</v>
      </c>
      <c r="C6136" s="248">
        <v>97.747225269741818</v>
      </c>
    </row>
    <row r="6137" spans="2:3" x14ac:dyDescent="0.75">
      <c r="B6137" s="249">
        <v>6074</v>
      </c>
      <c r="C6137" s="248">
        <v>123.21825345321047</v>
      </c>
    </row>
    <row r="6138" spans="2:3" x14ac:dyDescent="0.75">
      <c r="B6138" s="249">
        <v>6075</v>
      </c>
      <c r="C6138" s="248">
        <v>129.7133383671279</v>
      </c>
    </row>
    <row r="6139" spans="2:3" x14ac:dyDescent="0.75">
      <c r="B6139" s="249">
        <v>6076</v>
      </c>
      <c r="C6139" s="248">
        <v>94.73735936716723</v>
      </c>
    </row>
    <row r="6140" spans="2:3" x14ac:dyDescent="0.75">
      <c r="B6140" s="249">
        <v>6077</v>
      </c>
      <c r="C6140" s="248">
        <v>205.52088114607582</v>
      </c>
    </row>
    <row r="6141" spans="2:3" x14ac:dyDescent="0.75">
      <c r="B6141" s="249">
        <v>6078</v>
      </c>
      <c r="C6141" s="248">
        <v>97.043765428480924</v>
      </c>
    </row>
    <row r="6142" spans="2:3" x14ac:dyDescent="0.75">
      <c r="B6142" s="249">
        <v>6079</v>
      </c>
      <c r="C6142" s="248">
        <v>112.81781300472446</v>
      </c>
    </row>
    <row r="6143" spans="2:3" x14ac:dyDescent="0.75">
      <c r="B6143" s="249">
        <v>6080</v>
      </c>
      <c r="C6143" s="248">
        <v>100.77406329834625</v>
      </c>
    </row>
    <row r="6144" spans="2:3" x14ac:dyDescent="0.75">
      <c r="B6144" s="249">
        <v>6081</v>
      </c>
      <c r="C6144" s="248">
        <v>140.78620661323629</v>
      </c>
    </row>
    <row r="6145" spans="2:3" x14ac:dyDescent="0.75">
      <c r="B6145" s="249">
        <v>6082</v>
      </c>
      <c r="C6145" s="248">
        <v>108.03225980385301</v>
      </c>
    </row>
    <row r="6146" spans="2:3" x14ac:dyDescent="0.75">
      <c r="B6146" s="249">
        <v>6083</v>
      </c>
      <c r="C6146" s="248">
        <v>127.65253831685727</v>
      </c>
    </row>
    <row r="6147" spans="2:3" x14ac:dyDescent="0.75">
      <c r="B6147" s="249">
        <v>6084</v>
      </c>
      <c r="C6147" s="248">
        <v>141.55734069027079</v>
      </c>
    </row>
    <row r="6148" spans="2:3" x14ac:dyDescent="0.75">
      <c r="B6148" s="249">
        <v>6085</v>
      </c>
      <c r="C6148" s="248">
        <v>145.22323128864159</v>
      </c>
    </row>
    <row r="6149" spans="2:3" x14ac:dyDescent="0.75">
      <c r="B6149" s="249">
        <v>6086</v>
      </c>
      <c r="C6149" s="248">
        <v>117.55991881303801</v>
      </c>
    </row>
    <row r="6150" spans="2:3" x14ac:dyDescent="0.75">
      <c r="B6150" s="249">
        <v>6087</v>
      </c>
      <c r="C6150" s="248">
        <v>95.631863589641242</v>
      </c>
    </row>
    <row r="6151" spans="2:3" x14ac:dyDescent="0.75">
      <c r="B6151" s="249">
        <v>6088</v>
      </c>
      <c r="C6151" s="248">
        <v>125.4576652853933</v>
      </c>
    </row>
    <row r="6152" spans="2:3" x14ac:dyDescent="0.75">
      <c r="B6152" s="249">
        <v>6089</v>
      </c>
      <c r="C6152" s="248">
        <v>128.93270507476518</v>
      </c>
    </row>
    <row r="6153" spans="2:3" x14ac:dyDescent="0.75">
      <c r="B6153" s="249">
        <v>6090</v>
      </c>
      <c r="C6153" s="248">
        <v>126.83370534804594</v>
      </c>
    </row>
    <row r="6154" spans="2:3" x14ac:dyDescent="0.75">
      <c r="B6154" s="249">
        <v>6091</v>
      </c>
      <c r="C6154" s="248">
        <v>122.91182249510081</v>
      </c>
    </row>
    <row r="6155" spans="2:3" x14ac:dyDescent="0.75">
      <c r="B6155" s="249">
        <v>6092</v>
      </c>
      <c r="C6155" s="248">
        <v>139.33597606075861</v>
      </c>
    </row>
    <row r="6156" spans="2:3" x14ac:dyDescent="0.75">
      <c r="B6156" s="249">
        <v>6093</v>
      </c>
      <c r="C6156" s="248">
        <v>128.40442611893195</v>
      </c>
    </row>
    <row r="6157" spans="2:3" x14ac:dyDescent="0.75">
      <c r="B6157" s="249">
        <v>6094</v>
      </c>
      <c r="C6157" s="248">
        <v>174.72285564740412</v>
      </c>
    </row>
    <row r="6158" spans="2:3" x14ac:dyDescent="0.75">
      <c r="B6158" s="249">
        <v>6095</v>
      </c>
      <c r="C6158" s="248">
        <v>95.567236201094858</v>
      </c>
    </row>
    <row r="6159" spans="2:3" x14ac:dyDescent="0.75">
      <c r="B6159" s="249">
        <v>6096</v>
      </c>
      <c r="C6159" s="248">
        <v>146.86239497144257</v>
      </c>
    </row>
    <row r="6160" spans="2:3" x14ac:dyDescent="0.75">
      <c r="B6160" s="249">
        <v>6097</v>
      </c>
      <c r="C6160" s="248">
        <v>125.98113415278188</v>
      </c>
    </row>
    <row r="6161" spans="2:3" x14ac:dyDescent="0.75">
      <c r="B6161" s="249">
        <v>6098</v>
      </c>
      <c r="C6161" s="248">
        <v>124.27845457297455</v>
      </c>
    </row>
    <row r="6162" spans="2:3" x14ac:dyDescent="0.75">
      <c r="B6162" s="249">
        <v>6099</v>
      </c>
      <c r="C6162" s="248">
        <v>108.67067519352359</v>
      </c>
    </row>
    <row r="6163" spans="2:3" x14ac:dyDescent="0.75">
      <c r="B6163" s="249">
        <v>6100</v>
      </c>
      <c r="C6163" s="248">
        <v>160.69327558612844</v>
      </c>
    </row>
    <row r="6164" spans="2:3" x14ac:dyDescent="0.75">
      <c r="B6164" s="249">
        <v>6101</v>
      </c>
      <c r="C6164" s="248">
        <v>116.92504847358565</v>
      </c>
    </row>
    <row r="6165" spans="2:3" x14ac:dyDescent="0.75">
      <c r="B6165" s="249">
        <v>6102</v>
      </c>
      <c r="C6165" s="248">
        <v>118.45760191899146</v>
      </c>
    </row>
    <row r="6166" spans="2:3" x14ac:dyDescent="0.75">
      <c r="B6166" s="249">
        <v>6103</v>
      </c>
      <c r="C6166" s="248">
        <v>105.52982882243228</v>
      </c>
    </row>
    <row r="6167" spans="2:3" x14ac:dyDescent="0.75">
      <c r="B6167" s="249">
        <v>6104</v>
      </c>
      <c r="C6167" s="248">
        <v>94.763949502491712</v>
      </c>
    </row>
    <row r="6168" spans="2:3" x14ac:dyDescent="0.75">
      <c r="B6168" s="249">
        <v>6105</v>
      </c>
      <c r="C6168" s="248">
        <v>106.10286496310862</v>
      </c>
    </row>
    <row r="6169" spans="2:3" x14ac:dyDescent="0.75">
      <c r="B6169" s="249">
        <v>6106</v>
      </c>
      <c r="C6169" s="248">
        <v>120.371213168757</v>
      </c>
    </row>
    <row r="6170" spans="2:3" x14ac:dyDescent="0.75">
      <c r="B6170" s="249">
        <v>6107</v>
      </c>
      <c r="C6170" s="248">
        <v>108.90813021104928</v>
      </c>
    </row>
    <row r="6171" spans="2:3" x14ac:dyDescent="0.75">
      <c r="B6171" s="249">
        <v>6108</v>
      </c>
      <c r="C6171" s="248">
        <v>124.48426154009924</v>
      </c>
    </row>
    <row r="6172" spans="2:3" x14ac:dyDescent="0.75">
      <c r="B6172" s="249">
        <v>6109</v>
      </c>
      <c r="C6172" s="248">
        <v>144.26882500043246</v>
      </c>
    </row>
    <row r="6173" spans="2:3" x14ac:dyDescent="0.75">
      <c r="B6173" s="249">
        <v>6110</v>
      </c>
      <c r="C6173" s="248">
        <v>151.02950838942786</v>
      </c>
    </row>
    <row r="6174" spans="2:3" x14ac:dyDescent="0.75">
      <c r="B6174" s="249">
        <v>6111</v>
      </c>
      <c r="C6174" s="248">
        <v>81.317548716752754</v>
      </c>
    </row>
    <row r="6175" spans="2:3" x14ac:dyDescent="0.75">
      <c r="B6175" s="249">
        <v>6112</v>
      </c>
      <c r="C6175" s="248">
        <v>148.87734293757958</v>
      </c>
    </row>
    <row r="6176" spans="2:3" x14ac:dyDescent="0.75">
      <c r="B6176" s="249">
        <v>6113</v>
      </c>
      <c r="C6176" s="248">
        <v>97.202076901327302</v>
      </c>
    </row>
    <row r="6177" spans="2:3" x14ac:dyDescent="0.75">
      <c r="B6177" s="249">
        <v>6114</v>
      </c>
      <c r="C6177" s="248">
        <v>109.48276155654304</v>
      </c>
    </row>
    <row r="6178" spans="2:3" x14ac:dyDescent="0.75">
      <c r="B6178" s="249">
        <v>6115</v>
      </c>
      <c r="C6178" s="248">
        <v>108.20281173171145</v>
      </c>
    </row>
    <row r="6179" spans="2:3" x14ac:dyDescent="0.75">
      <c r="B6179" s="249">
        <v>6116</v>
      </c>
      <c r="C6179" s="248">
        <v>84.243731010845224</v>
      </c>
    </row>
    <row r="6180" spans="2:3" x14ac:dyDescent="0.75">
      <c r="B6180" s="249">
        <v>6117</v>
      </c>
      <c r="C6180" s="248">
        <v>130.50187367604454</v>
      </c>
    </row>
    <row r="6181" spans="2:3" x14ac:dyDescent="0.75">
      <c r="B6181" s="249">
        <v>6118</v>
      </c>
      <c r="C6181" s="248">
        <v>127.24647624978003</v>
      </c>
    </row>
    <row r="6182" spans="2:3" x14ac:dyDescent="0.75">
      <c r="B6182" s="249">
        <v>6119</v>
      </c>
      <c r="C6182" s="248">
        <v>181.13984725759769</v>
      </c>
    </row>
    <row r="6183" spans="2:3" x14ac:dyDescent="0.75">
      <c r="B6183" s="249">
        <v>6120</v>
      </c>
      <c r="C6183" s="248">
        <v>157.96306434104511</v>
      </c>
    </row>
    <row r="6184" spans="2:3" x14ac:dyDescent="0.75">
      <c r="B6184" s="249">
        <v>6121</v>
      </c>
      <c r="C6184" s="248">
        <v>93.53760186158452</v>
      </c>
    </row>
    <row r="6185" spans="2:3" x14ac:dyDescent="0.75">
      <c r="B6185" s="249">
        <v>6122</v>
      </c>
      <c r="C6185" s="248">
        <v>112.48431071503178</v>
      </c>
    </row>
    <row r="6186" spans="2:3" x14ac:dyDescent="0.75">
      <c r="B6186" s="249">
        <v>6123</v>
      </c>
      <c r="C6186" s="248">
        <v>78.300283151952357</v>
      </c>
    </row>
    <row r="6187" spans="2:3" x14ac:dyDescent="0.75">
      <c r="B6187" s="249">
        <v>6124</v>
      </c>
      <c r="C6187" s="248">
        <v>130.8666266413444</v>
      </c>
    </row>
    <row r="6188" spans="2:3" x14ac:dyDescent="0.75">
      <c r="B6188" s="249">
        <v>6125</v>
      </c>
      <c r="C6188" s="248">
        <v>160.07482179816103</v>
      </c>
    </row>
    <row r="6189" spans="2:3" x14ac:dyDescent="0.75">
      <c r="B6189" s="249">
        <v>6126</v>
      </c>
      <c r="C6189" s="248">
        <v>109.65444282569712</v>
      </c>
    </row>
    <row r="6190" spans="2:3" x14ac:dyDescent="0.75">
      <c r="B6190" s="249">
        <v>6127</v>
      </c>
      <c r="C6190" s="248">
        <v>123.45470480405376</v>
      </c>
    </row>
    <row r="6191" spans="2:3" x14ac:dyDescent="0.75">
      <c r="B6191" s="249">
        <v>6128</v>
      </c>
      <c r="C6191" s="248">
        <v>127.63579150471384</v>
      </c>
    </row>
    <row r="6192" spans="2:3" x14ac:dyDescent="0.75">
      <c r="B6192" s="249">
        <v>6129</v>
      </c>
      <c r="C6192" s="248">
        <v>153.32135210215858</v>
      </c>
    </row>
    <row r="6193" spans="2:3" x14ac:dyDescent="0.75">
      <c r="B6193" s="249">
        <v>6130</v>
      </c>
      <c r="C6193" s="248">
        <v>80.346797599261976</v>
      </c>
    </row>
    <row r="6194" spans="2:3" x14ac:dyDescent="0.75">
      <c r="B6194" s="249">
        <v>6131</v>
      </c>
      <c r="C6194" s="248">
        <v>88.09699212645441</v>
      </c>
    </row>
    <row r="6195" spans="2:3" x14ac:dyDescent="0.75">
      <c r="B6195" s="249">
        <v>6132</v>
      </c>
      <c r="C6195" s="248">
        <v>138.16001017470001</v>
      </c>
    </row>
    <row r="6196" spans="2:3" x14ac:dyDescent="0.75">
      <c r="B6196" s="249">
        <v>6133</v>
      </c>
      <c r="C6196" s="248">
        <v>147.18664877608987</v>
      </c>
    </row>
    <row r="6197" spans="2:3" x14ac:dyDescent="0.75">
      <c r="B6197" s="249">
        <v>6134</v>
      </c>
      <c r="C6197" s="248">
        <v>108.24064121756389</v>
      </c>
    </row>
    <row r="6198" spans="2:3" x14ac:dyDescent="0.75">
      <c r="B6198" s="249">
        <v>6135</v>
      </c>
      <c r="C6198" s="248">
        <v>120.06049778182556</v>
      </c>
    </row>
    <row r="6199" spans="2:3" x14ac:dyDescent="0.75">
      <c r="B6199" s="249">
        <v>6136</v>
      </c>
      <c r="C6199" s="248">
        <v>106.6868741172882</v>
      </c>
    </row>
    <row r="6200" spans="2:3" x14ac:dyDescent="0.75">
      <c r="B6200" s="249">
        <v>6137</v>
      </c>
      <c r="C6200" s="248">
        <v>115.08206893677686</v>
      </c>
    </row>
    <row r="6201" spans="2:3" x14ac:dyDescent="0.75">
      <c r="B6201" s="249">
        <v>6138</v>
      </c>
      <c r="C6201" s="248">
        <v>124.5809175585069</v>
      </c>
    </row>
    <row r="6202" spans="2:3" x14ac:dyDescent="0.75">
      <c r="B6202" s="249">
        <v>6139</v>
      </c>
      <c r="C6202" s="248">
        <v>142.88539118603529</v>
      </c>
    </row>
    <row r="6203" spans="2:3" x14ac:dyDescent="0.75">
      <c r="B6203" s="249">
        <v>6140</v>
      </c>
      <c r="C6203" s="248">
        <v>110.18646419854949</v>
      </c>
    </row>
    <row r="6204" spans="2:3" x14ac:dyDescent="0.75">
      <c r="B6204" s="249">
        <v>6141</v>
      </c>
      <c r="C6204" s="248">
        <v>42.008697808264827</v>
      </c>
    </row>
    <row r="6205" spans="2:3" x14ac:dyDescent="0.75">
      <c r="B6205" s="249">
        <v>6142</v>
      </c>
      <c r="C6205" s="248">
        <v>98.139916020703595</v>
      </c>
    </row>
    <row r="6206" spans="2:3" x14ac:dyDescent="0.75">
      <c r="B6206" s="249">
        <v>6143</v>
      </c>
      <c r="C6206" s="248">
        <v>40.691836883126058</v>
      </c>
    </row>
    <row r="6207" spans="2:3" x14ac:dyDescent="0.75">
      <c r="B6207" s="249">
        <v>6144</v>
      </c>
      <c r="C6207" s="248">
        <v>116.1166712647467</v>
      </c>
    </row>
    <row r="6208" spans="2:3" x14ac:dyDescent="0.75">
      <c r="B6208" s="249">
        <v>6145</v>
      </c>
      <c r="C6208" s="248">
        <v>133.01353516520726</v>
      </c>
    </row>
    <row r="6209" spans="2:3" x14ac:dyDescent="0.75">
      <c r="B6209" s="249">
        <v>6146</v>
      </c>
      <c r="C6209" s="248">
        <v>122.47986755736773</v>
      </c>
    </row>
    <row r="6210" spans="2:3" x14ac:dyDescent="0.75">
      <c r="B6210" s="249">
        <v>6147</v>
      </c>
      <c r="C6210" s="248">
        <v>129.43305567651106</v>
      </c>
    </row>
    <row r="6211" spans="2:3" x14ac:dyDescent="0.75">
      <c r="B6211" s="249">
        <v>6148</v>
      </c>
      <c r="C6211" s="248">
        <v>115.62817286131164</v>
      </c>
    </row>
    <row r="6212" spans="2:3" x14ac:dyDescent="0.75">
      <c r="B6212" s="249">
        <v>6149</v>
      </c>
      <c r="C6212" s="248">
        <v>113.72919643483917</v>
      </c>
    </row>
    <row r="6213" spans="2:3" x14ac:dyDescent="0.75">
      <c r="B6213" s="249">
        <v>6150</v>
      </c>
      <c r="C6213" s="248">
        <v>112.80385883601745</v>
      </c>
    </row>
    <row r="6214" spans="2:3" x14ac:dyDescent="0.75">
      <c r="B6214" s="249">
        <v>6151</v>
      </c>
      <c r="C6214" s="248">
        <v>116.98334772822196</v>
      </c>
    </row>
    <row r="6215" spans="2:3" x14ac:dyDescent="0.75">
      <c r="B6215" s="249">
        <v>6152</v>
      </c>
      <c r="C6215" s="248">
        <v>114.9374240592774</v>
      </c>
    </row>
    <row r="6216" spans="2:3" x14ac:dyDescent="0.75">
      <c r="B6216" s="249">
        <v>6153</v>
      </c>
      <c r="C6216" s="248">
        <v>121.91887538379268</v>
      </c>
    </row>
    <row r="6217" spans="2:3" x14ac:dyDescent="0.75">
      <c r="B6217" s="249">
        <v>6154</v>
      </c>
      <c r="C6217" s="248">
        <v>152.34678384169106</v>
      </c>
    </row>
    <row r="6218" spans="2:3" x14ac:dyDescent="0.75">
      <c r="B6218" s="249">
        <v>6155</v>
      </c>
      <c r="C6218" s="248">
        <v>106.91641845370532</v>
      </c>
    </row>
    <row r="6219" spans="2:3" x14ac:dyDescent="0.75">
      <c r="B6219" s="249">
        <v>6156</v>
      </c>
      <c r="C6219" s="248">
        <v>115.95560312000066</v>
      </c>
    </row>
    <row r="6220" spans="2:3" x14ac:dyDescent="0.75">
      <c r="B6220" s="249">
        <v>6157</v>
      </c>
      <c r="C6220" s="248">
        <v>106.27446384670142</v>
      </c>
    </row>
    <row r="6221" spans="2:3" x14ac:dyDescent="0.75">
      <c r="B6221" s="249">
        <v>6158</v>
      </c>
      <c r="C6221" s="248">
        <v>65.846442518221608</v>
      </c>
    </row>
    <row r="6222" spans="2:3" x14ac:dyDescent="0.75">
      <c r="B6222" s="249">
        <v>6159</v>
      </c>
      <c r="C6222" s="248">
        <v>121.34444868648812</v>
      </c>
    </row>
    <row r="6223" spans="2:3" x14ac:dyDescent="0.75">
      <c r="B6223" s="249">
        <v>6160</v>
      </c>
      <c r="C6223" s="248">
        <v>101.37436027468651</v>
      </c>
    </row>
    <row r="6224" spans="2:3" x14ac:dyDescent="0.75">
      <c r="B6224" s="249">
        <v>6161</v>
      </c>
      <c r="C6224" s="248">
        <v>115.07575262395201</v>
      </c>
    </row>
    <row r="6225" spans="2:3" x14ac:dyDescent="0.75">
      <c r="B6225" s="249">
        <v>6162</v>
      </c>
      <c r="C6225" s="248">
        <v>103.5268847222178</v>
      </c>
    </row>
    <row r="6226" spans="2:3" x14ac:dyDescent="0.75">
      <c r="B6226" s="249">
        <v>6163</v>
      </c>
      <c r="C6226" s="248">
        <v>149.33096589349054</v>
      </c>
    </row>
    <row r="6227" spans="2:3" x14ac:dyDescent="0.75">
      <c r="B6227" s="249">
        <v>6164</v>
      </c>
      <c r="C6227" s="248">
        <v>124.08659337594968</v>
      </c>
    </row>
    <row r="6228" spans="2:3" x14ac:dyDescent="0.75">
      <c r="B6228" s="249">
        <v>6165</v>
      </c>
      <c r="C6228" s="248">
        <v>133.76497800838521</v>
      </c>
    </row>
    <row r="6229" spans="2:3" x14ac:dyDescent="0.75">
      <c r="B6229" s="249">
        <v>6166</v>
      </c>
      <c r="C6229" s="248">
        <v>146.64948424680011</v>
      </c>
    </row>
    <row r="6230" spans="2:3" x14ac:dyDescent="0.75">
      <c r="B6230" s="249">
        <v>6167</v>
      </c>
      <c r="C6230" s="248">
        <v>119.76731171327373</v>
      </c>
    </row>
    <row r="6231" spans="2:3" x14ac:dyDescent="0.75">
      <c r="B6231" s="249">
        <v>6168</v>
      </c>
      <c r="C6231" s="248">
        <v>89.696458318090592</v>
      </c>
    </row>
    <row r="6232" spans="2:3" x14ac:dyDescent="0.75">
      <c r="B6232" s="249">
        <v>6169</v>
      </c>
      <c r="C6232" s="248">
        <v>104.23242065781123</v>
      </c>
    </row>
    <row r="6233" spans="2:3" x14ac:dyDescent="0.75">
      <c r="B6233" s="249">
        <v>6170</v>
      </c>
      <c r="C6233" s="248">
        <v>108.53063775136441</v>
      </c>
    </row>
    <row r="6234" spans="2:3" x14ac:dyDescent="0.75">
      <c r="B6234" s="249">
        <v>6171</v>
      </c>
      <c r="C6234" s="248">
        <v>98.722241102522958</v>
      </c>
    </row>
    <row r="6235" spans="2:3" x14ac:dyDescent="0.75">
      <c r="B6235" s="249">
        <v>6172</v>
      </c>
      <c r="C6235" s="248">
        <v>111.34182536124037</v>
      </c>
    </row>
    <row r="6236" spans="2:3" x14ac:dyDescent="0.75">
      <c r="B6236" s="249">
        <v>6173</v>
      </c>
      <c r="C6236" s="248">
        <v>133.39178523386852</v>
      </c>
    </row>
    <row r="6237" spans="2:3" x14ac:dyDescent="0.75">
      <c r="B6237" s="249">
        <v>6174</v>
      </c>
      <c r="C6237" s="248">
        <v>124.54731938842096</v>
      </c>
    </row>
    <row r="6238" spans="2:3" x14ac:dyDescent="0.75">
      <c r="B6238" s="249">
        <v>6175</v>
      </c>
      <c r="C6238" s="248">
        <v>132.64385352429542</v>
      </c>
    </row>
    <row r="6239" spans="2:3" x14ac:dyDescent="0.75">
      <c r="B6239" s="249">
        <v>6176</v>
      </c>
      <c r="C6239" s="248">
        <v>145.87586603994848</v>
      </c>
    </row>
    <row r="6240" spans="2:3" x14ac:dyDescent="0.75">
      <c r="B6240" s="249">
        <v>6177</v>
      </c>
      <c r="C6240" s="248">
        <v>121.15871599048701</v>
      </c>
    </row>
    <row r="6241" spans="2:3" x14ac:dyDescent="0.75">
      <c r="B6241" s="249">
        <v>6178</v>
      </c>
      <c r="C6241" s="248">
        <v>64.336349292698316</v>
      </c>
    </row>
    <row r="6242" spans="2:3" x14ac:dyDescent="0.75">
      <c r="B6242" s="249">
        <v>6179</v>
      </c>
      <c r="C6242" s="248">
        <v>125.88201778119426</v>
      </c>
    </row>
    <row r="6243" spans="2:3" x14ac:dyDescent="0.75">
      <c r="B6243" s="249">
        <v>6180</v>
      </c>
      <c r="C6243" s="248">
        <v>134.85777124500342</v>
      </c>
    </row>
    <row r="6244" spans="2:3" x14ac:dyDescent="0.75">
      <c r="B6244" s="249">
        <v>6181</v>
      </c>
      <c r="C6244" s="248">
        <v>111.5918570243107</v>
      </c>
    </row>
    <row r="6245" spans="2:3" x14ac:dyDescent="0.75">
      <c r="B6245" s="249">
        <v>6182</v>
      </c>
      <c r="C6245" s="248">
        <v>137.86480987721436</v>
      </c>
    </row>
    <row r="6246" spans="2:3" x14ac:dyDescent="0.75">
      <c r="B6246" s="249">
        <v>6183</v>
      </c>
      <c r="C6246" s="248">
        <v>162.70252350525993</v>
      </c>
    </row>
    <row r="6247" spans="2:3" x14ac:dyDescent="0.75">
      <c r="B6247" s="249">
        <v>6184</v>
      </c>
      <c r="C6247" s="248">
        <v>143.94428778852497</v>
      </c>
    </row>
    <row r="6248" spans="2:3" x14ac:dyDescent="0.75">
      <c r="B6248" s="249">
        <v>6185</v>
      </c>
      <c r="C6248" s="248">
        <v>129.1568229523036</v>
      </c>
    </row>
    <row r="6249" spans="2:3" x14ac:dyDescent="0.75">
      <c r="B6249" s="249">
        <v>6186</v>
      </c>
      <c r="C6249" s="248">
        <v>124.03610399618728</v>
      </c>
    </row>
    <row r="6250" spans="2:3" x14ac:dyDescent="0.75">
      <c r="B6250" s="249">
        <v>6187</v>
      </c>
      <c r="C6250" s="248">
        <v>135.28920437650513</v>
      </c>
    </row>
    <row r="6251" spans="2:3" x14ac:dyDescent="0.75">
      <c r="B6251" s="249">
        <v>6188</v>
      </c>
      <c r="C6251" s="248">
        <v>114.41029615614433</v>
      </c>
    </row>
    <row r="6252" spans="2:3" x14ac:dyDescent="0.75">
      <c r="B6252" s="249">
        <v>6189</v>
      </c>
      <c r="C6252" s="248">
        <v>76.497803340097249</v>
      </c>
    </row>
    <row r="6253" spans="2:3" x14ac:dyDescent="0.75">
      <c r="B6253" s="249">
        <v>6190</v>
      </c>
      <c r="C6253" s="248">
        <v>115.0808106053769</v>
      </c>
    </row>
    <row r="6254" spans="2:3" x14ac:dyDescent="0.75">
      <c r="B6254" s="249">
        <v>6191</v>
      </c>
      <c r="C6254" s="248">
        <v>81.919398160067516</v>
      </c>
    </row>
    <row r="6255" spans="2:3" x14ac:dyDescent="0.75">
      <c r="B6255" s="249">
        <v>6192</v>
      </c>
      <c r="C6255" s="248">
        <v>122.00697801364716</v>
      </c>
    </row>
    <row r="6256" spans="2:3" x14ac:dyDescent="0.75">
      <c r="B6256" s="249">
        <v>6193</v>
      </c>
      <c r="C6256" s="248">
        <v>149.93852847662578</v>
      </c>
    </row>
    <row r="6257" spans="2:3" x14ac:dyDescent="0.75">
      <c r="B6257" s="249">
        <v>6194</v>
      </c>
      <c r="C6257" s="248">
        <v>98.24129603237219</v>
      </c>
    </row>
    <row r="6258" spans="2:3" x14ac:dyDescent="0.75">
      <c r="B6258" s="249">
        <v>6195</v>
      </c>
      <c r="C6258" s="248">
        <v>98.324365299444253</v>
      </c>
    </row>
    <row r="6259" spans="2:3" x14ac:dyDescent="0.75">
      <c r="B6259" s="249">
        <v>6196</v>
      </c>
      <c r="C6259" s="248">
        <v>94.976139718016128</v>
      </c>
    </row>
    <row r="6260" spans="2:3" x14ac:dyDescent="0.75">
      <c r="B6260" s="249">
        <v>6197</v>
      </c>
      <c r="C6260" s="248">
        <v>159.87646812037281</v>
      </c>
    </row>
    <row r="6261" spans="2:3" x14ac:dyDescent="0.75">
      <c r="B6261" s="249">
        <v>6198</v>
      </c>
      <c r="C6261" s="248">
        <v>126.07107597591546</v>
      </c>
    </row>
    <row r="6262" spans="2:3" x14ac:dyDescent="0.75">
      <c r="B6262" s="249">
        <v>6199</v>
      </c>
      <c r="C6262" s="248">
        <v>88.55010560799316</v>
      </c>
    </row>
    <row r="6263" spans="2:3" x14ac:dyDescent="0.75">
      <c r="B6263" s="249">
        <v>6200</v>
      </c>
      <c r="C6263" s="248">
        <v>139.01477440501503</v>
      </c>
    </row>
    <row r="6264" spans="2:3" x14ac:dyDescent="0.75">
      <c r="B6264" s="249">
        <v>6201</v>
      </c>
      <c r="C6264" s="248">
        <v>117.5406900845686</v>
      </c>
    </row>
    <row r="6265" spans="2:3" x14ac:dyDescent="0.75">
      <c r="B6265" s="249">
        <v>6202</v>
      </c>
      <c r="C6265" s="248">
        <v>128.88398749333754</v>
      </c>
    </row>
    <row r="6266" spans="2:3" x14ac:dyDescent="0.75">
      <c r="B6266" s="249">
        <v>6203</v>
      </c>
      <c r="C6266" s="248">
        <v>153.25705015693194</v>
      </c>
    </row>
    <row r="6267" spans="2:3" x14ac:dyDescent="0.75">
      <c r="B6267" s="249">
        <v>6204</v>
      </c>
      <c r="C6267" s="248">
        <v>101.6261034941483</v>
      </c>
    </row>
    <row r="6268" spans="2:3" x14ac:dyDescent="0.75">
      <c r="B6268" s="249">
        <v>6205</v>
      </c>
      <c r="C6268" s="248">
        <v>154.30081859950769</v>
      </c>
    </row>
    <row r="6269" spans="2:3" x14ac:dyDescent="0.75">
      <c r="B6269" s="249">
        <v>6206</v>
      </c>
      <c r="C6269" s="248">
        <v>129.57981338174693</v>
      </c>
    </row>
    <row r="6270" spans="2:3" x14ac:dyDescent="0.75">
      <c r="B6270" s="249">
        <v>6207</v>
      </c>
      <c r="C6270" s="248">
        <v>106.76181812733245</v>
      </c>
    </row>
    <row r="6271" spans="2:3" x14ac:dyDescent="0.75">
      <c r="B6271" s="249">
        <v>6208</v>
      </c>
      <c r="C6271" s="248">
        <v>119.96238896630611</v>
      </c>
    </row>
    <row r="6272" spans="2:3" x14ac:dyDescent="0.75">
      <c r="B6272" s="249">
        <v>6209</v>
      </c>
      <c r="C6272" s="248">
        <v>142.78774672612241</v>
      </c>
    </row>
    <row r="6273" spans="2:3" x14ac:dyDescent="0.75">
      <c r="B6273" s="249">
        <v>6210</v>
      </c>
      <c r="C6273" s="248">
        <v>111.97989021793484</v>
      </c>
    </row>
    <row r="6274" spans="2:3" x14ac:dyDescent="0.75">
      <c r="B6274" s="249">
        <v>6211</v>
      </c>
      <c r="C6274" s="248">
        <v>126.70548400626342</v>
      </c>
    </row>
    <row r="6275" spans="2:3" x14ac:dyDescent="0.75">
      <c r="B6275" s="249">
        <v>6212</v>
      </c>
      <c r="C6275" s="248">
        <v>149.59445512708527</v>
      </c>
    </row>
    <row r="6276" spans="2:3" x14ac:dyDescent="0.75">
      <c r="B6276" s="249">
        <v>6213</v>
      </c>
      <c r="C6276" s="248">
        <v>113.32505830412369</v>
      </c>
    </row>
    <row r="6277" spans="2:3" x14ac:dyDescent="0.75">
      <c r="B6277" s="249">
        <v>6214</v>
      </c>
      <c r="C6277" s="248">
        <v>136.81349062471338</v>
      </c>
    </row>
    <row r="6278" spans="2:3" x14ac:dyDescent="0.75">
      <c r="B6278" s="249">
        <v>6215</v>
      </c>
      <c r="C6278" s="248">
        <v>146.25493109129934</v>
      </c>
    </row>
    <row r="6279" spans="2:3" x14ac:dyDescent="0.75">
      <c r="B6279" s="249">
        <v>6216</v>
      </c>
      <c r="C6279" s="248">
        <v>155.29293848052441</v>
      </c>
    </row>
    <row r="6280" spans="2:3" x14ac:dyDescent="0.75">
      <c r="B6280" s="249">
        <v>6217</v>
      </c>
      <c r="C6280" s="248">
        <v>96.219257104856808</v>
      </c>
    </row>
    <row r="6281" spans="2:3" x14ac:dyDescent="0.75">
      <c r="B6281" s="249">
        <v>6218</v>
      </c>
      <c r="C6281" s="248">
        <v>118.10291711100362</v>
      </c>
    </row>
    <row r="6282" spans="2:3" x14ac:dyDescent="0.75">
      <c r="B6282" s="249">
        <v>6219</v>
      </c>
      <c r="C6282" s="248">
        <v>100.50146182937294</v>
      </c>
    </row>
    <row r="6283" spans="2:3" x14ac:dyDescent="0.75">
      <c r="B6283" s="249">
        <v>6220</v>
      </c>
      <c r="C6283" s="248">
        <v>129.53439804964401</v>
      </c>
    </row>
    <row r="6284" spans="2:3" x14ac:dyDescent="0.75">
      <c r="B6284" s="249">
        <v>6221</v>
      </c>
      <c r="C6284" s="248">
        <v>121.34260241739439</v>
      </c>
    </row>
    <row r="6285" spans="2:3" x14ac:dyDescent="0.75">
      <c r="B6285" s="249">
        <v>6222</v>
      </c>
      <c r="C6285" s="248">
        <v>151.98914172789873</v>
      </c>
    </row>
    <row r="6286" spans="2:3" x14ac:dyDescent="0.75">
      <c r="B6286" s="249">
        <v>6223</v>
      </c>
      <c r="C6286" s="248">
        <v>142.70792374600214</v>
      </c>
    </row>
    <row r="6287" spans="2:3" x14ac:dyDescent="0.75">
      <c r="B6287" s="249">
        <v>6224</v>
      </c>
      <c r="C6287" s="248">
        <v>136.6476204910312</v>
      </c>
    </row>
    <row r="6288" spans="2:3" x14ac:dyDescent="0.75">
      <c r="B6288" s="249">
        <v>6225</v>
      </c>
      <c r="C6288" s="248">
        <v>100.17933343725755</v>
      </c>
    </row>
    <row r="6289" spans="2:3" x14ac:dyDescent="0.75">
      <c r="B6289" s="249">
        <v>6226</v>
      </c>
      <c r="C6289" s="248">
        <v>111.00593305967136</v>
      </c>
    </row>
    <row r="6290" spans="2:3" x14ac:dyDescent="0.75">
      <c r="B6290" s="249">
        <v>6227</v>
      </c>
      <c r="C6290" s="248">
        <v>114.44342222593103</v>
      </c>
    </row>
    <row r="6291" spans="2:3" x14ac:dyDescent="0.75">
      <c r="B6291" s="249">
        <v>6228</v>
      </c>
      <c r="C6291" s="248">
        <v>167.08999432688319</v>
      </c>
    </row>
    <row r="6292" spans="2:3" x14ac:dyDescent="0.75">
      <c r="B6292" s="249">
        <v>6229</v>
      </c>
      <c r="C6292" s="248">
        <v>146.58647141432942</v>
      </c>
    </row>
    <row r="6293" spans="2:3" x14ac:dyDescent="0.75">
      <c r="B6293" s="249">
        <v>6230</v>
      </c>
      <c r="C6293" s="248">
        <v>115.61663975207617</v>
      </c>
    </row>
    <row r="6294" spans="2:3" x14ac:dyDescent="0.75">
      <c r="B6294" s="249">
        <v>6231</v>
      </c>
      <c r="C6294" s="248">
        <v>87.423213581167445</v>
      </c>
    </row>
    <row r="6295" spans="2:3" x14ac:dyDescent="0.75">
      <c r="B6295" s="249">
        <v>6232</v>
      </c>
      <c r="C6295" s="248">
        <v>135.71107946641311</v>
      </c>
    </row>
    <row r="6296" spans="2:3" x14ac:dyDescent="0.75">
      <c r="B6296" s="249">
        <v>6233</v>
      </c>
      <c r="C6296" s="248">
        <v>94.430921260055086</v>
      </c>
    </row>
    <row r="6297" spans="2:3" x14ac:dyDescent="0.75">
      <c r="B6297" s="249">
        <v>6234</v>
      </c>
      <c r="C6297" s="248">
        <v>153.89464429500492</v>
      </c>
    </row>
    <row r="6298" spans="2:3" x14ac:dyDescent="0.75">
      <c r="B6298" s="249">
        <v>6235</v>
      </c>
      <c r="C6298" s="248">
        <v>121.84305673294027</v>
      </c>
    </row>
    <row r="6299" spans="2:3" x14ac:dyDescent="0.75">
      <c r="B6299" s="249">
        <v>6236</v>
      </c>
      <c r="C6299" s="248">
        <v>132.45261910679145</v>
      </c>
    </row>
    <row r="6300" spans="2:3" x14ac:dyDescent="0.75">
      <c r="B6300" s="249">
        <v>6237</v>
      </c>
      <c r="C6300" s="248">
        <v>113.906724871047</v>
      </c>
    </row>
    <row r="6301" spans="2:3" x14ac:dyDescent="0.75">
      <c r="B6301" s="249">
        <v>6238</v>
      </c>
      <c r="C6301" s="248">
        <v>127.44325757271076</v>
      </c>
    </row>
    <row r="6302" spans="2:3" x14ac:dyDescent="0.75">
      <c r="B6302" s="249">
        <v>6239</v>
      </c>
      <c r="C6302" s="248">
        <v>74.025288855593715</v>
      </c>
    </row>
    <row r="6303" spans="2:3" x14ac:dyDescent="0.75">
      <c r="B6303" s="249">
        <v>6240</v>
      </c>
      <c r="C6303" s="248">
        <v>152.44019065011253</v>
      </c>
    </row>
    <row r="6304" spans="2:3" x14ac:dyDescent="0.75">
      <c r="B6304" s="249">
        <v>6241</v>
      </c>
      <c r="C6304" s="248">
        <v>95.120024629093137</v>
      </c>
    </row>
    <row r="6305" spans="2:3" x14ac:dyDescent="0.75">
      <c r="B6305" s="249">
        <v>6242</v>
      </c>
      <c r="C6305" s="248">
        <v>114.3312670750478</v>
      </c>
    </row>
    <row r="6306" spans="2:3" x14ac:dyDescent="0.75">
      <c r="B6306" s="249">
        <v>6243</v>
      </c>
      <c r="C6306" s="248">
        <v>125.26293527323529</v>
      </c>
    </row>
    <row r="6307" spans="2:3" x14ac:dyDescent="0.75">
      <c r="B6307" s="249">
        <v>6244</v>
      </c>
      <c r="C6307" s="248">
        <v>122.6970454436542</v>
      </c>
    </row>
    <row r="6308" spans="2:3" x14ac:dyDescent="0.75">
      <c r="B6308" s="249">
        <v>6245</v>
      </c>
      <c r="C6308" s="248">
        <v>111.44769257323276</v>
      </c>
    </row>
    <row r="6309" spans="2:3" x14ac:dyDescent="0.75">
      <c r="B6309" s="249">
        <v>6246</v>
      </c>
      <c r="C6309" s="248">
        <v>126.83496801319515</v>
      </c>
    </row>
    <row r="6310" spans="2:3" x14ac:dyDescent="0.75">
      <c r="B6310" s="249">
        <v>6247</v>
      </c>
      <c r="C6310" s="248">
        <v>117.43197887120446</v>
      </c>
    </row>
    <row r="6311" spans="2:3" x14ac:dyDescent="0.75">
      <c r="B6311" s="249">
        <v>6248</v>
      </c>
      <c r="C6311" s="248">
        <v>126.04445081016006</v>
      </c>
    </row>
    <row r="6312" spans="2:3" x14ac:dyDescent="0.75">
      <c r="B6312" s="249">
        <v>6249</v>
      </c>
      <c r="C6312" s="248">
        <v>145.4792322627903</v>
      </c>
    </row>
    <row r="6313" spans="2:3" x14ac:dyDescent="0.75">
      <c r="B6313" s="249">
        <v>6250</v>
      </c>
      <c r="C6313" s="248">
        <v>91.092692360005771</v>
      </c>
    </row>
    <row r="6314" spans="2:3" x14ac:dyDescent="0.75">
      <c r="B6314" s="249">
        <v>6251</v>
      </c>
      <c r="C6314" s="248">
        <v>176.19454028669469</v>
      </c>
    </row>
    <row r="6315" spans="2:3" x14ac:dyDescent="0.75">
      <c r="B6315" s="249">
        <v>6252</v>
      </c>
      <c r="C6315" s="248">
        <v>114.27061303493144</v>
      </c>
    </row>
    <row r="6316" spans="2:3" x14ac:dyDescent="0.75">
      <c r="B6316" s="249">
        <v>6253</v>
      </c>
      <c r="C6316" s="248">
        <v>131.06395686922332</v>
      </c>
    </row>
    <row r="6317" spans="2:3" x14ac:dyDescent="0.75">
      <c r="B6317" s="249">
        <v>6254</v>
      </c>
      <c r="C6317" s="248">
        <v>151.52330549772947</v>
      </c>
    </row>
    <row r="6318" spans="2:3" x14ac:dyDescent="0.75">
      <c r="B6318" s="249">
        <v>6255</v>
      </c>
      <c r="C6318" s="248">
        <v>149.21920961605605</v>
      </c>
    </row>
    <row r="6319" spans="2:3" x14ac:dyDescent="0.75">
      <c r="B6319" s="249">
        <v>6256</v>
      </c>
      <c r="C6319" s="248">
        <v>78.892363268057551</v>
      </c>
    </row>
    <row r="6320" spans="2:3" x14ac:dyDescent="0.75">
      <c r="B6320" s="249">
        <v>6257</v>
      </c>
      <c r="C6320" s="248">
        <v>111.22035148091159</v>
      </c>
    </row>
    <row r="6321" spans="2:3" x14ac:dyDescent="0.75">
      <c r="B6321" s="249">
        <v>6258</v>
      </c>
      <c r="C6321" s="248">
        <v>106.32545978007238</v>
      </c>
    </row>
    <row r="6322" spans="2:3" x14ac:dyDescent="0.75">
      <c r="B6322" s="249">
        <v>6259</v>
      </c>
      <c r="C6322" s="248">
        <v>75.777242381775253</v>
      </c>
    </row>
    <row r="6323" spans="2:3" x14ac:dyDescent="0.75">
      <c r="B6323" s="249">
        <v>6260</v>
      </c>
      <c r="C6323" s="248">
        <v>93.537186536825274</v>
      </c>
    </row>
    <row r="6324" spans="2:3" x14ac:dyDescent="0.75">
      <c r="B6324" s="249">
        <v>6261</v>
      </c>
      <c r="C6324" s="248">
        <v>135.56466609588458</v>
      </c>
    </row>
    <row r="6325" spans="2:3" x14ac:dyDescent="0.75">
      <c r="B6325" s="249">
        <v>6262</v>
      </c>
      <c r="C6325" s="248">
        <v>142.92251490888719</v>
      </c>
    </row>
    <row r="6326" spans="2:3" x14ac:dyDescent="0.75">
      <c r="B6326" s="249">
        <v>6263</v>
      </c>
      <c r="C6326" s="248">
        <v>167.92083753944803</v>
      </c>
    </row>
    <row r="6327" spans="2:3" x14ac:dyDescent="0.75">
      <c r="B6327" s="249">
        <v>6264</v>
      </c>
      <c r="C6327" s="248">
        <v>147.08927785741446</v>
      </c>
    </row>
    <row r="6328" spans="2:3" x14ac:dyDescent="0.75">
      <c r="B6328" s="249">
        <v>6265</v>
      </c>
      <c r="C6328" s="248">
        <v>151.12510225077637</v>
      </c>
    </row>
    <row r="6329" spans="2:3" x14ac:dyDescent="0.75">
      <c r="B6329" s="249">
        <v>6266</v>
      </c>
      <c r="C6329" s="248">
        <v>127.13815501501219</v>
      </c>
    </row>
    <row r="6330" spans="2:3" x14ac:dyDescent="0.75">
      <c r="B6330" s="249">
        <v>6267</v>
      </c>
      <c r="C6330" s="248">
        <v>92.714303586172463</v>
      </c>
    </row>
    <row r="6331" spans="2:3" x14ac:dyDescent="0.75">
      <c r="B6331" s="249">
        <v>6268</v>
      </c>
      <c r="C6331" s="248">
        <v>100.62655216277193</v>
      </c>
    </row>
    <row r="6332" spans="2:3" x14ac:dyDescent="0.75">
      <c r="B6332" s="249">
        <v>6269</v>
      </c>
      <c r="C6332" s="248">
        <v>97.524104135781641</v>
      </c>
    </row>
    <row r="6333" spans="2:3" x14ac:dyDescent="0.75">
      <c r="B6333" s="249">
        <v>6270</v>
      </c>
      <c r="C6333" s="248">
        <v>41.70448903169364</v>
      </c>
    </row>
    <row r="6334" spans="2:3" x14ac:dyDescent="0.75">
      <c r="B6334" s="249">
        <v>6271</v>
      </c>
      <c r="C6334" s="248">
        <v>112.51306456288387</v>
      </c>
    </row>
    <row r="6335" spans="2:3" x14ac:dyDescent="0.75">
      <c r="B6335" s="249">
        <v>6272</v>
      </c>
      <c r="C6335" s="248">
        <v>142.99368372918386</v>
      </c>
    </row>
    <row r="6336" spans="2:3" x14ac:dyDescent="0.75">
      <c r="B6336" s="249">
        <v>6273</v>
      </c>
      <c r="C6336" s="248">
        <v>104.37510103076075</v>
      </c>
    </row>
    <row r="6337" spans="2:3" x14ac:dyDescent="0.75">
      <c r="B6337" s="249">
        <v>6274</v>
      </c>
      <c r="C6337" s="248">
        <v>96.425891531824888</v>
      </c>
    </row>
    <row r="6338" spans="2:3" x14ac:dyDescent="0.75">
      <c r="B6338" s="249">
        <v>6275</v>
      </c>
      <c r="C6338" s="248">
        <v>132.76092038740219</v>
      </c>
    </row>
    <row r="6339" spans="2:3" x14ac:dyDescent="0.75">
      <c r="B6339" s="249">
        <v>6276</v>
      </c>
      <c r="C6339" s="248">
        <v>153.16496229060124</v>
      </c>
    </row>
    <row r="6340" spans="2:3" x14ac:dyDescent="0.75">
      <c r="B6340" s="249">
        <v>6277</v>
      </c>
      <c r="C6340" s="248">
        <v>126.09080775316906</v>
      </c>
    </row>
    <row r="6341" spans="2:3" x14ac:dyDescent="0.75">
      <c r="B6341" s="249">
        <v>6278</v>
      </c>
      <c r="C6341" s="248">
        <v>107.53103688410427</v>
      </c>
    </row>
    <row r="6342" spans="2:3" x14ac:dyDescent="0.75">
      <c r="B6342" s="249">
        <v>6279</v>
      </c>
      <c r="C6342" s="248">
        <v>113.40532298012715</v>
      </c>
    </row>
    <row r="6343" spans="2:3" x14ac:dyDescent="0.75">
      <c r="B6343" s="249">
        <v>6280</v>
      </c>
      <c r="C6343" s="248">
        <v>120.88844366588046</v>
      </c>
    </row>
    <row r="6344" spans="2:3" x14ac:dyDescent="0.75">
      <c r="B6344" s="249">
        <v>6281</v>
      </c>
      <c r="C6344" s="248">
        <v>121.75839940371999</v>
      </c>
    </row>
    <row r="6345" spans="2:3" x14ac:dyDescent="0.75">
      <c r="B6345" s="249">
        <v>6282</v>
      </c>
      <c r="C6345" s="248">
        <v>110.13216868950587</v>
      </c>
    </row>
    <row r="6346" spans="2:3" x14ac:dyDescent="0.75">
      <c r="B6346" s="249">
        <v>6283</v>
      </c>
      <c r="C6346" s="248">
        <v>106.33381349823881</v>
      </c>
    </row>
    <row r="6347" spans="2:3" x14ac:dyDescent="0.75">
      <c r="B6347" s="249">
        <v>6284</v>
      </c>
      <c r="C6347" s="248">
        <v>151.02173247870516</v>
      </c>
    </row>
    <row r="6348" spans="2:3" x14ac:dyDescent="0.75">
      <c r="B6348" s="249">
        <v>6285</v>
      </c>
      <c r="C6348" s="248">
        <v>166.60947102066419</v>
      </c>
    </row>
    <row r="6349" spans="2:3" x14ac:dyDescent="0.75">
      <c r="B6349" s="249">
        <v>6286</v>
      </c>
      <c r="C6349" s="248">
        <v>121.44626818097902</v>
      </c>
    </row>
    <row r="6350" spans="2:3" x14ac:dyDescent="0.75">
      <c r="B6350" s="249">
        <v>6287</v>
      </c>
      <c r="C6350" s="248">
        <v>94.093439740846406</v>
      </c>
    </row>
    <row r="6351" spans="2:3" x14ac:dyDescent="0.75">
      <c r="B6351" s="249">
        <v>6288</v>
      </c>
      <c r="C6351" s="248">
        <v>108.9927894339134</v>
      </c>
    </row>
    <row r="6352" spans="2:3" x14ac:dyDescent="0.75">
      <c r="B6352" s="249">
        <v>6289</v>
      </c>
      <c r="C6352" s="248">
        <v>119.60572962258755</v>
      </c>
    </row>
    <row r="6353" spans="2:3" x14ac:dyDescent="0.75">
      <c r="B6353" s="249">
        <v>6290</v>
      </c>
      <c r="C6353" s="248">
        <v>102.78072557056831</v>
      </c>
    </row>
    <row r="6354" spans="2:3" x14ac:dyDescent="0.75">
      <c r="B6354" s="249">
        <v>6291</v>
      </c>
      <c r="C6354" s="248">
        <v>115.37237930218392</v>
      </c>
    </row>
    <row r="6355" spans="2:3" x14ac:dyDescent="0.75">
      <c r="B6355" s="249">
        <v>6292</v>
      </c>
      <c r="C6355" s="248">
        <v>116.49620636706321</v>
      </c>
    </row>
    <row r="6356" spans="2:3" x14ac:dyDescent="0.75">
      <c r="B6356" s="249">
        <v>6293</v>
      </c>
      <c r="C6356" s="248">
        <v>108.83621543670908</v>
      </c>
    </row>
    <row r="6357" spans="2:3" x14ac:dyDescent="0.75">
      <c r="B6357" s="249">
        <v>6294</v>
      </c>
      <c r="C6357" s="248">
        <v>157.84278576696261</v>
      </c>
    </row>
    <row r="6358" spans="2:3" x14ac:dyDescent="0.75">
      <c r="B6358" s="249">
        <v>6295</v>
      </c>
      <c r="C6358" s="248">
        <v>143.02657048004488</v>
      </c>
    </row>
    <row r="6359" spans="2:3" x14ac:dyDescent="0.75">
      <c r="B6359" s="249">
        <v>6296</v>
      </c>
      <c r="C6359" s="248">
        <v>103.76043908264469</v>
      </c>
    </row>
    <row r="6360" spans="2:3" x14ac:dyDescent="0.75">
      <c r="B6360" s="249">
        <v>6297</v>
      </c>
      <c r="C6360" s="248">
        <v>115.72404391475959</v>
      </c>
    </row>
    <row r="6361" spans="2:3" x14ac:dyDescent="0.75">
      <c r="B6361" s="249">
        <v>6298</v>
      </c>
      <c r="C6361" s="248">
        <v>96.957849049720522</v>
      </c>
    </row>
    <row r="6362" spans="2:3" x14ac:dyDescent="0.75">
      <c r="B6362" s="249">
        <v>6299</v>
      </c>
      <c r="C6362" s="248">
        <v>150.17580147573202</v>
      </c>
    </row>
    <row r="6363" spans="2:3" x14ac:dyDescent="0.75">
      <c r="B6363" s="249">
        <v>6300</v>
      </c>
      <c r="C6363" s="248">
        <v>125.16443882378455</v>
      </c>
    </row>
    <row r="6364" spans="2:3" x14ac:dyDescent="0.75">
      <c r="B6364" s="249">
        <v>6301</v>
      </c>
      <c r="C6364" s="248">
        <v>118.11235518291747</v>
      </c>
    </row>
    <row r="6365" spans="2:3" x14ac:dyDescent="0.75">
      <c r="B6365" s="249">
        <v>6302</v>
      </c>
      <c r="C6365" s="248">
        <v>99.379471711997724</v>
      </c>
    </row>
    <row r="6366" spans="2:3" x14ac:dyDescent="0.75">
      <c r="B6366" s="249">
        <v>6303</v>
      </c>
      <c r="C6366" s="248">
        <v>134.42781612347892</v>
      </c>
    </row>
    <row r="6367" spans="2:3" x14ac:dyDescent="0.75">
      <c r="B6367" s="249">
        <v>6304</v>
      </c>
      <c r="C6367" s="248">
        <v>144.77683527877019</v>
      </c>
    </row>
    <row r="6368" spans="2:3" x14ac:dyDescent="0.75">
      <c r="B6368" s="249">
        <v>6305</v>
      </c>
      <c r="C6368" s="248">
        <v>108.52494783068036</v>
      </c>
    </row>
    <row r="6369" spans="2:3" x14ac:dyDescent="0.75">
      <c r="B6369" s="249">
        <v>6306</v>
      </c>
      <c r="C6369" s="248">
        <v>156.93889233331817</v>
      </c>
    </row>
    <row r="6370" spans="2:3" x14ac:dyDescent="0.75">
      <c r="B6370" s="249">
        <v>6307</v>
      </c>
      <c r="C6370" s="248">
        <v>119.5658896318788</v>
      </c>
    </row>
    <row r="6371" spans="2:3" x14ac:dyDescent="0.75">
      <c r="B6371" s="249">
        <v>6308</v>
      </c>
      <c r="C6371" s="248">
        <v>137.59367554680267</v>
      </c>
    </row>
    <row r="6372" spans="2:3" x14ac:dyDescent="0.75">
      <c r="B6372" s="249">
        <v>6309</v>
      </c>
      <c r="C6372" s="248">
        <v>109.23138189195585</v>
      </c>
    </row>
    <row r="6373" spans="2:3" x14ac:dyDescent="0.75">
      <c r="B6373" s="249">
        <v>6310</v>
      </c>
      <c r="C6373" s="248">
        <v>137.74805169172484</v>
      </c>
    </row>
    <row r="6374" spans="2:3" x14ac:dyDescent="0.75">
      <c r="B6374" s="249">
        <v>6311</v>
      </c>
      <c r="C6374" s="248">
        <v>139.30329953463405</v>
      </c>
    </row>
    <row r="6375" spans="2:3" x14ac:dyDescent="0.75">
      <c r="B6375" s="249">
        <v>6312</v>
      </c>
      <c r="C6375" s="248">
        <v>94.573695615062718</v>
      </c>
    </row>
    <row r="6376" spans="2:3" x14ac:dyDescent="0.75">
      <c r="B6376" s="249">
        <v>6313</v>
      </c>
      <c r="C6376" s="248">
        <v>125.4287672106441</v>
      </c>
    </row>
    <row r="6377" spans="2:3" x14ac:dyDescent="0.75">
      <c r="B6377" s="249">
        <v>6314</v>
      </c>
      <c r="C6377" s="248">
        <v>108.39852466964385</v>
      </c>
    </row>
    <row r="6378" spans="2:3" x14ac:dyDescent="0.75">
      <c r="B6378" s="249">
        <v>6315</v>
      </c>
      <c r="C6378" s="248">
        <v>106.05270121210773</v>
      </c>
    </row>
    <row r="6379" spans="2:3" x14ac:dyDescent="0.75">
      <c r="B6379" s="249">
        <v>6316</v>
      </c>
      <c r="C6379" s="248">
        <v>119.27250138722731</v>
      </c>
    </row>
    <row r="6380" spans="2:3" x14ac:dyDescent="0.75">
      <c r="B6380" s="249">
        <v>6317</v>
      </c>
      <c r="C6380" s="248">
        <v>124.28710077897237</v>
      </c>
    </row>
    <row r="6381" spans="2:3" x14ac:dyDescent="0.75">
      <c r="B6381" s="249">
        <v>6318</v>
      </c>
      <c r="C6381" s="248">
        <v>133.72195139550749</v>
      </c>
    </row>
    <row r="6382" spans="2:3" x14ac:dyDescent="0.75">
      <c r="B6382" s="249">
        <v>6319</v>
      </c>
      <c r="C6382" s="248">
        <v>84.59780641120615</v>
      </c>
    </row>
    <row r="6383" spans="2:3" x14ac:dyDescent="0.75">
      <c r="B6383" s="249">
        <v>6320</v>
      </c>
      <c r="C6383" s="248">
        <v>129.0494336915028</v>
      </c>
    </row>
    <row r="6384" spans="2:3" x14ac:dyDescent="0.75">
      <c r="B6384" s="249">
        <v>6321</v>
      </c>
      <c r="C6384" s="248">
        <v>113.97120911985054</v>
      </c>
    </row>
    <row r="6385" spans="2:3" x14ac:dyDescent="0.75">
      <c r="B6385" s="249">
        <v>6322</v>
      </c>
      <c r="C6385" s="248">
        <v>121.56989623509288</v>
      </c>
    </row>
    <row r="6386" spans="2:3" x14ac:dyDescent="0.75">
      <c r="B6386" s="249">
        <v>6323</v>
      </c>
      <c r="C6386" s="248">
        <v>152.27509956458098</v>
      </c>
    </row>
    <row r="6387" spans="2:3" x14ac:dyDescent="0.75">
      <c r="B6387" s="249">
        <v>6324</v>
      </c>
      <c r="C6387" s="248">
        <v>128.64508824977187</v>
      </c>
    </row>
    <row r="6388" spans="2:3" x14ac:dyDescent="0.75">
      <c r="B6388" s="249">
        <v>6325</v>
      </c>
      <c r="C6388" s="248">
        <v>129.54900711289548</v>
      </c>
    </row>
    <row r="6389" spans="2:3" x14ac:dyDescent="0.75">
      <c r="B6389" s="249">
        <v>6326</v>
      </c>
      <c r="C6389" s="248">
        <v>117.57793009584155</v>
      </c>
    </row>
    <row r="6390" spans="2:3" x14ac:dyDescent="0.75">
      <c r="B6390" s="249">
        <v>6327</v>
      </c>
      <c r="C6390" s="248">
        <v>114.28115011009182</v>
      </c>
    </row>
    <row r="6391" spans="2:3" x14ac:dyDescent="0.75">
      <c r="B6391" s="249">
        <v>6328</v>
      </c>
      <c r="C6391" s="248">
        <v>107.76361658587341</v>
      </c>
    </row>
    <row r="6392" spans="2:3" x14ac:dyDescent="0.75">
      <c r="B6392" s="249">
        <v>6329</v>
      </c>
      <c r="C6392" s="248">
        <v>123.64304770991367</v>
      </c>
    </row>
    <row r="6393" spans="2:3" x14ac:dyDescent="0.75">
      <c r="B6393" s="249">
        <v>6330</v>
      </c>
      <c r="C6393" s="248">
        <v>140.04767555503685</v>
      </c>
    </row>
    <row r="6394" spans="2:3" x14ac:dyDescent="0.75">
      <c r="B6394" s="249">
        <v>6331</v>
      </c>
      <c r="C6394" s="248">
        <v>114.02705660315546</v>
      </c>
    </row>
    <row r="6395" spans="2:3" x14ac:dyDescent="0.75">
      <c r="B6395" s="249">
        <v>6332</v>
      </c>
      <c r="C6395" s="248">
        <v>98.528391737270113</v>
      </c>
    </row>
    <row r="6396" spans="2:3" x14ac:dyDescent="0.75">
      <c r="B6396" s="249">
        <v>6333</v>
      </c>
      <c r="C6396" s="248">
        <v>155.56193484439137</v>
      </c>
    </row>
    <row r="6397" spans="2:3" x14ac:dyDescent="0.75">
      <c r="B6397" s="249">
        <v>6334</v>
      </c>
      <c r="C6397" s="248">
        <v>105.67119325066528</v>
      </c>
    </row>
    <row r="6398" spans="2:3" x14ac:dyDescent="0.75">
      <c r="B6398" s="249">
        <v>6335</v>
      </c>
      <c r="C6398" s="248">
        <v>145.13432461365636</v>
      </c>
    </row>
    <row r="6399" spans="2:3" x14ac:dyDescent="0.75">
      <c r="B6399" s="249">
        <v>6336</v>
      </c>
      <c r="C6399" s="248">
        <v>109.21791117452709</v>
      </c>
    </row>
    <row r="6400" spans="2:3" x14ac:dyDescent="0.75">
      <c r="B6400" s="249">
        <v>6337</v>
      </c>
      <c r="C6400" s="248">
        <v>134.49830561554035</v>
      </c>
    </row>
    <row r="6401" spans="2:3" x14ac:dyDescent="0.75">
      <c r="B6401" s="249">
        <v>6338</v>
      </c>
      <c r="C6401" s="248">
        <v>80.10826308096118</v>
      </c>
    </row>
    <row r="6402" spans="2:3" x14ac:dyDescent="0.75">
      <c r="B6402" s="249">
        <v>6339</v>
      </c>
      <c r="C6402" s="248">
        <v>152.48396485588256</v>
      </c>
    </row>
    <row r="6403" spans="2:3" x14ac:dyDescent="0.75">
      <c r="B6403" s="249">
        <v>6340</v>
      </c>
      <c r="C6403" s="248">
        <v>149.94147507369991</v>
      </c>
    </row>
    <row r="6404" spans="2:3" x14ac:dyDescent="0.75">
      <c r="B6404" s="249">
        <v>6341</v>
      </c>
      <c r="C6404" s="248">
        <v>125.05400961963699</v>
      </c>
    </row>
    <row r="6405" spans="2:3" x14ac:dyDescent="0.75">
      <c r="B6405" s="249">
        <v>6342</v>
      </c>
      <c r="C6405" s="248">
        <v>114.78893322016292</v>
      </c>
    </row>
    <row r="6406" spans="2:3" x14ac:dyDescent="0.75">
      <c r="B6406" s="249">
        <v>6343</v>
      </c>
      <c r="C6406" s="248">
        <v>92.98030112667449</v>
      </c>
    </row>
    <row r="6407" spans="2:3" x14ac:dyDescent="0.75">
      <c r="B6407" s="249">
        <v>6344</v>
      </c>
      <c r="C6407" s="248">
        <v>117.80551719847975</v>
      </c>
    </row>
    <row r="6408" spans="2:3" x14ac:dyDescent="0.75">
      <c r="B6408" s="249">
        <v>6345</v>
      </c>
      <c r="C6408" s="248">
        <v>99.759978334152422</v>
      </c>
    </row>
    <row r="6409" spans="2:3" x14ac:dyDescent="0.75">
      <c r="B6409" s="249">
        <v>6346</v>
      </c>
      <c r="C6409" s="248">
        <v>79.100357811757959</v>
      </c>
    </row>
    <row r="6410" spans="2:3" x14ac:dyDescent="0.75">
      <c r="B6410" s="249">
        <v>6347</v>
      </c>
      <c r="C6410" s="248">
        <v>113.28696047552445</v>
      </c>
    </row>
    <row r="6411" spans="2:3" x14ac:dyDescent="0.75">
      <c r="B6411" s="249">
        <v>6348</v>
      </c>
      <c r="C6411" s="248">
        <v>145.77029938126574</v>
      </c>
    </row>
    <row r="6412" spans="2:3" x14ac:dyDescent="0.75">
      <c r="B6412" s="249">
        <v>6349</v>
      </c>
      <c r="C6412" s="248">
        <v>128.61347666959483</v>
      </c>
    </row>
    <row r="6413" spans="2:3" x14ac:dyDescent="0.75">
      <c r="B6413" s="249">
        <v>6350</v>
      </c>
      <c r="C6413" s="248">
        <v>108.4497482292042</v>
      </c>
    </row>
    <row r="6414" spans="2:3" x14ac:dyDescent="0.75">
      <c r="B6414" s="249">
        <v>6351</v>
      </c>
      <c r="C6414" s="248">
        <v>108.04576105607858</v>
      </c>
    </row>
    <row r="6415" spans="2:3" x14ac:dyDescent="0.75">
      <c r="B6415" s="249">
        <v>6352</v>
      </c>
      <c r="C6415" s="248">
        <v>133.59896117632977</v>
      </c>
    </row>
    <row r="6416" spans="2:3" x14ac:dyDescent="0.75">
      <c r="B6416" s="249">
        <v>6353</v>
      </c>
      <c r="C6416" s="248">
        <v>94.395898924447138</v>
      </c>
    </row>
    <row r="6417" spans="2:3" x14ac:dyDescent="0.75">
      <c r="B6417" s="249">
        <v>6354</v>
      </c>
      <c r="C6417" s="248">
        <v>148.60359090692754</v>
      </c>
    </row>
    <row r="6418" spans="2:3" x14ac:dyDescent="0.75">
      <c r="B6418" s="249">
        <v>6355</v>
      </c>
      <c r="C6418" s="248">
        <v>129.95416829032848</v>
      </c>
    </row>
    <row r="6419" spans="2:3" x14ac:dyDescent="0.75">
      <c r="B6419" s="249">
        <v>6356</v>
      </c>
      <c r="C6419" s="248">
        <v>115.08920221009922</v>
      </c>
    </row>
    <row r="6420" spans="2:3" x14ac:dyDescent="0.75">
      <c r="B6420" s="249">
        <v>6357</v>
      </c>
      <c r="C6420" s="248">
        <v>153.33576860278654</v>
      </c>
    </row>
    <row r="6421" spans="2:3" x14ac:dyDescent="0.75">
      <c r="B6421" s="249">
        <v>6358</v>
      </c>
      <c r="C6421" s="248">
        <v>135.44163362912073</v>
      </c>
    </row>
    <row r="6422" spans="2:3" x14ac:dyDescent="0.75">
      <c r="B6422" s="249">
        <v>6359</v>
      </c>
      <c r="C6422" s="248">
        <v>104.66696122225754</v>
      </c>
    </row>
    <row r="6423" spans="2:3" x14ac:dyDescent="0.75">
      <c r="B6423" s="249">
        <v>6360</v>
      </c>
      <c r="C6423" s="248">
        <v>128.89995004720595</v>
      </c>
    </row>
    <row r="6424" spans="2:3" x14ac:dyDescent="0.75">
      <c r="B6424" s="249">
        <v>6361</v>
      </c>
      <c r="C6424" s="248">
        <v>116.33260437040416</v>
      </c>
    </row>
    <row r="6425" spans="2:3" x14ac:dyDescent="0.75">
      <c r="B6425" s="249">
        <v>6362</v>
      </c>
      <c r="C6425" s="248">
        <v>73.534389879563577</v>
      </c>
    </row>
    <row r="6426" spans="2:3" x14ac:dyDescent="0.75">
      <c r="B6426" s="249">
        <v>6363</v>
      </c>
      <c r="C6426" s="248">
        <v>108.79125039474287</v>
      </c>
    </row>
    <row r="6427" spans="2:3" x14ac:dyDescent="0.75">
      <c r="B6427" s="249">
        <v>6364</v>
      </c>
      <c r="C6427" s="248">
        <v>117.19206929279845</v>
      </c>
    </row>
    <row r="6428" spans="2:3" x14ac:dyDescent="0.75">
      <c r="B6428" s="249">
        <v>6365</v>
      </c>
      <c r="C6428" s="248">
        <v>112.63333130479539</v>
      </c>
    </row>
    <row r="6429" spans="2:3" x14ac:dyDescent="0.75">
      <c r="B6429" s="249">
        <v>6366</v>
      </c>
      <c r="C6429" s="248">
        <v>113.51069153272317</v>
      </c>
    </row>
    <row r="6430" spans="2:3" x14ac:dyDescent="0.75">
      <c r="B6430" s="249">
        <v>6367</v>
      </c>
      <c r="C6430" s="248">
        <v>116.22419958853122</v>
      </c>
    </row>
    <row r="6431" spans="2:3" x14ac:dyDescent="0.75">
      <c r="B6431" s="249">
        <v>6368</v>
      </c>
      <c r="C6431" s="248">
        <v>150.11982658000863</v>
      </c>
    </row>
    <row r="6432" spans="2:3" x14ac:dyDescent="0.75">
      <c r="B6432" s="249">
        <v>6369</v>
      </c>
      <c r="C6432" s="248">
        <v>114.87917248803893</v>
      </c>
    </row>
    <row r="6433" spans="2:3" x14ac:dyDescent="0.75">
      <c r="B6433" s="249">
        <v>6370</v>
      </c>
      <c r="C6433" s="248">
        <v>177.71038048728985</v>
      </c>
    </row>
    <row r="6434" spans="2:3" x14ac:dyDescent="0.75">
      <c r="B6434" s="249">
        <v>6371</v>
      </c>
      <c r="C6434" s="248">
        <v>97.209043239243897</v>
      </c>
    </row>
    <row r="6435" spans="2:3" x14ac:dyDescent="0.75">
      <c r="B6435" s="249">
        <v>6372</v>
      </c>
      <c r="C6435" s="248">
        <v>97.043403648495314</v>
      </c>
    </row>
    <row r="6436" spans="2:3" x14ac:dyDescent="0.75">
      <c r="B6436" s="249">
        <v>6373</v>
      </c>
      <c r="C6436" s="248">
        <v>110.43669862590956</v>
      </c>
    </row>
    <row r="6437" spans="2:3" x14ac:dyDescent="0.75">
      <c r="B6437" s="249">
        <v>6374</v>
      </c>
      <c r="C6437" s="248">
        <v>153.44208480583529</v>
      </c>
    </row>
    <row r="6438" spans="2:3" x14ac:dyDescent="0.75">
      <c r="B6438" s="249">
        <v>6375</v>
      </c>
      <c r="C6438" s="248">
        <v>143.56527286155819</v>
      </c>
    </row>
    <row r="6439" spans="2:3" x14ac:dyDescent="0.75">
      <c r="B6439" s="249">
        <v>6376</v>
      </c>
      <c r="C6439" s="248">
        <v>158.37740554188969</v>
      </c>
    </row>
    <row r="6440" spans="2:3" x14ac:dyDescent="0.75">
      <c r="B6440" s="249">
        <v>6377</v>
      </c>
      <c r="C6440" s="248">
        <v>158.24000341929943</v>
      </c>
    </row>
    <row r="6441" spans="2:3" x14ac:dyDescent="0.75">
      <c r="B6441" s="249">
        <v>6378</v>
      </c>
      <c r="C6441" s="248">
        <v>117.6551955309038</v>
      </c>
    </row>
    <row r="6442" spans="2:3" x14ac:dyDescent="0.75">
      <c r="B6442" s="249">
        <v>6379</v>
      </c>
      <c r="C6442" s="248">
        <v>136.7448537691406</v>
      </c>
    </row>
    <row r="6443" spans="2:3" x14ac:dyDescent="0.75">
      <c r="B6443" s="249">
        <v>6380</v>
      </c>
      <c r="C6443" s="248">
        <v>108.97095356169345</v>
      </c>
    </row>
    <row r="6444" spans="2:3" x14ac:dyDescent="0.75">
      <c r="B6444" s="249">
        <v>6381</v>
      </c>
      <c r="C6444" s="248">
        <v>138.95741773083498</v>
      </c>
    </row>
    <row r="6445" spans="2:3" x14ac:dyDescent="0.75">
      <c r="B6445" s="249">
        <v>6382</v>
      </c>
      <c r="C6445" s="248">
        <v>134.33078893994522</v>
      </c>
    </row>
    <row r="6446" spans="2:3" x14ac:dyDescent="0.75">
      <c r="B6446" s="249">
        <v>6383</v>
      </c>
      <c r="C6446" s="248">
        <v>118.63014919308063</v>
      </c>
    </row>
    <row r="6447" spans="2:3" x14ac:dyDescent="0.75">
      <c r="B6447" s="249">
        <v>6384</v>
      </c>
      <c r="C6447" s="248">
        <v>117.60082313590584</v>
      </c>
    </row>
    <row r="6448" spans="2:3" x14ac:dyDescent="0.75">
      <c r="B6448" s="249">
        <v>6385</v>
      </c>
      <c r="C6448" s="248">
        <v>116.58722116926708</v>
      </c>
    </row>
    <row r="6449" spans="2:3" x14ac:dyDescent="0.75">
      <c r="B6449" s="249">
        <v>6386</v>
      </c>
      <c r="C6449" s="248">
        <v>83.18028537239222</v>
      </c>
    </row>
    <row r="6450" spans="2:3" x14ac:dyDescent="0.75">
      <c r="B6450" s="249">
        <v>6387</v>
      </c>
      <c r="C6450" s="248">
        <v>90.152471758849686</v>
      </c>
    </row>
    <row r="6451" spans="2:3" x14ac:dyDescent="0.75">
      <c r="B6451" s="249">
        <v>6388</v>
      </c>
      <c r="C6451" s="248">
        <v>138.84529179808953</v>
      </c>
    </row>
    <row r="6452" spans="2:3" x14ac:dyDescent="0.75">
      <c r="B6452" s="249">
        <v>6389</v>
      </c>
      <c r="C6452" s="248">
        <v>150.0193815455691</v>
      </c>
    </row>
    <row r="6453" spans="2:3" x14ac:dyDescent="0.75">
      <c r="B6453" s="249">
        <v>6390</v>
      </c>
      <c r="C6453" s="248">
        <v>107.10596038310763</v>
      </c>
    </row>
    <row r="6454" spans="2:3" x14ac:dyDescent="0.75">
      <c r="B6454" s="249">
        <v>6391</v>
      </c>
      <c r="C6454" s="248">
        <v>103.34020348348048</v>
      </c>
    </row>
    <row r="6455" spans="2:3" x14ac:dyDescent="0.75">
      <c r="B6455" s="249">
        <v>6392</v>
      </c>
      <c r="C6455" s="248">
        <v>82.202619807238875</v>
      </c>
    </row>
    <row r="6456" spans="2:3" x14ac:dyDescent="0.75">
      <c r="B6456" s="249">
        <v>6393</v>
      </c>
      <c r="C6456" s="248">
        <v>109.49997321346811</v>
      </c>
    </row>
    <row r="6457" spans="2:3" x14ac:dyDescent="0.75">
      <c r="B6457" s="249">
        <v>6394</v>
      </c>
      <c r="C6457" s="248">
        <v>114.29906250084746</v>
      </c>
    </row>
    <row r="6458" spans="2:3" x14ac:dyDescent="0.75">
      <c r="B6458" s="249">
        <v>6395</v>
      </c>
      <c r="C6458" s="248">
        <v>84.216893106763877</v>
      </c>
    </row>
    <row r="6459" spans="2:3" x14ac:dyDescent="0.75">
      <c r="B6459" s="249">
        <v>6396</v>
      </c>
      <c r="C6459" s="248">
        <v>125.22409551835432</v>
      </c>
    </row>
    <row r="6460" spans="2:3" x14ac:dyDescent="0.75">
      <c r="B6460" s="249">
        <v>6397</v>
      </c>
      <c r="C6460" s="248">
        <v>116.09301422735813</v>
      </c>
    </row>
    <row r="6461" spans="2:3" x14ac:dyDescent="0.75">
      <c r="B6461" s="249">
        <v>6398</v>
      </c>
      <c r="C6461" s="248">
        <v>107.96412004981286</v>
      </c>
    </row>
    <row r="6462" spans="2:3" x14ac:dyDescent="0.75">
      <c r="B6462" s="249">
        <v>6399</v>
      </c>
      <c r="C6462" s="248">
        <v>97.639564299877918</v>
      </c>
    </row>
    <row r="6463" spans="2:3" x14ac:dyDescent="0.75">
      <c r="B6463" s="249">
        <v>6400</v>
      </c>
      <c r="C6463" s="248">
        <v>144.30209181431078</v>
      </c>
    </row>
    <row r="6464" spans="2:3" x14ac:dyDescent="0.75">
      <c r="B6464" s="249">
        <v>6401</v>
      </c>
      <c r="C6464" s="248">
        <v>155.93813406610738</v>
      </c>
    </row>
    <row r="6465" spans="2:3" x14ac:dyDescent="0.75">
      <c r="B6465" s="249">
        <v>6402</v>
      </c>
      <c r="C6465" s="248">
        <v>162.01318812427377</v>
      </c>
    </row>
    <row r="6466" spans="2:3" x14ac:dyDescent="0.75">
      <c r="B6466" s="249">
        <v>6403</v>
      </c>
      <c r="C6466" s="248">
        <v>100.33038474761399</v>
      </c>
    </row>
    <row r="6467" spans="2:3" x14ac:dyDescent="0.75">
      <c r="B6467" s="249">
        <v>6404</v>
      </c>
      <c r="C6467" s="248">
        <v>88.386513825198762</v>
      </c>
    </row>
    <row r="6468" spans="2:3" x14ac:dyDescent="0.75">
      <c r="B6468" s="249">
        <v>6405</v>
      </c>
      <c r="C6468" s="248">
        <v>121.57106744794817</v>
      </c>
    </row>
    <row r="6469" spans="2:3" x14ac:dyDescent="0.75">
      <c r="B6469" s="249">
        <v>6406</v>
      </c>
      <c r="C6469" s="248">
        <v>50.669296472727751</v>
      </c>
    </row>
    <row r="6470" spans="2:3" x14ac:dyDescent="0.75">
      <c r="B6470" s="249">
        <v>6407</v>
      </c>
      <c r="C6470" s="248">
        <v>88.820816770653892</v>
      </c>
    </row>
    <row r="6471" spans="2:3" x14ac:dyDescent="0.75">
      <c r="B6471" s="249">
        <v>6408</v>
      </c>
      <c r="C6471" s="248">
        <v>153.58847203878713</v>
      </c>
    </row>
    <row r="6472" spans="2:3" x14ac:dyDescent="0.75">
      <c r="B6472" s="249">
        <v>6409</v>
      </c>
      <c r="C6472" s="248">
        <v>85.212635585373022</v>
      </c>
    </row>
    <row r="6473" spans="2:3" x14ac:dyDescent="0.75">
      <c r="B6473" s="249">
        <v>6410</v>
      </c>
      <c r="C6473" s="248">
        <v>138.63044342314907</v>
      </c>
    </row>
    <row r="6474" spans="2:3" x14ac:dyDescent="0.75">
      <c r="B6474" s="249">
        <v>6411</v>
      </c>
      <c r="C6474" s="248">
        <v>134.120607588019</v>
      </c>
    </row>
    <row r="6475" spans="2:3" x14ac:dyDescent="0.75">
      <c r="B6475" s="249">
        <v>6412</v>
      </c>
      <c r="C6475" s="248">
        <v>104.03422090593816</v>
      </c>
    </row>
    <row r="6476" spans="2:3" x14ac:dyDescent="0.75">
      <c r="B6476" s="249">
        <v>6413</v>
      </c>
      <c r="C6476" s="248">
        <v>97.196695720846478</v>
      </c>
    </row>
    <row r="6477" spans="2:3" x14ac:dyDescent="0.75">
      <c r="B6477" s="249">
        <v>6414</v>
      </c>
      <c r="C6477" s="248">
        <v>144.80441962011901</v>
      </c>
    </row>
    <row r="6478" spans="2:3" x14ac:dyDescent="0.75">
      <c r="B6478" s="249">
        <v>6415</v>
      </c>
      <c r="C6478" s="248">
        <v>143.03749364877402</v>
      </c>
    </row>
    <row r="6479" spans="2:3" x14ac:dyDescent="0.75">
      <c r="B6479" s="249">
        <v>6416</v>
      </c>
      <c r="C6479" s="248">
        <v>100.16898356036492</v>
      </c>
    </row>
    <row r="6480" spans="2:3" x14ac:dyDescent="0.75">
      <c r="B6480" s="249">
        <v>6417</v>
      </c>
      <c r="C6480" s="248">
        <v>148.12749242388728</v>
      </c>
    </row>
    <row r="6481" spans="2:3" x14ac:dyDescent="0.75">
      <c r="B6481" s="249">
        <v>6418</v>
      </c>
      <c r="C6481" s="248">
        <v>125.21071804908112</v>
      </c>
    </row>
    <row r="6482" spans="2:3" x14ac:dyDescent="0.75">
      <c r="B6482" s="249">
        <v>6419</v>
      </c>
      <c r="C6482" s="248">
        <v>115.2752102180899</v>
      </c>
    </row>
    <row r="6483" spans="2:3" x14ac:dyDescent="0.75">
      <c r="B6483" s="249">
        <v>6420</v>
      </c>
      <c r="C6483" s="248">
        <v>90.604152797926417</v>
      </c>
    </row>
    <row r="6484" spans="2:3" x14ac:dyDescent="0.75">
      <c r="B6484" s="249">
        <v>6421</v>
      </c>
      <c r="C6484" s="248">
        <v>136.33139427476175</v>
      </c>
    </row>
    <row r="6485" spans="2:3" x14ac:dyDescent="0.75">
      <c r="B6485" s="249">
        <v>6422</v>
      </c>
      <c r="C6485" s="248">
        <v>133.59272335823562</v>
      </c>
    </row>
    <row r="6486" spans="2:3" x14ac:dyDescent="0.75">
      <c r="B6486" s="249">
        <v>6423</v>
      </c>
      <c r="C6486" s="248">
        <v>109.13720975555694</v>
      </c>
    </row>
    <row r="6487" spans="2:3" x14ac:dyDescent="0.75">
      <c r="B6487" s="249">
        <v>6424</v>
      </c>
      <c r="C6487" s="248">
        <v>151.13735064212969</v>
      </c>
    </row>
    <row r="6488" spans="2:3" x14ac:dyDescent="0.75">
      <c r="B6488" s="249">
        <v>6425</v>
      </c>
      <c r="C6488" s="248">
        <v>118.59911623762869</v>
      </c>
    </row>
    <row r="6489" spans="2:3" x14ac:dyDescent="0.75">
      <c r="B6489" s="249">
        <v>6426</v>
      </c>
      <c r="C6489" s="248">
        <v>129.13976448558503</v>
      </c>
    </row>
    <row r="6490" spans="2:3" x14ac:dyDescent="0.75">
      <c r="B6490" s="249">
        <v>6427</v>
      </c>
      <c r="C6490" s="248">
        <v>103.30543156968731</v>
      </c>
    </row>
    <row r="6491" spans="2:3" x14ac:dyDescent="0.75">
      <c r="B6491" s="249">
        <v>6428</v>
      </c>
      <c r="C6491" s="248">
        <v>124.18487566780645</v>
      </c>
    </row>
    <row r="6492" spans="2:3" x14ac:dyDescent="0.75">
      <c r="B6492" s="249">
        <v>6429</v>
      </c>
      <c r="C6492" s="248">
        <v>141.43050107964646</v>
      </c>
    </row>
    <row r="6493" spans="2:3" x14ac:dyDescent="0.75">
      <c r="B6493" s="249">
        <v>6430</v>
      </c>
      <c r="C6493" s="248">
        <v>107.88815966280671</v>
      </c>
    </row>
    <row r="6494" spans="2:3" x14ac:dyDescent="0.75">
      <c r="B6494" s="249">
        <v>6431</v>
      </c>
      <c r="C6494" s="248">
        <v>136.65010650250599</v>
      </c>
    </row>
    <row r="6495" spans="2:3" x14ac:dyDescent="0.75">
      <c r="B6495" s="249">
        <v>6432</v>
      </c>
      <c r="C6495" s="248">
        <v>136.73679199813898</v>
      </c>
    </row>
    <row r="6496" spans="2:3" x14ac:dyDescent="0.75">
      <c r="B6496" s="249">
        <v>6433</v>
      </c>
      <c r="C6496" s="248">
        <v>88.682572986539896</v>
      </c>
    </row>
    <row r="6497" spans="2:3" x14ac:dyDescent="0.75">
      <c r="B6497" s="249">
        <v>6434</v>
      </c>
      <c r="C6497" s="248">
        <v>160.52584320418285</v>
      </c>
    </row>
    <row r="6498" spans="2:3" x14ac:dyDescent="0.75">
      <c r="B6498" s="249">
        <v>6435</v>
      </c>
      <c r="C6498" s="248">
        <v>145.83627712608293</v>
      </c>
    </row>
    <row r="6499" spans="2:3" x14ac:dyDescent="0.75">
      <c r="B6499" s="249">
        <v>6436</v>
      </c>
      <c r="C6499" s="248">
        <v>122.72286873479067</v>
      </c>
    </row>
    <row r="6500" spans="2:3" x14ac:dyDescent="0.75">
      <c r="B6500" s="249">
        <v>6437</v>
      </c>
      <c r="C6500" s="248">
        <v>149.24444292476375</v>
      </c>
    </row>
    <row r="6501" spans="2:3" x14ac:dyDescent="0.75">
      <c r="B6501" s="249">
        <v>6438</v>
      </c>
      <c r="C6501" s="248">
        <v>155.78952067375189</v>
      </c>
    </row>
    <row r="6502" spans="2:3" x14ac:dyDescent="0.75">
      <c r="B6502" s="249">
        <v>6439</v>
      </c>
      <c r="C6502" s="248">
        <v>137.71746895606634</v>
      </c>
    </row>
    <row r="6503" spans="2:3" x14ac:dyDescent="0.75">
      <c r="B6503" s="249">
        <v>6440</v>
      </c>
      <c r="C6503" s="248">
        <v>124.0885357338734</v>
      </c>
    </row>
    <row r="6504" spans="2:3" x14ac:dyDescent="0.75">
      <c r="B6504" s="249">
        <v>6441</v>
      </c>
      <c r="C6504" s="248">
        <v>125.31000970765652</v>
      </c>
    </row>
    <row r="6505" spans="2:3" x14ac:dyDescent="0.75">
      <c r="B6505" s="249">
        <v>6442</v>
      </c>
      <c r="C6505" s="248">
        <v>142.09160166025762</v>
      </c>
    </row>
    <row r="6506" spans="2:3" x14ac:dyDescent="0.75">
      <c r="B6506" s="249">
        <v>6443</v>
      </c>
      <c r="C6506" s="248">
        <v>66.140255515189068</v>
      </c>
    </row>
    <row r="6507" spans="2:3" x14ac:dyDescent="0.75">
      <c r="B6507" s="249">
        <v>6444</v>
      </c>
      <c r="C6507" s="248">
        <v>131.5516601514872</v>
      </c>
    </row>
    <row r="6508" spans="2:3" x14ac:dyDescent="0.75">
      <c r="B6508" s="249">
        <v>6445</v>
      </c>
      <c r="C6508" s="248">
        <v>83.383227662842188</v>
      </c>
    </row>
    <row r="6509" spans="2:3" x14ac:dyDescent="0.75">
      <c r="B6509" s="249">
        <v>6446</v>
      </c>
      <c r="C6509" s="248">
        <v>108.89520837429545</v>
      </c>
    </row>
    <row r="6510" spans="2:3" x14ac:dyDescent="0.75">
      <c r="B6510" s="249">
        <v>6447</v>
      </c>
      <c r="C6510" s="248">
        <v>136.31670086465058</v>
      </c>
    </row>
    <row r="6511" spans="2:3" x14ac:dyDescent="0.75">
      <c r="B6511" s="249">
        <v>6448</v>
      </c>
      <c r="C6511" s="248">
        <v>146.64845189778097</v>
      </c>
    </row>
    <row r="6512" spans="2:3" x14ac:dyDescent="0.75">
      <c r="B6512" s="249">
        <v>6449</v>
      </c>
      <c r="C6512" s="248">
        <v>110.99034990440475</v>
      </c>
    </row>
    <row r="6513" spans="2:3" x14ac:dyDescent="0.75">
      <c r="B6513" s="249">
        <v>6450</v>
      </c>
      <c r="C6513" s="248">
        <v>160.52445759202192</v>
      </c>
    </row>
    <row r="6514" spans="2:3" x14ac:dyDescent="0.75">
      <c r="B6514" s="249">
        <v>6451</v>
      </c>
      <c r="C6514" s="248">
        <v>147.22113927943502</v>
      </c>
    </row>
    <row r="6515" spans="2:3" x14ac:dyDescent="0.75">
      <c r="B6515" s="249">
        <v>6452</v>
      </c>
      <c r="C6515" s="248">
        <v>67.881642626734504</v>
      </c>
    </row>
    <row r="6516" spans="2:3" x14ac:dyDescent="0.75">
      <c r="B6516" s="249">
        <v>6453</v>
      </c>
      <c r="C6516" s="248">
        <v>123.38008516415657</v>
      </c>
    </row>
    <row r="6517" spans="2:3" x14ac:dyDescent="0.75">
      <c r="B6517" s="249">
        <v>6454</v>
      </c>
      <c r="C6517" s="248">
        <v>150.99369853309977</v>
      </c>
    </row>
    <row r="6518" spans="2:3" x14ac:dyDescent="0.75">
      <c r="B6518" s="249">
        <v>6455</v>
      </c>
      <c r="C6518" s="248">
        <v>107.85100710908557</v>
      </c>
    </row>
    <row r="6519" spans="2:3" x14ac:dyDescent="0.75">
      <c r="B6519" s="249">
        <v>6456</v>
      </c>
      <c r="C6519" s="248">
        <v>155.20422388930979</v>
      </c>
    </row>
    <row r="6520" spans="2:3" x14ac:dyDescent="0.75">
      <c r="B6520" s="249">
        <v>6457</v>
      </c>
      <c r="C6520" s="248">
        <v>108.00137546656676</v>
      </c>
    </row>
    <row r="6521" spans="2:3" x14ac:dyDescent="0.75">
      <c r="B6521" s="249">
        <v>6458</v>
      </c>
      <c r="C6521" s="248">
        <v>136.92632137203475</v>
      </c>
    </row>
    <row r="6522" spans="2:3" x14ac:dyDescent="0.75">
      <c r="B6522" s="249">
        <v>6459</v>
      </c>
      <c r="C6522" s="248">
        <v>98.771830183651673</v>
      </c>
    </row>
    <row r="6523" spans="2:3" x14ac:dyDescent="0.75">
      <c r="B6523" s="249">
        <v>6460</v>
      </c>
      <c r="C6523" s="248">
        <v>117.18424636349633</v>
      </c>
    </row>
    <row r="6524" spans="2:3" x14ac:dyDescent="0.75">
      <c r="B6524" s="249">
        <v>6461</v>
      </c>
      <c r="C6524" s="248">
        <v>130.36103636208622</v>
      </c>
    </row>
    <row r="6525" spans="2:3" x14ac:dyDescent="0.75">
      <c r="B6525" s="249">
        <v>6462</v>
      </c>
      <c r="C6525" s="248">
        <v>146.9413388417284</v>
      </c>
    </row>
    <row r="6526" spans="2:3" x14ac:dyDescent="0.75">
      <c r="B6526" s="249">
        <v>6463</v>
      </c>
      <c r="C6526" s="248">
        <v>146.85888473894579</v>
      </c>
    </row>
    <row r="6527" spans="2:3" x14ac:dyDescent="0.75">
      <c r="B6527" s="249">
        <v>6464</v>
      </c>
      <c r="C6527" s="248">
        <v>82.621583386889057</v>
      </c>
    </row>
    <row r="6528" spans="2:3" x14ac:dyDescent="0.75">
      <c r="B6528" s="249">
        <v>6465</v>
      </c>
      <c r="C6528" s="248">
        <v>133.68773561392982</v>
      </c>
    </row>
    <row r="6529" spans="2:3" x14ac:dyDescent="0.75">
      <c r="B6529" s="249">
        <v>6466</v>
      </c>
      <c r="C6529" s="248">
        <v>130.46082533970494</v>
      </c>
    </row>
    <row r="6530" spans="2:3" x14ac:dyDescent="0.75">
      <c r="B6530" s="249">
        <v>6467</v>
      </c>
      <c r="C6530" s="248">
        <v>92.107914661993533</v>
      </c>
    </row>
    <row r="6531" spans="2:3" x14ac:dyDescent="0.75">
      <c r="B6531" s="249">
        <v>6468</v>
      </c>
      <c r="C6531" s="248">
        <v>141.500729585735</v>
      </c>
    </row>
    <row r="6532" spans="2:3" x14ac:dyDescent="0.75">
      <c r="B6532" s="249">
        <v>6469</v>
      </c>
      <c r="C6532" s="248">
        <v>114.87942966776032</v>
      </c>
    </row>
    <row r="6533" spans="2:3" x14ac:dyDescent="0.75">
      <c r="B6533" s="249">
        <v>6470</v>
      </c>
      <c r="C6533" s="248">
        <v>130.24113969833837</v>
      </c>
    </row>
    <row r="6534" spans="2:3" x14ac:dyDescent="0.75">
      <c r="B6534" s="249">
        <v>6471</v>
      </c>
      <c r="C6534" s="248">
        <v>101.3898615978963</v>
      </c>
    </row>
    <row r="6535" spans="2:3" x14ac:dyDescent="0.75">
      <c r="B6535" s="249">
        <v>6472</v>
      </c>
      <c r="C6535" s="248">
        <v>133.1037983468614</v>
      </c>
    </row>
    <row r="6536" spans="2:3" x14ac:dyDescent="0.75">
      <c r="B6536" s="249">
        <v>6473</v>
      </c>
      <c r="C6536" s="248">
        <v>103.45638001040849</v>
      </c>
    </row>
    <row r="6537" spans="2:3" x14ac:dyDescent="0.75">
      <c r="B6537" s="249">
        <v>6474</v>
      </c>
      <c r="C6537" s="248">
        <v>130.5830784012069</v>
      </c>
    </row>
    <row r="6538" spans="2:3" x14ac:dyDescent="0.75">
      <c r="B6538" s="249">
        <v>6475</v>
      </c>
      <c r="C6538" s="248">
        <v>82.678507094309936</v>
      </c>
    </row>
    <row r="6539" spans="2:3" x14ac:dyDescent="0.75">
      <c r="B6539" s="249">
        <v>6476</v>
      </c>
      <c r="C6539" s="248">
        <v>155.17771355827418</v>
      </c>
    </row>
    <row r="6540" spans="2:3" x14ac:dyDescent="0.75">
      <c r="B6540" s="249">
        <v>6477</v>
      </c>
      <c r="C6540" s="248">
        <v>123.77240617233814</v>
      </c>
    </row>
    <row r="6541" spans="2:3" x14ac:dyDescent="0.75">
      <c r="B6541" s="249">
        <v>6478</v>
      </c>
      <c r="C6541" s="248">
        <v>117.84638353782067</v>
      </c>
    </row>
    <row r="6542" spans="2:3" x14ac:dyDescent="0.75">
      <c r="B6542" s="249">
        <v>6479</v>
      </c>
      <c r="C6542" s="248">
        <v>147.23799443792259</v>
      </c>
    </row>
    <row r="6543" spans="2:3" x14ac:dyDescent="0.75">
      <c r="B6543" s="249">
        <v>6480</v>
      </c>
      <c r="C6543" s="248">
        <v>95.281688544095715</v>
      </c>
    </row>
    <row r="6544" spans="2:3" x14ac:dyDescent="0.75">
      <c r="B6544" s="249">
        <v>6481</v>
      </c>
      <c r="C6544" s="248">
        <v>128.64346308682624</v>
      </c>
    </row>
    <row r="6545" spans="2:3" x14ac:dyDescent="0.75">
      <c r="B6545" s="249">
        <v>6482</v>
      </c>
      <c r="C6545" s="248">
        <v>103.28840716087011</v>
      </c>
    </row>
    <row r="6546" spans="2:3" x14ac:dyDescent="0.75">
      <c r="B6546" s="249">
        <v>6483</v>
      </c>
      <c r="C6546" s="248">
        <v>137.40573162700383</v>
      </c>
    </row>
    <row r="6547" spans="2:3" x14ac:dyDescent="0.75">
      <c r="B6547" s="249">
        <v>6484</v>
      </c>
      <c r="C6547" s="248">
        <v>108.95580491848173</v>
      </c>
    </row>
    <row r="6548" spans="2:3" x14ac:dyDescent="0.75">
      <c r="B6548" s="249">
        <v>6485</v>
      </c>
      <c r="C6548" s="248">
        <v>132.693912815918</v>
      </c>
    </row>
    <row r="6549" spans="2:3" x14ac:dyDescent="0.75">
      <c r="B6549" s="249">
        <v>6486</v>
      </c>
      <c r="C6549" s="248">
        <v>79.271067629457434</v>
      </c>
    </row>
    <row r="6550" spans="2:3" x14ac:dyDescent="0.75">
      <c r="B6550" s="249">
        <v>6487</v>
      </c>
      <c r="C6550" s="248">
        <v>151.24236614178716</v>
      </c>
    </row>
    <row r="6551" spans="2:3" x14ac:dyDescent="0.75">
      <c r="B6551" s="249">
        <v>6488</v>
      </c>
      <c r="C6551" s="248">
        <v>106.69773922167724</v>
      </c>
    </row>
    <row r="6552" spans="2:3" x14ac:dyDescent="0.75">
      <c r="B6552" s="249">
        <v>6489</v>
      </c>
      <c r="C6552" s="248">
        <v>141.73742888997177</v>
      </c>
    </row>
    <row r="6553" spans="2:3" x14ac:dyDescent="0.75">
      <c r="B6553" s="249">
        <v>6490</v>
      </c>
      <c r="C6553" s="248">
        <v>141.16227299552349</v>
      </c>
    </row>
    <row r="6554" spans="2:3" x14ac:dyDescent="0.75">
      <c r="B6554" s="249">
        <v>6491</v>
      </c>
      <c r="C6554" s="248">
        <v>99.676627423383053</v>
      </c>
    </row>
    <row r="6555" spans="2:3" x14ac:dyDescent="0.75">
      <c r="B6555" s="249">
        <v>6492</v>
      </c>
      <c r="C6555" s="248">
        <v>163.18913548084558</v>
      </c>
    </row>
    <row r="6556" spans="2:3" x14ac:dyDescent="0.75">
      <c r="B6556" s="249">
        <v>6493</v>
      </c>
      <c r="C6556" s="248">
        <v>102.8167111111598</v>
      </c>
    </row>
    <row r="6557" spans="2:3" x14ac:dyDescent="0.75">
      <c r="B6557" s="249">
        <v>6494</v>
      </c>
      <c r="C6557" s="248">
        <v>177.51060409981181</v>
      </c>
    </row>
    <row r="6558" spans="2:3" x14ac:dyDescent="0.75">
      <c r="B6558" s="249">
        <v>6495</v>
      </c>
      <c r="C6558" s="248">
        <v>105.80837114072428</v>
      </c>
    </row>
    <row r="6559" spans="2:3" x14ac:dyDescent="0.75">
      <c r="B6559" s="249">
        <v>6496</v>
      </c>
      <c r="C6559" s="248">
        <v>117.21562581911178</v>
      </c>
    </row>
    <row r="6560" spans="2:3" x14ac:dyDescent="0.75">
      <c r="B6560" s="249">
        <v>6497</v>
      </c>
      <c r="C6560" s="248">
        <v>126.68802109940067</v>
      </c>
    </row>
    <row r="6561" spans="2:3" x14ac:dyDescent="0.75">
      <c r="B6561" s="249">
        <v>6498</v>
      </c>
      <c r="C6561" s="248">
        <v>93.219787452184974</v>
      </c>
    </row>
    <row r="6562" spans="2:3" x14ac:dyDescent="0.75">
      <c r="B6562" s="249">
        <v>6499</v>
      </c>
      <c r="C6562" s="248">
        <v>124.68790488537714</v>
      </c>
    </row>
    <row r="6563" spans="2:3" x14ac:dyDescent="0.75">
      <c r="B6563" s="249">
        <v>6500</v>
      </c>
      <c r="C6563" s="248">
        <v>120.71673174559629</v>
      </c>
    </row>
    <row r="6564" spans="2:3" x14ac:dyDescent="0.75">
      <c r="B6564" s="249">
        <v>6501</v>
      </c>
      <c r="C6564" s="248">
        <v>115.4788294832389</v>
      </c>
    </row>
    <row r="6565" spans="2:3" x14ac:dyDescent="0.75">
      <c r="B6565" s="249">
        <v>6502</v>
      </c>
      <c r="C6565" s="248">
        <v>93.573860177395062</v>
      </c>
    </row>
    <row r="6566" spans="2:3" x14ac:dyDescent="0.75">
      <c r="B6566" s="249">
        <v>6503</v>
      </c>
      <c r="C6566" s="248">
        <v>120.7916739666025</v>
      </c>
    </row>
    <row r="6567" spans="2:3" x14ac:dyDescent="0.75">
      <c r="B6567" s="249">
        <v>6504</v>
      </c>
      <c r="C6567" s="248">
        <v>106.53691611712227</v>
      </c>
    </row>
    <row r="6568" spans="2:3" x14ac:dyDescent="0.75">
      <c r="B6568" s="249">
        <v>6505</v>
      </c>
      <c r="C6568" s="248">
        <v>83.94390677766124</v>
      </c>
    </row>
    <row r="6569" spans="2:3" x14ac:dyDescent="0.75">
      <c r="B6569" s="249">
        <v>6506</v>
      </c>
      <c r="C6569" s="248">
        <v>95.439461580914738</v>
      </c>
    </row>
    <row r="6570" spans="2:3" x14ac:dyDescent="0.75">
      <c r="B6570" s="249">
        <v>6507</v>
      </c>
      <c r="C6570" s="248">
        <v>156.41261029059433</v>
      </c>
    </row>
    <row r="6571" spans="2:3" x14ac:dyDescent="0.75">
      <c r="B6571" s="249">
        <v>6508</v>
      </c>
      <c r="C6571" s="248">
        <v>142.68294343143896</v>
      </c>
    </row>
    <row r="6572" spans="2:3" x14ac:dyDescent="0.75">
      <c r="B6572" s="249">
        <v>6509</v>
      </c>
      <c r="C6572" s="248">
        <v>112.57017020141745</v>
      </c>
    </row>
    <row r="6573" spans="2:3" x14ac:dyDescent="0.75">
      <c r="B6573" s="249">
        <v>6510</v>
      </c>
      <c r="C6573" s="248">
        <v>80.225343043264076</v>
      </c>
    </row>
    <row r="6574" spans="2:3" x14ac:dyDescent="0.75">
      <c r="B6574" s="249">
        <v>6511</v>
      </c>
      <c r="C6574" s="248">
        <v>128.11153382260764</v>
      </c>
    </row>
    <row r="6575" spans="2:3" x14ac:dyDescent="0.75">
      <c r="B6575" s="249">
        <v>6512</v>
      </c>
      <c r="C6575" s="248">
        <v>139.19185549273908</v>
      </c>
    </row>
    <row r="6576" spans="2:3" x14ac:dyDescent="0.75">
      <c r="B6576" s="249">
        <v>6513</v>
      </c>
      <c r="C6576" s="248">
        <v>125.88498875153984</v>
      </c>
    </row>
    <row r="6577" spans="2:3" x14ac:dyDescent="0.75">
      <c r="B6577" s="249">
        <v>6514</v>
      </c>
      <c r="C6577" s="248">
        <v>119.4477667386973</v>
      </c>
    </row>
    <row r="6578" spans="2:3" x14ac:dyDescent="0.75">
      <c r="B6578" s="249">
        <v>6515</v>
      </c>
      <c r="C6578" s="248">
        <v>119.31158118890687</v>
      </c>
    </row>
    <row r="6579" spans="2:3" x14ac:dyDescent="0.75">
      <c r="B6579" s="249">
        <v>6516</v>
      </c>
      <c r="C6579" s="248">
        <v>142.96285964718152</v>
      </c>
    </row>
    <row r="6580" spans="2:3" x14ac:dyDescent="0.75">
      <c r="B6580" s="249">
        <v>6517</v>
      </c>
      <c r="C6580" s="248">
        <v>103.99071807711744</v>
      </c>
    </row>
    <row r="6581" spans="2:3" x14ac:dyDescent="0.75">
      <c r="B6581" s="249">
        <v>6518</v>
      </c>
      <c r="C6581" s="248">
        <v>158.60614851687154</v>
      </c>
    </row>
    <row r="6582" spans="2:3" x14ac:dyDescent="0.75">
      <c r="B6582" s="249">
        <v>6519</v>
      </c>
      <c r="C6582" s="248">
        <v>106.05350519222333</v>
      </c>
    </row>
    <row r="6583" spans="2:3" x14ac:dyDescent="0.75">
      <c r="B6583" s="249">
        <v>6520</v>
      </c>
      <c r="C6583" s="248">
        <v>108.56552840647842</v>
      </c>
    </row>
    <row r="6584" spans="2:3" x14ac:dyDescent="0.75">
      <c r="B6584" s="249">
        <v>6521</v>
      </c>
      <c r="C6584" s="248">
        <v>142.73671385168899</v>
      </c>
    </row>
    <row r="6585" spans="2:3" x14ac:dyDescent="0.75">
      <c r="B6585" s="249">
        <v>6522</v>
      </c>
      <c r="C6585" s="248">
        <v>120.87796313377918</v>
      </c>
    </row>
    <row r="6586" spans="2:3" x14ac:dyDescent="0.75">
      <c r="B6586" s="249">
        <v>6523</v>
      </c>
      <c r="C6586" s="248">
        <v>124.07121341228444</v>
      </c>
    </row>
    <row r="6587" spans="2:3" x14ac:dyDescent="0.75">
      <c r="B6587" s="249">
        <v>6524</v>
      </c>
      <c r="C6587" s="248">
        <v>148.37254901950359</v>
      </c>
    </row>
    <row r="6588" spans="2:3" x14ac:dyDescent="0.75">
      <c r="B6588" s="249">
        <v>6525</v>
      </c>
      <c r="C6588" s="248">
        <v>121.17381870051814</v>
      </c>
    </row>
    <row r="6589" spans="2:3" x14ac:dyDescent="0.75">
      <c r="B6589" s="249">
        <v>6526</v>
      </c>
      <c r="C6589" s="248">
        <v>100.07524126848844</v>
      </c>
    </row>
    <row r="6590" spans="2:3" x14ac:dyDescent="0.75">
      <c r="B6590" s="249">
        <v>6527</v>
      </c>
      <c r="C6590" s="248">
        <v>132.6509526871404</v>
      </c>
    </row>
    <row r="6591" spans="2:3" x14ac:dyDescent="0.75">
      <c r="B6591" s="249">
        <v>6528</v>
      </c>
      <c r="C6591" s="248">
        <v>115.76663919203304</v>
      </c>
    </row>
    <row r="6592" spans="2:3" x14ac:dyDescent="0.75">
      <c r="B6592" s="249">
        <v>6529</v>
      </c>
      <c r="C6592" s="248">
        <v>115.49269521599999</v>
      </c>
    </row>
    <row r="6593" spans="2:3" x14ac:dyDescent="0.75">
      <c r="B6593" s="249">
        <v>6530</v>
      </c>
      <c r="C6593" s="248">
        <v>105.28619405486511</v>
      </c>
    </row>
    <row r="6594" spans="2:3" x14ac:dyDescent="0.75">
      <c r="B6594" s="249">
        <v>6531</v>
      </c>
      <c r="C6594" s="248">
        <v>83.229504197804999</v>
      </c>
    </row>
    <row r="6595" spans="2:3" x14ac:dyDescent="0.75">
      <c r="B6595" s="249">
        <v>6532</v>
      </c>
      <c r="C6595" s="248">
        <v>106.17421295138577</v>
      </c>
    </row>
    <row r="6596" spans="2:3" x14ac:dyDescent="0.75">
      <c r="B6596" s="249">
        <v>6533</v>
      </c>
      <c r="C6596" s="248">
        <v>85.676623673340231</v>
      </c>
    </row>
    <row r="6597" spans="2:3" x14ac:dyDescent="0.75">
      <c r="B6597" s="249">
        <v>6534</v>
      </c>
      <c r="C6597" s="248">
        <v>198.47420857131243</v>
      </c>
    </row>
    <row r="6598" spans="2:3" x14ac:dyDescent="0.75">
      <c r="B6598" s="249">
        <v>6535</v>
      </c>
      <c r="C6598" s="248">
        <v>179.83896071382028</v>
      </c>
    </row>
    <row r="6599" spans="2:3" x14ac:dyDescent="0.75">
      <c r="B6599" s="249">
        <v>6536</v>
      </c>
      <c r="C6599" s="248">
        <v>162.60477813475723</v>
      </c>
    </row>
    <row r="6600" spans="2:3" x14ac:dyDescent="0.75">
      <c r="B6600" s="249">
        <v>6537</v>
      </c>
      <c r="C6600" s="248">
        <v>129.34507840116834</v>
      </c>
    </row>
    <row r="6601" spans="2:3" x14ac:dyDescent="0.75">
      <c r="B6601" s="249">
        <v>6538</v>
      </c>
      <c r="C6601" s="248">
        <v>114.96213691922489</v>
      </c>
    </row>
    <row r="6602" spans="2:3" x14ac:dyDescent="0.75">
      <c r="B6602" s="249">
        <v>6539</v>
      </c>
      <c r="C6602" s="248">
        <v>153.06097638854391</v>
      </c>
    </row>
    <row r="6603" spans="2:3" x14ac:dyDescent="0.75">
      <c r="B6603" s="249">
        <v>6540</v>
      </c>
      <c r="C6603" s="248">
        <v>111.51992182510573</v>
      </c>
    </row>
    <row r="6604" spans="2:3" x14ac:dyDescent="0.75">
      <c r="B6604" s="249">
        <v>6541</v>
      </c>
      <c r="C6604" s="248">
        <v>109.66509724816632</v>
      </c>
    </row>
    <row r="6605" spans="2:3" x14ac:dyDescent="0.75">
      <c r="B6605" s="249">
        <v>6542</v>
      </c>
      <c r="C6605" s="248">
        <v>136.81064928091689</v>
      </c>
    </row>
    <row r="6606" spans="2:3" x14ac:dyDescent="0.75">
      <c r="B6606" s="249">
        <v>6543</v>
      </c>
      <c r="C6606" s="248">
        <v>175.21295578209674</v>
      </c>
    </row>
    <row r="6607" spans="2:3" x14ac:dyDescent="0.75">
      <c r="B6607" s="249">
        <v>6544</v>
      </c>
      <c r="C6607" s="248">
        <v>119.55501434334764</v>
      </c>
    </row>
    <row r="6608" spans="2:3" x14ac:dyDescent="0.75">
      <c r="B6608" s="249">
        <v>6545</v>
      </c>
      <c r="C6608" s="248">
        <v>141.93970823676756</v>
      </c>
    </row>
    <row r="6609" spans="2:3" x14ac:dyDescent="0.75">
      <c r="B6609" s="249">
        <v>6546</v>
      </c>
      <c r="C6609" s="248">
        <v>131.67338129359467</v>
      </c>
    </row>
    <row r="6610" spans="2:3" x14ac:dyDescent="0.75">
      <c r="B6610" s="249">
        <v>6547</v>
      </c>
      <c r="C6610" s="248">
        <v>126.98068674379888</v>
      </c>
    </row>
    <row r="6611" spans="2:3" x14ac:dyDescent="0.75">
      <c r="B6611" s="249">
        <v>6548</v>
      </c>
      <c r="C6611" s="248">
        <v>116.27028111334712</v>
      </c>
    </row>
    <row r="6612" spans="2:3" x14ac:dyDescent="0.75">
      <c r="B6612" s="249">
        <v>6549</v>
      </c>
      <c r="C6612" s="248">
        <v>106.18214515251303</v>
      </c>
    </row>
    <row r="6613" spans="2:3" x14ac:dyDescent="0.75">
      <c r="B6613" s="249">
        <v>6550</v>
      </c>
      <c r="C6613" s="248">
        <v>144.17928990810552</v>
      </c>
    </row>
    <row r="6614" spans="2:3" x14ac:dyDescent="0.75">
      <c r="B6614" s="249">
        <v>6551</v>
      </c>
      <c r="C6614" s="248">
        <v>130.1472602980887</v>
      </c>
    </row>
    <row r="6615" spans="2:3" x14ac:dyDescent="0.75">
      <c r="B6615" s="249">
        <v>6552</v>
      </c>
      <c r="C6615" s="248">
        <v>133.36612808164008</v>
      </c>
    </row>
    <row r="6616" spans="2:3" x14ac:dyDescent="0.75">
      <c r="B6616" s="249">
        <v>6553</v>
      </c>
      <c r="C6616" s="248">
        <v>159.71133742286628</v>
      </c>
    </row>
    <row r="6617" spans="2:3" x14ac:dyDescent="0.75">
      <c r="B6617" s="249">
        <v>6554</v>
      </c>
      <c r="C6617" s="248">
        <v>117.00137034959967</v>
      </c>
    </row>
    <row r="6618" spans="2:3" x14ac:dyDescent="0.75">
      <c r="B6618" s="249">
        <v>6555</v>
      </c>
      <c r="C6618" s="248">
        <v>116.13902432853659</v>
      </c>
    </row>
    <row r="6619" spans="2:3" x14ac:dyDescent="0.75">
      <c r="B6619" s="249">
        <v>6556</v>
      </c>
      <c r="C6619" s="248">
        <v>152.25357991162088</v>
      </c>
    </row>
    <row r="6620" spans="2:3" x14ac:dyDescent="0.75">
      <c r="B6620" s="249">
        <v>6557</v>
      </c>
      <c r="C6620" s="248">
        <v>127.62329935485118</v>
      </c>
    </row>
    <row r="6621" spans="2:3" x14ac:dyDescent="0.75">
      <c r="B6621" s="249">
        <v>6558</v>
      </c>
      <c r="C6621" s="248">
        <v>143.78825187747984</v>
      </c>
    </row>
    <row r="6622" spans="2:3" x14ac:dyDescent="0.75">
      <c r="B6622" s="249">
        <v>6559</v>
      </c>
      <c r="C6622" s="248">
        <v>98.945502135989329</v>
      </c>
    </row>
    <row r="6623" spans="2:3" x14ac:dyDescent="0.75">
      <c r="B6623" s="249">
        <v>6560</v>
      </c>
      <c r="C6623" s="248">
        <v>138.35394115334554</v>
      </c>
    </row>
    <row r="6624" spans="2:3" x14ac:dyDescent="0.75">
      <c r="B6624" s="249">
        <v>6561</v>
      </c>
      <c r="C6624" s="248">
        <v>127.12705652763756</v>
      </c>
    </row>
    <row r="6625" spans="2:3" x14ac:dyDescent="0.75">
      <c r="B6625" s="249">
        <v>6562</v>
      </c>
      <c r="C6625" s="248">
        <v>104.91977284033769</v>
      </c>
    </row>
    <row r="6626" spans="2:3" x14ac:dyDescent="0.75">
      <c r="B6626" s="249">
        <v>6563</v>
      </c>
      <c r="C6626" s="248">
        <v>81.551938185032668</v>
      </c>
    </row>
    <row r="6627" spans="2:3" x14ac:dyDescent="0.75">
      <c r="B6627" s="249">
        <v>6564</v>
      </c>
      <c r="C6627" s="248">
        <v>103.60028155574119</v>
      </c>
    </row>
    <row r="6628" spans="2:3" x14ac:dyDescent="0.75">
      <c r="B6628" s="249">
        <v>6565</v>
      </c>
      <c r="C6628" s="248">
        <v>153.25345982141891</v>
      </c>
    </row>
    <row r="6629" spans="2:3" x14ac:dyDescent="0.75">
      <c r="B6629" s="249">
        <v>6566</v>
      </c>
      <c r="C6629" s="248">
        <v>109.34279973910809</v>
      </c>
    </row>
    <row r="6630" spans="2:3" x14ac:dyDescent="0.75">
      <c r="B6630" s="249">
        <v>6567</v>
      </c>
      <c r="C6630" s="248">
        <v>104.51608111384338</v>
      </c>
    </row>
    <row r="6631" spans="2:3" x14ac:dyDescent="0.75">
      <c r="B6631" s="249">
        <v>6568</v>
      </c>
      <c r="C6631" s="248">
        <v>146.26387503027684</v>
      </c>
    </row>
    <row r="6632" spans="2:3" x14ac:dyDescent="0.75">
      <c r="B6632" s="249">
        <v>6569</v>
      </c>
      <c r="C6632" s="248">
        <v>116.33703699292322</v>
      </c>
    </row>
    <row r="6633" spans="2:3" x14ac:dyDescent="0.75">
      <c r="B6633" s="249">
        <v>6570</v>
      </c>
      <c r="C6633" s="248">
        <v>156.28238500681204</v>
      </c>
    </row>
    <row r="6634" spans="2:3" x14ac:dyDescent="0.75">
      <c r="B6634" s="249">
        <v>6571</v>
      </c>
      <c r="C6634" s="248">
        <v>129.60156340805244</v>
      </c>
    </row>
    <row r="6635" spans="2:3" x14ac:dyDescent="0.75">
      <c r="B6635" s="249">
        <v>6572</v>
      </c>
      <c r="C6635" s="248">
        <v>146.60178970451253</v>
      </c>
    </row>
    <row r="6636" spans="2:3" x14ac:dyDescent="0.75">
      <c r="B6636" s="249">
        <v>6573</v>
      </c>
      <c r="C6636" s="248">
        <v>136.0353645428936</v>
      </c>
    </row>
    <row r="6637" spans="2:3" x14ac:dyDescent="0.75">
      <c r="B6637" s="249">
        <v>6574</v>
      </c>
      <c r="C6637" s="248">
        <v>140.2702403962806</v>
      </c>
    </row>
    <row r="6638" spans="2:3" x14ac:dyDescent="0.75">
      <c r="B6638" s="249">
        <v>6575</v>
      </c>
      <c r="C6638" s="248">
        <v>89.298970209531731</v>
      </c>
    </row>
    <row r="6639" spans="2:3" x14ac:dyDescent="0.75">
      <c r="B6639" s="249">
        <v>6576</v>
      </c>
      <c r="C6639" s="248">
        <v>170.11007831678461</v>
      </c>
    </row>
    <row r="6640" spans="2:3" x14ac:dyDescent="0.75">
      <c r="B6640" s="249">
        <v>6577</v>
      </c>
      <c r="C6640" s="248">
        <v>112.4078282803799</v>
      </c>
    </row>
    <row r="6641" spans="2:3" x14ac:dyDescent="0.75">
      <c r="B6641" s="249">
        <v>6578</v>
      </c>
      <c r="C6641" s="248">
        <v>150.51602224549271</v>
      </c>
    </row>
    <row r="6642" spans="2:3" x14ac:dyDescent="0.75">
      <c r="B6642" s="249">
        <v>6579</v>
      </c>
      <c r="C6642" s="248">
        <v>177.32683264116977</v>
      </c>
    </row>
    <row r="6643" spans="2:3" x14ac:dyDescent="0.75">
      <c r="B6643" s="249">
        <v>6580</v>
      </c>
      <c r="C6643" s="248">
        <v>117.46033342402561</v>
      </c>
    </row>
    <row r="6644" spans="2:3" x14ac:dyDescent="0.75">
      <c r="B6644" s="249">
        <v>6581</v>
      </c>
      <c r="C6644" s="248">
        <v>101.96139640613283</v>
      </c>
    </row>
    <row r="6645" spans="2:3" x14ac:dyDescent="0.75">
      <c r="B6645" s="249">
        <v>6582</v>
      </c>
      <c r="C6645" s="248">
        <v>114.99285219845468</v>
      </c>
    </row>
    <row r="6646" spans="2:3" x14ac:dyDescent="0.75">
      <c r="B6646" s="249">
        <v>6583</v>
      </c>
      <c r="C6646" s="248">
        <v>127.91272500930452</v>
      </c>
    </row>
    <row r="6647" spans="2:3" x14ac:dyDescent="0.75">
      <c r="B6647" s="249">
        <v>6584</v>
      </c>
      <c r="C6647" s="248">
        <v>160.21482932119636</v>
      </c>
    </row>
    <row r="6648" spans="2:3" x14ac:dyDescent="0.75">
      <c r="B6648" s="249">
        <v>6585</v>
      </c>
      <c r="C6648" s="248">
        <v>117.35249258434254</v>
      </c>
    </row>
    <row r="6649" spans="2:3" x14ac:dyDescent="0.75">
      <c r="B6649" s="249">
        <v>6586</v>
      </c>
      <c r="C6649" s="248">
        <v>131.24816950224283</v>
      </c>
    </row>
    <row r="6650" spans="2:3" x14ac:dyDescent="0.75">
      <c r="B6650" s="249">
        <v>6587</v>
      </c>
      <c r="C6650" s="248">
        <v>124.70442873713989</v>
      </c>
    </row>
    <row r="6651" spans="2:3" x14ac:dyDescent="0.75">
      <c r="B6651" s="249">
        <v>6588</v>
      </c>
      <c r="C6651" s="248">
        <v>143.29515144697174</v>
      </c>
    </row>
    <row r="6652" spans="2:3" x14ac:dyDescent="0.75">
      <c r="B6652" s="249">
        <v>6589</v>
      </c>
      <c r="C6652" s="248">
        <v>115.00568140093029</v>
      </c>
    </row>
    <row r="6653" spans="2:3" x14ac:dyDescent="0.75">
      <c r="B6653" s="249">
        <v>6590</v>
      </c>
      <c r="C6653" s="248">
        <v>126.67914077915411</v>
      </c>
    </row>
    <row r="6654" spans="2:3" x14ac:dyDescent="0.75">
      <c r="B6654" s="249">
        <v>6591</v>
      </c>
      <c r="C6654" s="248">
        <v>142.21034881573649</v>
      </c>
    </row>
    <row r="6655" spans="2:3" x14ac:dyDescent="0.75">
      <c r="B6655" s="249">
        <v>6592</v>
      </c>
      <c r="C6655" s="248">
        <v>130.17743033950856</v>
      </c>
    </row>
    <row r="6656" spans="2:3" x14ac:dyDescent="0.75">
      <c r="B6656" s="249">
        <v>6593</v>
      </c>
      <c r="C6656" s="248">
        <v>134.653189831671</v>
      </c>
    </row>
    <row r="6657" spans="2:3" x14ac:dyDescent="0.75">
      <c r="B6657" s="249">
        <v>6594</v>
      </c>
      <c r="C6657" s="248">
        <v>100.83449912110972</v>
      </c>
    </row>
    <row r="6658" spans="2:3" x14ac:dyDescent="0.75">
      <c r="B6658" s="249">
        <v>6595</v>
      </c>
      <c r="C6658" s="248">
        <v>113.36561632830697</v>
      </c>
    </row>
    <row r="6659" spans="2:3" x14ac:dyDescent="0.75">
      <c r="B6659" s="249">
        <v>6596</v>
      </c>
      <c r="C6659" s="248">
        <v>132.34468439756768</v>
      </c>
    </row>
    <row r="6660" spans="2:3" x14ac:dyDescent="0.75">
      <c r="B6660" s="249">
        <v>6597</v>
      </c>
      <c r="C6660" s="248">
        <v>142.23165254457865</v>
      </c>
    </row>
    <row r="6661" spans="2:3" x14ac:dyDescent="0.75">
      <c r="B6661" s="249">
        <v>6598</v>
      </c>
      <c r="C6661" s="248">
        <v>160.02640904696619</v>
      </c>
    </row>
    <row r="6662" spans="2:3" x14ac:dyDescent="0.75">
      <c r="B6662" s="249">
        <v>6599</v>
      </c>
      <c r="C6662" s="248">
        <v>137.73642130482847</v>
      </c>
    </row>
    <row r="6663" spans="2:3" x14ac:dyDescent="0.75">
      <c r="B6663" s="249">
        <v>6600</v>
      </c>
      <c r="C6663" s="248">
        <v>122.6913681526827</v>
      </c>
    </row>
    <row r="6664" spans="2:3" x14ac:dyDescent="0.75">
      <c r="B6664" s="249">
        <v>6601</v>
      </c>
      <c r="C6664" s="248">
        <v>162.93954459778487</v>
      </c>
    </row>
    <row r="6665" spans="2:3" x14ac:dyDescent="0.75">
      <c r="B6665" s="249">
        <v>6602</v>
      </c>
      <c r="C6665" s="248">
        <v>106.97021694670127</v>
      </c>
    </row>
    <row r="6666" spans="2:3" x14ac:dyDescent="0.75">
      <c r="B6666" s="249">
        <v>6603</v>
      </c>
      <c r="C6666" s="248">
        <v>111.85089559060533</v>
      </c>
    </row>
    <row r="6667" spans="2:3" x14ac:dyDescent="0.75">
      <c r="B6667" s="249">
        <v>6604</v>
      </c>
      <c r="C6667" s="248">
        <v>103.99704043224683</v>
      </c>
    </row>
    <row r="6668" spans="2:3" x14ac:dyDescent="0.75">
      <c r="B6668" s="249">
        <v>6605</v>
      </c>
      <c r="C6668" s="248">
        <v>96.026604930235038</v>
      </c>
    </row>
    <row r="6669" spans="2:3" x14ac:dyDescent="0.75">
      <c r="B6669" s="249">
        <v>6606</v>
      </c>
      <c r="C6669" s="248">
        <v>94.414436645705891</v>
      </c>
    </row>
    <row r="6670" spans="2:3" x14ac:dyDescent="0.75">
      <c r="B6670" s="249">
        <v>6607</v>
      </c>
      <c r="C6670" s="248">
        <v>119.00873973663776</v>
      </c>
    </row>
    <row r="6671" spans="2:3" x14ac:dyDescent="0.75">
      <c r="B6671" s="249">
        <v>6608</v>
      </c>
      <c r="C6671" s="248">
        <v>104.72451078696601</v>
      </c>
    </row>
    <row r="6672" spans="2:3" x14ac:dyDescent="0.75">
      <c r="B6672" s="249">
        <v>6609</v>
      </c>
      <c r="C6672" s="248">
        <v>71.044386767672478</v>
      </c>
    </row>
    <row r="6673" spans="2:3" x14ac:dyDescent="0.75">
      <c r="B6673" s="249">
        <v>6610</v>
      </c>
      <c r="C6673" s="248">
        <v>116.77436204801806</v>
      </c>
    </row>
    <row r="6674" spans="2:3" x14ac:dyDescent="0.75">
      <c r="B6674" s="249">
        <v>6611</v>
      </c>
      <c r="C6674" s="248">
        <v>128.33736079857164</v>
      </c>
    </row>
    <row r="6675" spans="2:3" x14ac:dyDescent="0.75">
      <c r="B6675" s="249">
        <v>6612</v>
      </c>
      <c r="C6675" s="248">
        <v>125.92802833819916</v>
      </c>
    </row>
    <row r="6676" spans="2:3" x14ac:dyDescent="0.75">
      <c r="B6676" s="249">
        <v>6613</v>
      </c>
      <c r="C6676" s="248">
        <v>127.49066598234887</v>
      </c>
    </row>
    <row r="6677" spans="2:3" x14ac:dyDescent="0.75">
      <c r="B6677" s="249">
        <v>6614</v>
      </c>
      <c r="C6677" s="248">
        <v>115.82020234618035</v>
      </c>
    </row>
    <row r="6678" spans="2:3" x14ac:dyDescent="0.75">
      <c r="B6678" s="249">
        <v>6615</v>
      </c>
      <c r="C6678" s="248">
        <v>124.39759163661074</v>
      </c>
    </row>
    <row r="6679" spans="2:3" x14ac:dyDescent="0.75">
      <c r="B6679" s="249">
        <v>6616</v>
      </c>
      <c r="C6679" s="248">
        <v>104.70310047810204</v>
      </c>
    </row>
    <row r="6680" spans="2:3" x14ac:dyDescent="0.75">
      <c r="B6680" s="249">
        <v>6617</v>
      </c>
      <c r="C6680" s="248">
        <v>125.61417380856497</v>
      </c>
    </row>
    <row r="6681" spans="2:3" x14ac:dyDescent="0.75">
      <c r="B6681" s="249">
        <v>6618</v>
      </c>
      <c r="C6681" s="248">
        <v>125.43862508594752</v>
      </c>
    </row>
    <row r="6682" spans="2:3" x14ac:dyDescent="0.75">
      <c r="B6682" s="249">
        <v>6619</v>
      </c>
      <c r="C6682" s="248">
        <v>118.37004413079681</v>
      </c>
    </row>
    <row r="6683" spans="2:3" x14ac:dyDescent="0.75">
      <c r="B6683" s="249">
        <v>6620</v>
      </c>
      <c r="C6683" s="248">
        <v>122.50224005857459</v>
      </c>
    </row>
    <row r="6684" spans="2:3" x14ac:dyDescent="0.75">
      <c r="B6684" s="249">
        <v>6621</v>
      </c>
      <c r="C6684" s="248">
        <v>122.89497535804462</v>
      </c>
    </row>
    <row r="6685" spans="2:3" x14ac:dyDescent="0.75">
      <c r="B6685" s="249">
        <v>6622</v>
      </c>
      <c r="C6685" s="248">
        <v>141.08147780144549</v>
      </c>
    </row>
    <row r="6686" spans="2:3" x14ac:dyDescent="0.75">
      <c r="B6686" s="249">
        <v>6623</v>
      </c>
      <c r="C6686" s="248">
        <v>101.974327927372</v>
      </c>
    </row>
    <row r="6687" spans="2:3" x14ac:dyDescent="0.75">
      <c r="B6687" s="249">
        <v>6624</v>
      </c>
      <c r="C6687" s="248">
        <v>130.81023618799037</v>
      </c>
    </row>
    <row r="6688" spans="2:3" x14ac:dyDescent="0.75">
      <c r="B6688" s="249">
        <v>6625</v>
      </c>
      <c r="C6688" s="248">
        <v>148.18745546422673</v>
      </c>
    </row>
    <row r="6689" spans="2:3" x14ac:dyDescent="0.75">
      <c r="B6689" s="249">
        <v>6626</v>
      </c>
      <c r="C6689" s="248">
        <v>98.058033137193178</v>
      </c>
    </row>
    <row r="6690" spans="2:3" x14ac:dyDescent="0.75">
      <c r="B6690" s="249">
        <v>6627</v>
      </c>
      <c r="C6690" s="248">
        <v>167.71739021417534</v>
      </c>
    </row>
    <row r="6691" spans="2:3" x14ac:dyDescent="0.75">
      <c r="B6691" s="249">
        <v>6628</v>
      </c>
      <c r="C6691" s="248">
        <v>91.268927794770747</v>
      </c>
    </row>
    <row r="6692" spans="2:3" x14ac:dyDescent="0.75">
      <c r="B6692" s="249">
        <v>6629</v>
      </c>
      <c r="C6692" s="248">
        <v>134.30740843893904</v>
      </c>
    </row>
    <row r="6693" spans="2:3" x14ac:dyDescent="0.75">
      <c r="B6693" s="249">
        <v>6630</v>
      </c>
      <c r="C6693" s="248">
        <v>128.59954693952471</v>
      </c>
    </row>
    <row r="6694" spans="2:3" x14ac:dyDescent="0.75">
      <c r="B6694" s="249">
        <v>6631</v>
      </c>
      <c r="C6694" s="248">
        <v>105.56418535625184</v>
      </c>
    </row>
    <row r="6695" spans="2:3" x14ac:dyDescent="0.75">
      <c r="B6695" s="249">
        <v>6632</v>
      </c>
      <c r="C6695" s="248">
        <v>146.78662882214837</v>
      </c>
    </row>
    <row r="6696" spans="2:3" x14ac:dyDescent="0.75">
      <c r="B6696" s="249">
        <v>6633</v>
      </c>
      <c r="C6696" s="248">
        <v>124.13875596799539</v>
      </c>
    </row>
    <row r="6697" spans="2:3" x14ac:dyDescent="0.75">
      <c r="B6697" s="249">
        <v>6634</v>
      </c>
      <c r="C6697" s="248">
        <v>110.67165397328421</v>
      </c>
    </row>
    <row r="6698" spans="2:3" x14ac:dyDescent="0.75">
      <c r="B6698" s="249">
        <v>6635</v>
      </c>
      <c r="C6698" s="248">
        <v>113.34284916415049</v>
      </c>
    </row>
    <row r="6699" spans="2:3" x14ac:dyDescent="0.75">
      <c r="B6699" s="249">
        <v>6636</v>
      </c>
      <c r="C6699" s="248">
        <v>136.55542797291798</v>
      </c>
    </row>
    <row r="6700" spans="2:3" x14ac:dyDescent="0.75">
      <c r="B6700" s="249">
        <v>6637</v>
      </c>
      <c r="C6700" s="248">
        <v>113.29599468606825</v>
      </c>
    </row>
    <row r="6701" spans="2:3" x14ac:dyDescent="0.75">
      <c r="B6701" s="249">
        <v>6638</v>
      </c>
      <c r="C6701" s="248">
        <v>135.62705893032492</v>
      </c>
    </row>
    <row r="6702" spans="2:3" x14ac:dyDescent="0.75">
      <c r="B6702" s="249">
        <v>6639</v>
      </c>
      <c r="C6702" s="248">
        <v>84.866276201097151</v>
      </c>
    </row>
    <row r="6703" spans="2:3" x14ac:dyDescent="0.75">
      <c r="B6703" s="249">
        <v>6640</v>
      </c>
      <c r="C6703" s="248">
        <v>143.12388312052295</v>
      </c>
    </row>
    <row r="6704" spans="2:3" x14ac:dyDescent="0.75">
      <c r="B6704" s="249">
        <v>6641</v>
      </c>
      <c r="C6704" s="248">
        <v>118.71559569570263</v>
      </c>
    </row>
    <row r="6705" spans="2:3" x14ac:dyDescent="0.75">
      <c r="B6705" s="249">
        <v>6642</v>
      </c>
      <c r="C6705" s="248">
        <v>135.2157220986557</v>
      </c>
    </row>
    <row r="6706" spans="2:3" x14ac:dyDescent="0.75">
      <c r="B6706" s="249">
        <v>6643</v>
      </c>
      <c r="C6706" s="248">
        <v>64.024994129176164</v>
      </c>
    </row>
    <row r="6707" spans="2:3" x14ac:dyDescent="0.75">
      <c r="B6707" s="249">
        <v>6644</v>
      </c>
      <c r="C6707" s="248">
        <v>132.23585442369969</v>
      </c>
    </row>
    <row r="6708" spans="2:3" x14ac:dyDescent="0.75">
      <c r="B6708" s="249">
        <v>6645</v>
      </c>
      <c r="C6708" s="248">
        <v>157.36700214364296</v>
      </c>
    </row>
    <row r="6709" spans="2:3" x14ac:dyDescent="0.75">
      <c r="B6709" s="249">
        <v>6646</v>
      </c>
      <c r="C6709" s="248">
        <v>111.53550378626538</v>
      </c>
    </row>
    <row r="6710" spans="2:3" x14ac:dyDescent="0.75">
      <c r="B6710" s="249">
        <v>6647</v>
      </c>
      <c r="C6710" s="248">
        <v>106.90402848431759</v>
      </c>
    </row>
    <row r="6711" spans="2:3" x14ac:dyDescent="0.75">
      <c r="B6711" s="249">
        <v>6648</v>
      </c>
      <c r="C6711" s="248">
        <v>115.18746853113929</v>
      </c>
    </row>
    <row r="6712" spans="2:3" x14ac:dyDescent="0.75">
      <c r="B6712" s="249">
        <v>6649</v>
      </c>
      <c r="C6712" s="248">
        <v>144.27603185092056</v>
      </c>
    </row>
    <row r="6713" spans="2:3" x14ac:dyDescent="0.75">
      <c r="B6713" s="249">
        <v>6650</v>
      </c>
      <c r="C6713" s="248">
        <v>112.01692972828708</v>
      </c>
    </row>
    <row r="6714" spans="2:3" x14ac:dyDescent="0.75">
      <c r="B6714" s="249">
        <v>6651</v>
      </c>
      <c r="C6714" s="248">
        <v>123.56569161647663</v>
      </c>
    </row>
    <row r="6715" spans="2:3" x14ac:dyDescent="0.75">
      <c r="B6715" s="249">
        <v>6652</v>
      </c>
      <c r="C6715" s="248">
        <v>109.13802013264045</v>
      </c>
    </row>
    <row r="6716" spans="2:3" x14ac:dyDescent="0.75">
      <c r="B6716" s="249">
        <v>6653</v>
      </c>
      <c r="C6716" s="248">
        <v>103.87964002030529</v>
      </c>
    </row>
    <row r="6717" spans="2:3" x14ac:dyDescent="0.75">
      <c r="B6717" s="249">
        <v>6654</v>
      </c>
      <c r="C6717" s="248">
        <v>149.07939467811298</v>
      </c>
    </row>
    <row r="6718" spans="2:3" x14ac:dyDescent="0.75">
      <c r="B6718" s="249">
        <v>6655</v>
      </c>
      <c r="C6718" s="248">
        <v>141.30908907215223</v>
      </c>
    </row>
    <row r="6719" spans="2:3" x14ac:dyDescent="0.75">
      <c r="B6719" s="249">
        <v>6656</v>
      </c>
      <c r="C6719" s="248">
        <v>143.04561640252945</v>
      </c>
    </row>
    <row r="6720" spans="2:3" x14ac:dyDescent="0.75">
      <c r="B6720" s="249">
        <v>6657</v>
      </c>
      <c r="C6720" s="248">
        <v>127.39427429674143</v>
      </c>
    </row>
    <row r="6721" spans="2:3" x14ac:dyDescent="0.75">
      <c r="B6721" s="249">
        <v>6658</v>
      </c>
      <c r="C6721" s="248">
        <v>104.18384848545074</v>
      </c>
    </row>
    <row r="6722" spans="2:3" x14ac:dyDescent="0.75">
      <c r="B6722" s="249">
        <v>6659</v>
      </c>
      <c r="C6722" s="248">
        <v>74.113697213491733</v>
      </c>
    </row>
    <row r="6723" spans="2:3" x14ac:dyDescent="0.75">
      <c r="B6723" s="249">
        <v>6660</v>
      </c>
      <c r="C6723" s="248">
        <v>139.34878869425069</v>
      </c>
    </row>
    <row r="6724" spans="2:3" x14ac:dyDescent="0.75">
      <c r="B6724" s="249">
        <v>6661</v>
      </c>
      <c r="C6724" s="248">
        <v>141.11693947208482</v>
      </c>
    </row>
    <row r="6725" spans="2:3" x14ac:dyDescent="0.75">
      <c r="B6725" s="249">
        <v>6662</v>
      </c>
      <c r="C6725" s="248">
        <v>139.79451848707879</v>
      </c>
    </row>
    <row r="6726" spans="2:3" x14ac:dyDescent="0.75">
      <c r="B6726" s="249">
        <v>6663</v>
      </c>
      <c r="C6726" s="248">
        <v>123.72346134495264</v>
      </c>
    </row>
    <row r="6727" spans="2:3" x14ac:dyDescent="0.75">
      <c r="B6727" s="249">
        <v>6664</v>
      </c>
      <c r="C6727" s="248">
        <v>95.549732210887242</v>
      </c>
    </row>
    <row r="6728" spans="2:3" x14ac:dyDescent="0.75">
      <c r="B6728" s="249">
        <v>6665</v>
      </c>
      <c r="C6728" s="248">
        <v>149.42953913623128</v>
      </c>
    </row>
    <row r="6729" spans="2:3" x14ac:dyDescent="0.75">
      <c r="B6729" s="249">
        <v>6666</v>
      </c>
      <c r="C6729" s="248">
        <v>94.513350069978287</v>
      </c>
    </row>
    <row r="6730" spans="2:3" x14ac:dyDescent="0.75">
      <c r="B6730" s="249">
        <v>6667</v>
      </c>
      <c r="C6730" s="248">
        <v>89.857030617896214</v>
      </c>
    </row>
    <row r="6731" spans="2:3" x14ac:dyDescent="0.75">
      <c r="B6731" s="249">
        <v>6668</v>
      </c>
      <c r="C6731" s="248">
        <v>104.35448004387862</v>
      </c>
    </row>
    <row r="6732" spans="2:3" x14ac:dyDescent="0.75">
      <c r="B6732" s="249">
        <v>6669</v>
      </c>
      <c r="C6732" s="248">
        <v>141.34991325843805</v>
      </c>
    </row>
    <row r="6733" spans="2:3" x14ac:dyDescent="0.75">
      <c r="B6733" s="249">
        <v>6670</v>
      </c>
      <c r="C6733" s="248">
        <v>88.571569044504315</v>
      </c>
    </row>
    <row r="6734" spans="2:3" x14ac:dyDescent="0.75">
      <c r="B6734" s="249">
        <v>6671</v>
      </c>
      <c r="C6734" s="248">
        <v>126.71602903232032</v>
      </c>
    </row>
    <row r="6735" spans="2:3" x14ac:dyDescent="0.75">
      <c r="B6735" s="249">
        <v>6672</v>
      </c>
      <c r="C6735" s="248">
        <v>138.9963977183167</v>
      </c>
    </row>
    <row r="6736" spans="2:3" x14ac:dyDescent="0.75">
      <c r="B6736" s="249">
        <v>6673</v>
      </c>
      <c r="C6736" s="248">
        <v>118.67434001051248</v>
      </c>
    </row>
    <row r="6737" spans="2:3" x14ac:dyDescent="0.75">
      <c r="B6737" s="249">
        <v>6674</v>
      </c>
      <c r="C6737" s="248">
        <v>128.77796623252974</v>
      </c>
    </row>
    <row r="6738" spans="2:3" x14ac:dyDescent="0.75">
      <c r="B6738" s="249">
        <v>6675</v>
      </c>
      <c r="C6738" s="248">
        <v>142.67900115000475</v>
      </c>
    </row>
    <row r="6739" spans="2:3" x14ac:dyDescent="0.75">
      <c r="B6739" s="249">
        <v>6676</v>
      </c>
      <c r="C6739" s="248">
        <v>141.67093606606392</v>
      </c>
    </row>
    <row r="6740" spans="2:3" x14ac:dyDescent="0.75">
      <c r="B6740" s="249">
        <v>6677</v>
      </c>
      <c r="C6740" s="248">
        <v>107.05360541766046</v>
      </c>
    </row>
    <row r="6741" spans="2:3" x14ac:dyDescent="0.75">
      <c r="B6741" s="249">
        <v>6678</v>
      </c>
      <c r="C6741" s="248">
        <v>136.30010202155918</v>
      </c>
    </row>
    <row r="6742" spans="2:3" x14ac:dyDescent="0.75">
      <c r="B6742" s="249">
        <v>6679</v>
      </c>
      <c r="C6742" s="248">
        <v>106.07790926235853</v>
      </c>
    </row>
    <row r="6743" spans="2:3" x14ac:dyDescent="0.75">
      <c r="B6743" s="249">
        <v>6680</v>
      </c>
      <c r="C6743" s="248">
        <v>46.060437911798857</v>
      </c>
    </row>
    <row r="6744" spans="2:3" x14ac:dyDescent="0.75">
      <c r="B6744" s="249">
        <v>6681</v>
      </c>
      <c r="C6744" s="248">
        <v>91.88085244515473</v>
      </c>
    </row>
    <row r="6745" spans="2:3" x14ac:dyDescent="0.75">
      <c r="B6745" s="249">
        <v>6682</v>
      </c>
      <c r="C6745" s="248">
        <v>113.76686923328133</v>
      </c>
    </row>
    <row r="6746" spans="2:3" x14ac:dyDescent="0.75">
      <c r="B6746" s="249">
        <v>6683</v>
      </c>
      <c r="C6746" s="248">
        <v>121.78317598247195</v>
      </c>
    </row>
    <row r="6747" spans="2:3" x14ac:dyDescent="0.75">
      <c r="B6747" s="249">
        <v>6684</v>
      </c>
      <c r="C6747" s="248">
        <v>156.69684451408889</v>
      </c>
    </row>
    <row r="6748" spans="2:3" x14ac:dyDescent="0.75">
      <c r="B6748" s="249">
        <v>6685</v>
      </c>
      <c r="C6748" s="248">
        <v>104.13491668518409</v>
      </c>
    </row>
    <row r="6749" spans="2:3" x14ac:dyDescent="0.75">
      <c r="B6749" s="249">
        <v>6686</v>
      </c>
      <c r="C6749" s="248">
        <v>116.67118352884478</v>
      </c>
    </row>
    <row r="6750" spans="2:3" x14ac:dyDescent="0.75">
      <c r="B6750" s="249">
        <v>6687</v>
      </c>
      <c r="C6750" s="248">
        <v>110.01913451332258</v>
      </c>
    </row>
    <row r="6751" spans="2:3" x14ac:dyDescent="0.75">
      <c r="B6751" s="249">
        <v>6688</v>
      </c>
      <c r="C6751" s="248">
        <v>116.96874064313501</v>
      </c>
    </row>
    <row r="6752" spans="2:3" x14ac:dyDescent="0.75">
      <c r="B6752" s="249">
        <v>6689</v>
      </c>
      <c r="C6752" s="248">
        <v>131.53041491821443</v>
      </c>
    </row>
    <row r="6753" spans="2:3" x14ac:dyDescent="0.75">
      <c r="B6753" s="249">
        <v>6690</v>
      </c>
      <c r="C6753" s="248">
        <v>114.74856321652042</v>
      </c>
    </row>
    <row r="6754" spans="2:3" x14ac:dyDescent="0.75">
      <c r="B6754" s="249">
        <v>6691</v>
      </c>
      <c r="C6754" s="248">
        <v>113.5985809896673</v>
      </c>
    </row>
    <row r="6755" spans="2:3" x14ac:dyDescent="0.75">
      <c r="B6755" s="249">
        <v>6692</v>
      </c>
      <c r="C6755" s="248">
        <v>101.41441764066022</v>
      </c>
    </row>
    <row r="6756" spans="2:3" x14ac:dyDescent="0.75">
      <c r="B6756" s="249">
        <v>6693</v>
      </c>
      <c r="C6756" s="248">
        <v>124.16482061455564</v>
      </c>
    </row>
    <row r="6757" spans="2:3" x14ac:dyDescent="0.75">
      <c r="B6757" s="249">
        <v>6694</v>
      </c>
      <c r="C6757" s="248">
        <v>99.641008738186912</v>
      </c>
    </row>
    <row r="6758" spans="2:3" x14ac:dyDescent="0.75">
      <c r="B6758" s="249">
        <v>6695</v>
      </c>
      <c r="C6758" s="248">
        <v>98.379720239049036</v>
      </c>
    </row>
    <row r="6759" spans="2:3" x14ac:dyDescent="0.75">
      <c r="B6759" s="249">
        <v>6696</v>
      </c>
      <c r="C6759" s="248">
        <v>115.57182322178696</v>
      </c>
    </row>
    <row r="6760" spans="2:3" x14ac:dyDescent="0.75">
      <c r="B6760" s="249">
        <v>6697</v>
      </c>
      <c r="C6760" s="248">
        <v>99.214356132060885</v>
      </c>
    </row>
    <row r="6761" spans="2:3" x14ac:dyDescent="0.75">
      <c r="B6761" s="249">
        <v>6698</v>
      </c>
      <c r="C6761" s="248">
        <v>105.21557320820226</v>
      </c>
    </row>
    <row r="6762" spans="2:3" x14ac:dyDescent="0.75">
      <c r="B6762" s="249">
        <v>6699</v>
      </c>
      <c r="C6762" s="248">
        <v>115.65206176079906</v>
      </c>
    </row>
    <row r="6763" spans="2:3" x14ac:dyDescent="0.75">
      <c r="B6763" s="249">
        <v>6700</v>
      </c>
      <c r="C6763" s="248">
        <v>65.159109778173843</v>
      </c>
    </row>
    <row r="6764" spans="2:3" x14ac:dyDescent="0.75">
      <c r="B6764" s="249">
        <v>6701</v>
      </c>
      <c r="C6764" s="248">
        <v>122.42802814103196</v>
      </c>
    </row>
    <row r="6765" spans="2:3" x14ac:dyDescent="0.75">
      <c r="B6765" s="249">
        <v>6702</v>
      </c>
      <c r="C6765" s="248">
        <v>121.91516511001161</v>
      </c>
    </row>
    <row r="6766" spans="2:3" x14ac:dyDescent="0.75">
      <c r="B6766" s="249">
        <v>6703</v>
      </c>
      <c r="C6766" s="248">
        <v>169.93782688052553</v>
      </c>
    </row>
    <row r="6767" spans="2:3" x14ac:dyDescent="0.75">
      <c r="B6767" s="249">
        <v>6704</v>
      </c>
      <c r="C6767" s="248">
        <v>161.41724025871488</v>
      </c>
    </row>
    <row r="6768" spans="2:3" x14ac:dyDescent="0.75">
      <c r="B6768" s="249">
        <v>6705</v>
      </c>
      <c r="C6768" s="248">
        <v>121.90663657871482</v>
      </c>
    </row>
    <row r="6769" spans="2:3" x14ac:dyDescent="0.75">
      <c r="B6769" s="249">
        <v>6706</v>
      </c>
      <c r="C6769" s="248">
        <v>101.53165254579147</v>
      </c>
    </row>
    <row r="6770" spans="2:3" x14ac:dyDescent="0.75">
      <c r="B6770" s="249">
        <v>6707</v>
      </c>
      <c r="C6770" s="248">
        <v>66.612778515506818</v>
      </c>
    </row>
    <row r="6771" spans="2:3" x14ac:dyDescent="0.75">
      <c r="B6771" s="249">
        <v>6708</v>
      </c>
      <c r="C6771" s="248">
        <v>110.72432324441897</v>
      </c>
    </row>
    <row r="6772" spans="2:3" x14ac:dyDescent="0.75">
      <c r="B6772" s="249">
        <v>6709</v>
      </c>
      <c r="C6772" s="248">
        <v>123.40202007286364</v>
      </c>
    </row>
    <row r="6773" spans="2:3" x14ac:dyDescent="0.75">
      <c r="B6773" s="249">
        <v>6710</v>
      </c>
      <c r="C6773" s="248">
        <v>129.62130386511623</v>
      </c>
    </row>
    <row r="6774" spans="2:3" x14ac:dyDescent="0.75">
      <c r="B6774" s="249">
        <v>6711</v>
      </c>
      <c r="C6774" s="248">
        <v>99.399046396974441</v>
      </c>
    </row>
    <row r="6775" spans="2:3" x14ac:dyDescent="0.75">
      <c r="B6775" s="249">
        <v>6712</v>
      </c>
      <c r="C6775" s="248">
        <v>128.64900748103369</v>
      </c>
    </row>
    <row r="6776" spans="2:3" x14ac:dyDescent="0.75">
      <c r="B6776" s="249">
        <v>6713</v>
      </c>
      <c r="C6776" s="248">
        <v>134.23979455901744</v>
      </c>
    </row>
    <row r="6777" spans="2:3" x14ac:dyDescent="0.75">
      <c r="B6777" s="249">
        <v>6714</v>
      </c>
      <c r="C6777" s="248">
        <v>101.40744315924776</v>
      </c>
    </row>
    <row r="6778" spans="2:3" x14ac:dyDescent="0.75">
      <c r="B6778" s="249">
        <v>6715</v>
      </c>
      <c r="C6778" s="248">
        <v>93.442170210926804</v>
      </c>
    </row>
    <row r="6779" spans="2:3" x14ac:dyDescent="0.75">
      <c r="B6779" s="249">
        <v>6716</v>
      </c>
      <c r="C6779" s="248">
        <v>142.53797895348006</v>
      </c>
    </row>
    <row r="6780" spans="2:3" x14ac:dyDescent="0.75">
      <c r="B6780" s="249">
        <v>6717</v>
      </c>
      <c r="C6780" s="248">
        <v>175.67116696936256</v>
      </c>
    </row>
    <row r="6781" spans="2:3" x14ac:dyDescent="0.75">
      <c r="B6781" s="249">
        <v>6718</v>
      </c>
      <c r="C6781" s="248">
        <v>159.15287966522027</v>
      </c>
    </row>
    <row r="6782" spans="2:3" x14ac:dyDescent="0.75">
      <c r="B6782" s="249">
        <v>6719</v>
      </c>
      <c r="C6782" s="248">
        <v>116.30651647141281</v>
      </c>
    </row>
    <row r="6783" spans="2:3" x14ac:dyDescent="0.75">
      <c r="B6783" s="249">
        <v>6720</v>
      </c>
      <c r="C6783" s="248">
        <v>139.52829941305325</v>
      </c>
    </row>
    <row r="6784" spans="2:3" x14ac:dyDescent="0.75">
      <c r="B6784" s="249">
        <v>6721</v>
      </c>
      <c r="C6784" s="248">
        <v>120.32286296525533</v>
      </c>
    </row>
    <row r="6785" spans="2:3" x14ac:dyDescent="0.75">
      <c r="B6785" s="249">
        <v>6722</v>
      </c>
      <c r="C6785" s="248">
        <v>108.26716546610433</v>
      </c>
    </row>
    <row r="6786" spans="2:3" x14ac:dyDescent="0.75">
      <c r="B6786" s="249">
        <v>6723</v>
      </c>
      <c r="C6786" s="248">
        <v>114.9322343256994</v>
      </c>
    </row>
    <row r="6787" spans="2:3" x14ac:dyDescent="0.75">
      <c r="B6787" s="249">
        <v>6724</v>
      </c>
      <c r="C6787" s="248">
        <v>111.20637937447943</v>
      </c>
    </row>
    <row r="6788" spans="2:3" x14ac:dyDescent="0.75">
      <c r="B6788" s="249">
        <v>6725</v>
      </c>
      <c r="C6788" s="248">
        <v>98.860138719188924</v>
      </c>
    </row>
    <row r="6789" spans="2:3" x14ac:dyDescent="0.75">
      <c r="B6789" s="249">
        <v>6726</v>
      </c>
      <c r="C6789" s="248">
        <v>139.44965920466055</v>
      </c>
    </row>
    <row r="6790" spans="2:3" x14ac:dyDescent="0.75">
      <c r="B6790" s="249">
        <v>6727</v>
      </c>
      <c r="C6790" s="248">
        <v>103.5979712120332</v>
      </c>
    </row>
    <row r="6791" spans="2:3" x14ac:dyDescent="0.75">
      <c r="B6791" s="249">
        <v>6728</v>
      </c>
      <c r="C6791" s="248">
        <v>109.09606527864679</v>
      </c>
    </row>
    <row r="6792" spans="2:3" x14ac:dyDescent="0.75">
      <c r="B6792" s="249">
        <v>6729</v>
      </c>
      <c r="C6792" s="248">
        <v>140.81281568323666</v>
      </c>
    </row>
    <row r="6793" spans="2:3" x14ac:dyDescent="0.75">
      <c r="B6793" s="249">
        <v>6730</v>
      </c>
      <c r="C6793" s="248">
        <v>108.351539345399</v>
      </c>
    </row>
    <row r="6794" spans="2:3" x14ac:dyDescent="0.75">
      <c r="B6794" s="249">
        <v>6731</v>
      </c>
      <c r="C6794" s="248">
        <v>109.83210779510168</v>
      </c>
    </row>
    <row r="6795" spans="2:3" x14ac:dyDescent="0.75">
      <c r="B6795" s="249">
        <v>6732</v>
      </c>
      <c r="C6795" s="248">
        <v>105.67758913775546</v>
      </c>
    </row>
    <row r="6796" spans="2:3" x14ac:dyDescent="0.75">
      <c r="B6796" s="249">
        <v>6733</v>
      </c>
      <c r="C6796" s="248">
        <v>157.49600415223648</v>
      </c>
    </row>
    <row r="6797" spans="2:3" x14ac:dyDescent="0.75">
      <c r="B6797" s="249">
        <v>6734</v>
      </c>
      <c r="C6797" s="248">
        <v>148.3864435173802</v>
      </c>
    </row>
    <row r="6798" spans="2:3" x14ac:dyDescent="0.75">
      <c r="B6798" s="249">
        <v>6735</v>
      </c>
      <c r="C6798" s="248">
        <v>121.04374108051439</v>
      </c>
    </row>
    <row r="6799" spans="2:3" x14ac:dyDescent="0.75">
      <c r="B6799" s="249">
        <v>6736</v>
      </c>
      <c r="C6799" s="248">
        <v>115.59520771649358</v>
      </c>
    </row>
    <row r="6800" spans="2:3" x14ac:dyDescent="0.75">
      <c r="B6800" s="249">
        <v>6737</v>
      </c>
      <c r="C6800" s="248">
        <v>151.86429158567262</v>
      </c>
    </row>
    <row r="6801" spans="2:3" x14ac:dyDescent="0.75">
      <c r="B6801" s="249">
        <v>6738</v>
      </c>
      <c r="C6801" s="248">
        <v>127.51705625769651</v>
      </c>
    </row>
    <row r="6802" spans="2:3" x14ac:dyDescent="0.75">
      <c r="B6802" s="249">
        <v>6739</v>
      </c>
      <c r="C6802" s="248">
        <v>82.169932687103667</v>
      </c>
    </row>
    <row r="6803" spans="2:3" x14ac:dyDescent="0.75">
      <c r="B6803" s="249">
        <v>6740</v>
      </c>
      <c r="C6803" s="248">
        <v>87.121286902886169</v>
      </c>
    </row>
    <row r="6804" spans="2:3" x14ac:dyDescent="0.75">
      <c r="B6804" s="249">
        <v>6741</v>
      </c>
      <c r="C6804" s="248">
        <v>141.82374853665934</v>
      </c>
    </row>
    <row r="6805" spans="2:3" x14ac:dyDescent="0.75">
      <c r="B6805" s="249">
        <v>6742</v>
      </c>
      <c r="C6805" s="248">
        <v>137.69245732146101</v>
      </c>
    </row>
    <row r="6806" spans="2:3" x14ac:dyDescent="0.75">
      <c r="B6806" s="249">
        <v>6743</v>
      </c>
      <c r="C6806" s="248">
        <v>158.97893518858132</v>
      </c>
    </row>
    <row r="6807" spans="2:3" x14ac:dyDescent="0.75">
      <c r="B6807" s="249">
        <v>6744</v>
      </c>
      <c r="C6807" s="248">
        <v>134.38299129865337</v>
      </c>
    </row>
    <row r="6808" spans="2:3" x14ac:dyDescent="0.75">
      <c r="B6808" s="249">
        <v>6745</v>
      </c>
      <c r="C6808" s="248">
        <v>135.91025316641503</v>
      </c>
    </row>
    <row r="6809" spans="2:3" x14ac:dyDescent="0.75">
      <c r="B6809" s="249">
        <v>6746</v>
      </c>
      <c r="C6809" s="248">
        <v>117.33411458924877</v>
      </c>
    </row>
    <row r="6810" spans="2:3" x14ac:dyDescent="0.75">
      <c r="B6810" s="249">
        <v>6747</v>
      </c>
      <c r="C6810" s="248">
        <v>179.73522840329059</v>
      </c>
    </row>
    <row r="6811" spans="2:3" x14ac:dyDescent="0.75">
      <c r="B6811" s="249">
        <v>6748</v>
      </c>
      <c r="C6811" s="248">
        <v>83.807641122635033</v>
      </c>
    </row>
    <row r="6812" spans="2:3" x14ac:dyDescent="0.75">
      <c r="B6812" s="249">
        <v>6749</v>
      </c>
      <c r="C6812" s="248">
        <v>152.38738917370787</v>
      </c>
    </row>
    <row r="6813" spans="2:3" x14ac:dyDescent="0.75">
      <c r="B6813" s="249">
        <v>6750</v>
      </c>
      <c r="C6813" s="248">
        <v>137.6775085732933</v>
      </c>
    </row>
    <row r="6814" spans="2:3" x14ac:dyDescent="0.75">
      <c r="B6814" s="249">
        <v>6751</v>
      </c>
      <c r="C6814" s="248">
        <v>116.1746357663812</v>
      </c>
    </row>
    <row r="6815" spans="2:3" x14ac:dyDescent="0.75">
      <c r="B6815" s="249">
        <v>6752</v>
      </c>
      <c r="C6815" s="248">
        <v>70.676895601729797</v>
      </c>
    </row>
    <row r="6816" spans="2:3" x14ac:dyDescent="0.75">
      <c r="B6816" s="249">
        <v>6753</v>
      </c>
      <c r="C6816" s="248">
        <v>80.934119216853475</v>
      </c>
    </row>
    <row r="6817" spans="2:3" x14ac:dyDescent="0.75">
      <c r="B6817" s="249">
        <v>6754</v>
      </c>
      <c r="C6817" s="248">
        <v>90.560094595491734</v>
      </c>
    </row>
    <row r="6818" spans="2:3" x14ac:dyDescent="0.75">
      <c r="B6818" s="249">
        <v>6755</v>
      </c>
      <c r="C6818" s="248">
        <v>145.52492830141608</v>
      </c>
    </row>
    <row r="6819" spans="2:3" x14ac:dyDescent="0.75">
      <c r="B6819" s="249">
        <v>6756</v>
      </c>
      <c r="C6819" s="248">
        <v>114.78542473966175</v>
      </c>
    </row>
    <row r="6820" spans="2:3" x14ac:dyDescent="0.75">
      <c r="B6820" s="249">
        <v>6757</v>
      </c>
      <c r="C6820" s="248">
        <v>103.13852032204706</v>
      </c>
    </row>
    <row r="6821" spans="2:3" x14ac:dyDescent="0.75">
      <c r="B6821" s="249">
        <v>6758</v>
      </c>
      <c r="C6821" s="248">
        <v>171.70089606363018</v>
      </c>
    </row>
    <row r="6822" spans="2:3" x14ac:dyDescent="0.75">
      <c r="B6822" s="249">
        <v>6759</v>
      </c>
      <c r="C6822" s="248">
        <v>164.04033163956939</v>
      </c>
    </row>
    <row r="6823" spans="2:3" x14ac:dyDescent="0.75">
      <c r="B6823" s="249">
        <v>6760</v>
      </c>
      <c r="C6823" s="248">
        <v>131.83569807734065</v>
      </c>
    </row>
    <row r="6824" spans="2:3" x14ac:dyDescent="0.75">
      <c r="B6824" s="249">
        <v>6761</v>
      </c>
      <c r="C6824" s="248">
        <v>128.54386278295109</v>
      </c>
    </row>
    <row r="6825" spans="2:3" x14ac:dyDescent="0.75">
      <c r="B6825" s="249">
        <v>6762</v>
      </c>
      <c r="C6825" s="248">
        <v>132.05325124475809</v>
      </c>
    </row>
    <row r="6826" spans="2:3" x14ac:dyDescent="0.75">
      <c r="B6826" s="249">
        <v>6763</v>
      </c>
      <c r="C6826" s="248">
        <v>114.679413019362</v>
      </c>
    </row>
    <row r="6827" spans="2:3" x14ac:dyDescent="0.75">
      <c r="B6827" s="249">
        <v>6764</v>
      </c>
      <c r="C6827" s="248">
        <v>115.57233255740843</v>
      </c>
    </row>
    <row r="6828" spans="2:3" x14ac:dyDescent="0.75">
      <c r="B6828" s="249">
        <v>6765</v>
      </c>
      <c r="C6828" s="248">
        <v>133.55699024872661</v>
      </c>
    </row>
    <row r="6829" spans="2:3" x14ac:dyDescent="0.75">
      <c r="B6829" s="249">
        <v>6766</v>
      </c>
      <c r="C6829" s="248">
        <v>100.98194416535239</v>
      </c>
    </row>
    <row r="6830" spans="2:3" x14ac:dyDescent="0.75">
      <c r="B6830" s="249">
        <v>6767</v>
      </c>
      <c r="C6830" s="248">
        <v>138.61782390668188</v>
      </c>
    </row>
    <row r="6831" spans="2:3" x14ac:dyDescent="0.75">
      <c r="B6831" s="249">
        <v>6768</v>
      </c>
      <c r="C6831" s="248">
        <v>102.13923978999502</v>
      </c>
    </row>
    <row r="6832" spans="2:3" x14ac:dyDescent="0.75">
      <c r="B6832" s="249">
        <v>6769</v>
      </c>
      <c r="C6832" s="248">
        <v>168.24936613266868</v>
      </c>
    </row>
    <row r="6833" spans="2:3" x14ac:dyDescent="0.75">
      <c r="B6833" s="249">
        <v>6770</v>
      </c>
      <c r="C6833" s="248">
        <v>118.64739708358232</v>
      </c>
    </row>
    <row r="6834" spans="2:3" x14ac:dyDescent="0.75">
      <c r="B6834" s="249">
        <v>6771</v>
      </c>
      <c r="C6834" s="248">
        <v>105.3678366762273</v>
      </c>
    </row>
    <row r="6835" spans="2:3" x14ac:dyDescent="0.75">
      <c r="B6835" s="249">
        <v>6772</v>
      </c>
      <c r="C6835" s="248">
        <v>121.66279298116999</v>
      </c>
    </row>
    <row r="6836" spans="2:3" x14ac:dyDescent="0.75">
      <c r="B6836" s="249">
        <v>6773</v>
      </c>
      <c r="C6836" s="248">
        <v>119.02377392159632</v>
      </c>
    </row>
    <row r="6837" spans="2:3" x14ac:dyDescent="0.75">
      <c r="B6837" s="249">
        <v>6774</v>
      </c>
      <c r="C6837" s="248">
        <v>177.5061067803739</v>
      </c>
    </row>
    <row r="6838" spans="2:3" x14ac:dyDescent="0.75">
      <c r="B6838" s="249">
        <v>6775</v>
      </c>
      <c r="C6838" s="248">
        <v>146.2212645926204</v>
      </c>
    </row>
    <row r="6839" spans="2:3" x14ac:dyDescent="0.75">
      <c r="B6839" s="249">
        <v>6776</v>
      </c>
      <c r="C6839" s="248">
        <v>83.570496827645229</v>
      </c>
    </row>
    <row r="6840" spans="2:3" x14ac:dyDescent="0.75">
      <c r="B6840" s="249">
        <v>6777</v>
      </c>
      <c r="C6840" s="248">
        <v>137.95479578322428</v>
      </c>
    </row>
    <row r="6841" spans="2:3" x14ac:dyDescent="0.75">
      <c r="B6841" s="249">
        <v>6778</v>
      </c>
      <c r="C6841" s="248">
        <v>126.79917104331113</v>
      </c>
    </row>
    <row r="6842" spans="2:3" x14ac:dyDescent="0.75">
      <c r="B6842" s="249">
        <v>6779</v>
      </c>
      <c r="C6842" s="248">
        <v>138.87014008750654</v>
      </c>
    </row>
    <row r="6843" spans="2:3" x14ac:dyDescent="0.75">
      <c r="B6843" s="249">
        <v>6780</v>
      </c>
      <c r="C6843" s="248">
        <v>152.05176538084714</v>
      </c>
    </row>
    <row r="6844" spans="2:3" x14ac:dyDescent="0.75">
      <c r="B6844" s="249">
        <v>6781</v>
      </c>
      <c r="C6844" s="248">
        <v>132.61206602715021</v>
      </c>
    </row>
    <row r="6845" spans="2:3" x14ac:dyDescent="0.75">
      <c r="B6845" s="249">
        <v>6782</v>
      </c>
      <c r="C6845" s="248">
        <v>125.4174196756326</v>
      </c>
    </row>
    <row r="6846" spans="2:3" x14ac:dyDescent="0.75">
      <c r="B6846" s="249">
        <v>6783</v>
      </c>
      <c r="C6846" s="248">
        <v>131.83344222579771</v>
      </c>
    </row>
    <row r="6847" spans="2:3" x14ac:dyDescent="0.75">
      <c r="B6847" s="249">
        <v>6784</v>
      </c>
      <c r="C6847" s="248">
        <v>161.18416750822971</v>
      </c>
    </row>
    <row r="6848" spans="2:3" x14ac:dyDescent="0.75">
      <c r="B6848" s="249">
        <v>6785</v>
      </c>
      <c r="C6848" s="248">
        <v>123.814899396485</v>
      </c>
    </row>
    <row r="6849" spans="2:3" x14ac:dyDescent="0.75">
      <c r="B6849" s="249">
        <v>6786</v>
      </c>
      <c r="C6849" s="248">
        <v>103.16102413551403</v>
      </c>
    </row>
    <row r="6850" spans="2:3" x14ac:dyDescent="0.75">
      <c r="B6850" s="249">
        <v>6787</v>
      </c>
      <c r="C6850" s="248">
        <v>131.74295548027689</v>
      </c>
    </row>
    <row r="6851" spans="2:3" x14ac:dyDescent="0.75">
      <c r="B6851" s="249">
        <v>6788</v>
      </c>
      <c r="C6851" s="248">
        <v>150.06059285195735</v>
      </c>
    </row>
    <row r="6852" spans="2:3" x14ac:dyDescent="0.75">
      <c r="B6852" s="249">
        <v>6789</v>
      </c>
      <c r="C6852" s="248">
        <v>132.83990162785807</v>
      </c>
    </row>
    <row r="6853" spans="2:3" x14ac:dyDescent="0.75">
      <c r="B6853" s="249">
        <v>6790</v>
      </c>
      <c r="C6853" s="248">
        <v>161.29742963776809</v>
      </c>
    </row>
    <row r="6854" spans="2:3" x14ac:dyDescent="0.75">
      <c r="B6854" s="249">
        <v>6791</v>
      </c>
      <c r="C6854" s="248">
        <v>130.84353264238328</v>
      </c>
    </row>
    <row r="6855" spans="2:3" x14ac:dyDescent="0.75">
      <c r="B6855" s="249">
        <v>6792</v>
      </c>
      <c r="C6855" s="248">
        <v>93.802247672671783</v>
      </c>
    </row>
    <row r="6856" spans="2:3" x14ac:dyDescent="0.75">
      <c r="B6856" s="249">
        <v>6793</v>
      </c>
      <c r="C6856" s="248">
        <v>121.83455988227865</v>
      </c>
    </row>
    <row r="6857" spans="2:3" x14ac:dyDescent="0.75">
      <c r="B6857" s="249">
        <v>6794</v>
      </c>
      <c r="C6857" s="248">
        <v>130.09063970389047</v>
      </c>
    </row>
    <row r="6858" spans="2:3" x14ac:dyDescent="0.75">
      <c r="B6858" s="249">
        <v>6795</v>
      </c>
      <c r="C6858" s="248">
        <v>117.50372994592075</v>
      </c>
    </row>
    <row r="6859" spans="2:3" x14ac:dyDescent="0.75">
      <c r="B6859" s="249">
        <v>6796</v>
      </c>
      <c r="C6859" s="248">
        <v>85.077634767705291</v>
      </c>
    </row>
    <row r="6860" spans="2:3" x14ac:dyDescent="0.75">
      <c r="B6860" s="249">
        <v>6797</v>
      </c>
      <c r="C6860" s="248">
        <v>132.6038103651986</v>
      </c>
    </row>
    <row r="6861" spans="2:3" x14ac:dyDescent="0.75">
      <c r="B6861" s="249">
        <v>6798</v>
      </c>
      <c r="C6861" s="248">
        <v>124.34734463135341</v>
      </c>
    </row>
    <row r="6862" spans="2:3" x14ac:dyDescent="0.75">
      <c r="B6862" s="249">
        <v>6799</v>
      </c>
      <c r="C6862" s="248">
        <v>161.66702164414852</v>
      </c>
    </row>
    <row r="6863" spans="2:3" x14ac:dyDescent="0.75">
      <c r="B6863" s="249">
        <v>6800</v>
      </c>
      <c r="C6863" s="248">
        <v>124.49517490190692</v>
      </c>
    </row>
    <row r="6864" spans="2:3" x14ac:dyDescent="0.75">
      <c r="B6864" s="249">
        <v>6801</v>
      </c>
      <c r="C6864" s="248">
        <v>112.79811896955958</v>
      </c>
    </row>
    <row r="6865" spans="2:3" x14ac:dyDescent="0.75">
      <c r="B6865" s="249">
        <v>6802</v>
      </c>
      <c r="C6865" s="248">
        <v>115.3403266406079</v>
      </c>
    </row>
    <row r="6866" spans="2:3" x14ac:dyDescent="0.75">
      <c r="B6866" s="249">
        <v>6803</v>
      </c>
      <c r="C6866" s="248">
        <v>165.94507669615533</v>
      </c>
    </row>
    <row r="6867" spans="2:3" x14ac:dyDescent="0.75">
      <c r="B6867" s="249">
        <v>6804</v>
      </c>
      <c r="C6867" s="248">
        <v>170.09950735023432</v>
      </c>
    </row>
    <row r="6868" spans="2:3" x14ac:dyDescent="0.75">
      <c r="B6868" s="249">
        <v>6805</v>
      </c>
      <c r="C6868" s="248">
        <v>90.826611727242991</v>
      </c>
    </row>
    <row r="6869" spans="2:3" x14ac:dyDescent="0.75">
      <c r="B6869" s="249">
        <v>6806</v>
      </c>
      <c r="C6869" s="248">
        <v>143.7556005085757</v>
      </c>
    </row>
    <row r="6870" spans="2:3" x14ac:dyDescent="0.75">
      <c r="B6870" s="249">
        <v>6807</v>
      </c>
      <c r="C6870" s="248">
        <v>129.76745291458872</v>
      </c>
    </row>
    <row r="6871" spans="2:3" x14ac:dyDescent="0.75">
      <c r="B6871" s="249">
        <v>6808</v>
      </c>
      <c r="C6871" s="248">
        <v>172.60224022640813</v>
      </c>
    </row>
    <row r="6872" spans="2:3" x14ac:dyDescent="0.75">
      <c r="B6872" s="249">
        <v>6809</v>
      </c>
      <c r="C6872" s="248">
        <v>119.10746329848379</v>
      </c>
    </row>
    <row r="6873" spans="2:3" x14ac:dyDescent="0.75">
      <c r="B6873" s="249">
        <v>6810</v>
      </c>
      <c r="C6873" s="248">
        <v>138.87202103139245</v>
      </c>
    </row>
    <row r="6874" spans="2:3" x14ac:dyDescent="0.75">
      <c r="B6874" s="249">
        <v>6811</v>
      </c>
      <c r="C6874" s="248">
        <v>109.16078484367848</v>
      </c>
    </row>
    <row r="6875" spans="2:3" x14ac:dyDescent="0.75">
      <c r="B6875" s="249">
        <v>6812</v>
      </c>
      <c r="C6875" s="248">
        <v>110.56953030510502</v>
      </c>
    </row>
    <row r="6876" spans="2:3" x14ac:dyDescent="0.75">
      <c r="B6876" s="249">
        <v>6813</v>
      </c>
      <c r="C6876" s="248">
        <v>145.41634220362829</v>
      </c>
    </row>
    <row r="6877" spans="2:3" x14ac:dyDescent="0.75">
      <c r="B6877" s="249">
        <v>6814</v>
      </c>
      <c r="C6877" s="248">
        <v>98.614898847123413</v>
      </c>
    </row>
    <row r="6878" spans="2:3" x14ac:dyDescent="0.75">
      <c r="B6878" s="249">
        <v>6815</v>
      </c>
      <c r="C6878" s="248">
        <v>128.1974255398448</v>
      </c>
    </row>
    <row r="6879" spans="2:3" x14ac:dyDescent="0.75">
      <c r="B6879" s="249">
        <v>6816</v>
      </c>
      <c r="C6879" s="248">
        <v>152.29044245870463</v>
      </c>
    </row>
    <row r="6880" spans="2:3" x14ac:dyDescent="0.75">
      <c r="B6880" s="249">
        <v>6817</v>
      </c>
      <c r="C6880" s="248">
        <v>165.89280043546995</v>
      </c>
    </row>
    <row r="6881" spans="2:3" x14ac:dyDescent="0.75">
      <c r="B6881" s="249">
        <v>6818</v>
      </c>
      <c r="C6881" s="248">
        <v>177.74131673332693</v>
      </c>
    </row>
    <row r="6882" spans="2:3" x14ac:dyDescent="0.75">
      <c r="B6882" s="249">
        <v>6819</v>
      </c>
      <c r="C6882" s="248">
        <v>127.88132020386399</v>
      </c>
    </row>
    <row r="6883" spans="2:3" x14ac:dyDescent="0.75">
      <c r="B6883" s="249">
        <v>6820</v>
      </c>
      <c r="C6883" s="248">
        <v>137.75760610253218</v>
      </c>
    </row>
    <row r="6884" spans="2:3" x14ac:dyDescent="0.75">
      <c r="B6884" s="249">
        <v>6821</v>
      </c>
      <c r="C6884" s="248">
        <v>170.25866059982195</v>
      </c>
    </row>
    <row r="6885" spans="2:3" x14ac:dyDescent="0.75">
      <c r="B6885" s="249">
        <v>6822</v>
      </c>
      <c r="C6885" s="248">
        <v>114.99351801586565</v>
      </c>
    </row>
    <row r="6886" spans="2:3" x14ac:dyDescent="0.75">
      <c r="B6886" s="249">
        <v>6823</v>
      </c>
      <c r="C6886" s="248">
        <v>126.46706760494247</v>
      </c>
    </row>
    <row r="6887" spans="2:3" x14ac:dyDescent="0.75">
      <c r="B6887" s="249">
        <v>6824</v>
      </c>
      <c r="C6887" s="248">
        <v>100.33499375451149</v>
      </c>
    </row>
    <row r="6888" spans="2:3" x14ac:dyDescent="0.75">
      <c r="B6888" s="249">
        <v>6825</v>
      </c>
      <c r="C6888" s="248">
        <v>123.52747287956336</v>
      </c>
    </row>
    <row r="6889" spans="2:3" x14ac:dyDescent="0.75">
      <c r="B6889" s="249">
        <v>6826</v>
      </c>
      <c r="C6889" s="248">
        <v>117.90192747277027</v>
      </c>
    </row>
    <row r="6890" spans="2:3" x14ac:dyDescent="0.75">
      <c r="B6890" s="249">
        <v>6827</v>
      </c>
      <c r="C6890" s="248">
        <v>152.52403776143012</v>
      </c>
    </row>
    <row r="6891" spans="2:3" x14ac:dyDescent="0.75">
      <c r="B6891" s="249">
        <v>6828</v>
      </c>
      <c r="C6891" s="248">
        <v>69.340182210657915</v>
      </c>
    </row>
    <row r="6892" spans="2:3" x14ac:dyDescent="0.75">
      <c r="B6892" s="249">
        <v>6829</v>
      </c>
      <c r="C6892" s="248">
        <v>120.5439853989204</v>
      </c>
    </row>
    <row r="6893" spans="2:3" x14ac:dyDescent="0.75">
      <c r="B6893" s="249">
        <v>6830</v>
      </c>
      <c r="C6893" s="248">
        <v>124.83422126271338</v>
      </c>
    </row>
    <row r="6894" spans="2:3" x14ac:dyDescent="0.75">
      <c r="B6894" s="249">
        <v>6831</v>
      </c>
      <c r="C6894" s="248">
        <v>96.484790148433177</v>
      </c>
    </row>
    <row r="6895" spans="2:3" x14ac:dyDescent="0.75">
      <c r="B6895" s="249">
        <v>6832</v>
      </c>
      <c r="C6895" s="248">
        <v>139.46754699978592</v>
      </c>
    </row>
    <row r="6896" spans="2:3" x14ac:dyDescent="0.75">
      <c r="B6896" s="249">
        <v>6833</v>
      </c>
      <c r="C6896" s="248">
        <v>66.546871326082524</v>
      </c>
    </row>
    <row r="6897" spans="2:3" x14ac:dyDescent="0.75">
      <c r="B6897" s="249">
        <v>6834</v>
      </c>
      <c r="C6897" s="248">
        <v>117.41089646121299</v>
      </c>
    </row>
    <row r="6898" spans="2:3" x14ac:dyDescent="0.75">
      <c r="B6898" s="249">
        <v>6835</v>
      </c>
      <c r="C6898" s="248">
        <v>211.98925085658499</v>
      </c>
    </row>
    <row r="6899" spans="2:3" x14ac:dyDescent="0.75">
      <c r="B6899" s="249">
        <v>6836</v>
      </c>
      <c r="C6899" s="248">
        <v>128.83993948607272</v>
      </c>
    </row>
    <row r="6900" spans="2:3" x14ac:dyDescent="0.75">
      <c r="B6900" s="249">
        <v>6837</v>
      </c>
      <c r="C6900" s="248">
        <v>75.787945736425939</v>
      </c>
    </row>
    <row r="6901" spans="2:3" x14ac:dyDescent="0.75">
      <c r="B6901" s="249">
        <v>6838</v>
      </c>
      <c r="C6901" s="248">
        <v>115.79458683845377</v>
      </c>
    </row>
    <row r="6902" spans="2:3" x14ac:dyDescent="0.75">
      <c r="B6902" s="249">
        <v>6839</v>
      </c>
      <c r="C6902" s="248">
        <v>159.49584936187128</v>
      </c>
    </row>
    <row r="6903" spans="2:3" x14ac:dyDescent="0.75">
      <c r="B6903" s="249">
        <v>6840</v>
      </c>
      <c r="C6903" s="248">
        <v>97.46085840960194</v>
      </c>
    </row>
    <row r="6904" spans="2:3" x14ac:dyDescent="0.75">
      <c r="B6904" s="249">
        <v>6841</v>
      </c>
      <c r="C6904" s="248">
        <v>142.51616184234564</v>
      </c>
    </row>
    <row r="6905" spans="2:3" x14ac:dyDescent="0.75">
      <c r="B6905" s="249">
        <v>6842</v>
      </c>
      <c r="C6905" s="248">
        <v>115.73330007436149</v>
      </c>
    </row>
    <row r="6906" spans="2:3" x14ac:dyDescent="0.75">
      <c r="B6906" s="249">
        <v>6843</v>
      </c>
      <c r="C6906" s="248">
        <v>129.14305798066434</v>
      </c>
    </row>
    <row r="6907" spans="2:3" x14ac:dyDescent="0.75">
      <c r="B6907" s="249">
        <v>6844</v>
      </c>
      <c r="C6907" s="248">
        <v>113.00651981924301</v>
      </c>
    </row>
    <row r="6908" spans="2:3" x14ac:dyDescent="0.75">
      <c r="B6908" s="249">
        <v>6845</v>
      </c>
      <c r="C6908" s="248">
        <v>123.28707018356559</v>
      </c>
    </row>
    <row r="6909" spans="2:3" x14ac:dyDescent="0.75">
      <c r="B6909" s="249">
        <v>6846</v>
      </c>
      <c r="C6909" s="248">
        <v>158.21166198672108</v>
      </c>
    </row>
    <row r="6910" spans="2:3" x14ac:dyDescent="0.75">
      <c r="B6910" s="249">
        <v>6847</v>
      </c>
      <c r="C6910" s="248">
        <v>91.268440153872973</v>
      </c>
    </row>
    <row r="6911" spans="2:3" x14ac:dyDescent="0.75">
      <c r="B6911" s="249">
        <v>6848</v>
      </c>
      <c r="C6911" s="248">
        <v>125.19718893067672</v>
      </c>
    </row>
    <row r="6912" spans="2:3" x14ac:dyDescent="0.75">
      <c r="B6912" s="249">
        <v>6849</v>
      </c>
      <c r="C6912" s="248">
        <v>171.43950196009519</v>
      </c>
    </row>
    <row r="6913" spans="2:3" x14ac:dyDescent="0.75">
      <c r="B6913" s="249">
        <v>6850</v>
      </c>
      <c r="C6913" s="248">
        <v>132.84523450509852</v>
      </c>
    </row>
    <row r="6914" spans="2:3" x14ac:dyDescent="0.75">
      <c r="B6914" s="249">
        <v>6851</v>
      </c>
      <c r="C6914" s="248">
        <v>101.33288622183379</v>
      </c>
    </row>
    <row r="6915" spans="2:3" x14ac:dyDescent="0.75">
      <c r="B6915" s="249">
        <v>6852</v>
      </c>
      <c r="C6915" s="248">
        <v>154.37272379097871</v>
      </c>
    </row>
    <row r="6916" spans="2:3" x14ac:dyDescent="0.75">
      <c r="B6916" s="249">
        <v>6853</v>
      </c>
      <c r="C6916" s="248">
        <v>134.5075664010896</v>
      </c>
    </row>
    <row r="6917" spans="2:3" x14ac:dyDescent="0.75">
      <c r="B6917" s="249">
        <v>6854</v>
      </c>
      <c r="C6917" s="248">
        <v>113.30486147941795</v>
      </c>
    </row>
    <row r="6918" spans="2:3" x14ac:dyDescent="0.75">
      <c r="B6918" s="249">
        <v>6855</v>
      </c>
      <c r="C6918" s="248">
        <v>70.564353332922963</v>
      </c>
    </row>
    <row r="6919" spans="2:3" x14ac:dyDescent="0.75">
      <c r="B6919" s="249">
        <v>6856</v>
      </c>
      <c r="C6919" s="248">
        <v>159.48170595449113</v>
      </c>
    </row>
    <row r="6920" spans="2:3" x14ac:dyDescent="0.75">
      <c r="B6920" s="249">
        <v>6857</v>
      </c>
      <c r="C6920" s="248">
        <v>130.22932409999331</v>
      </c>
    </row>
    <row r="6921" spans="2:3" x14ac:dyDescent="0.75">
      <c r="B6921" s="249">
        <v>6858</v>
      </c>
      <c r="C6921" s="248">
        <v>89.895260597940705</v>
      </c>
    </row>
    <row r="6922" spans="2:3" x14ac:dyDescent="0.75">
      <c r="B6922" s="249">
        <v>6859</v>
      </c>
      <c r="C6922" s="248">
        <v>112.47968078566426</v>
      </c>
    </row>
    <row r="6923" spans="2:3" x14ac:dyDescent="0.75">
      <c r="B6923" s="249">
        <v>6860</v>
      </c>
      <c r="C6923" s="248">
        <v>129.01413674414678</v>
      </c>
    </row>
    <row r="6924" spans="2:3" x14ac:dyDescent="0.75">
      <c r="B6924" s="249">
        <v>6861</v>
      </c>
      <c r="C6924" s="248">
        <v>107.13977942609104</v>
      </c>
    </row>
    <row r="6925" spans="2:3" x14ac:dyDescent="0.75">
      <c r="B6925" s="249">
        <v>6862</v>
      </c>
      <c r="C6925" s="248">
        <v>75.784200321533177</v>
      </c>
    </row>
    <row r="6926" spans="2:3" x14ac:dyDescent="0.75">
      <c r="B6926" s="249">
        <v>6863</v>
      </c>
      <c r="C6926" s="248">
        <v>56.785531601476251</v>
      </c>
    </row>
    <row r="6927" spans="2:3" x14ac:dyDescent="0.75">
      <c r="B6927" s="249">
        <v>6864</v>
      </c>
      <c r="C6927" s="248">
        <v>115.39043892016889</v>
      </c>
    </row>
    <row r="6928" spans="2:3" x14ac:dyDescent="0.75">
      <c r="B6928" s="249">
        <v>6865</v>
      </c>
      <c r="C6928" s="248">
        <v>117.89811145625573</v>
      </c>
    </row>
    <row r="6929" spans="2:3" x14ac:dyDescent="0.75">
      <c r="B6929" s="249">
        <v>6866</v>
      </c>
      <c r="C6929" s="248">
        <v>122.22903355161647</v>
      </c>
    </row>
    <row r="6930" spans="2:3" x14ac:dyDescent="0.75">
      <c r="B6930" s="249">
        <v>6867</v>
      </c>
      <c r="C6930" s="248">
        <v>120.31695231919565</v>
      </c>
    </row>
    <row r="6931" spans="2:3" x14ac:dyDescent="0.75">
      <c r="B6931" s="249">
        <v>6868</v>
      </c>
      <c r="C6931" s="248">
        <v>111.25542855395446</v>
      </c>
    </row>
    <row r="6932" spans="2:3" x14ac:dyDescent="0.75">
      <c r="B6932" s="249">
        <v>6869</v>
      </c>
      <c r="C6932" s="248">
        <v>132.52704537619894</v>
      </c>
    </row>
    <row r="6933" spans="2:3" x14ac:dyDescent="0.75">
      <c r="B6933" s="249">
        <v>6870</v>
      </c>
      <c r="C6933" s="248">
        <v>99.533818609591222</v>
      </c>
    </row>
    <row r="6934" spans="2:3" x14ac:dyDescent="0.75">
      <c r="B6934" s="249">
        <v>6871</v>
      </c>
      <c r="C6934" s="248">
        <v>98.233100987676181</v>
      </c>
    </row>
    <row r="6935" spans="2:3" x14ac:dyDescent="0.75">
      <c r="B6935" s="249">
        <v>6872</v>
      </c>
      <c r="C6935" s="248">
        <v>124.15125689063855</v>
      </c>
    </row>
    <row r="6936" spans="2:3" x14ac:dyDescent="0.75">
      <c r="B6936" s="249">
        <v>6873</v>
      </c>
      <c r="C6936" s="248">
        <v>119.77997632221349</v>
      </c>
    </row>
    <row r="6937" spans="2:3" x14ac:dyDescent="0.75">
      <c r="B6937" s="249">
        <v>6874</v>
      </c>
      <c r="C6937" s="248">
        <v>119.64039928459061</v>
      </c>
    </row>
    <row r="6938" spans="2:3" x14ac:dyDescent="0.75">
      <c r="B6938" s="249">
        <v>6875</v>
      </c>
      <c r="C6938" s="248">
        <v>146.93805623197352</v>
      </c>
    </row>
    <row r="6939" spans="2:3" x14ac:dyDescent="0.75">
      <c r="B6939" s="249">
        <v>6876</v>
      </c>
      <c r="C6939" s="248">
        <v>103.02125226789806</v>
      </c>
    </row>
    <row r="6940" spans="2:3" x14ac:dyDescent="0.75">
      <c r="B6940" s="249">
        <v>6877</v>
      </c>
      <c r="C6940" s="248">
        <v>124.9442229601068</v>
      </c>
    </row>
    <row r="6941" spans="2:3" x14ac:dyDescent="0.75">
      <c r="B6941" s="249">
        <v>6878</v>
      </c>
      <c r="C6941" s="248">
        <v>167.92833700081218</v>
      </c>
    </row>
    <row r="6942" spans="2:3" x14ac:dyDescent="0.75">
      <c r="B6942" s="249">
        <v>6879</v>
      </c>
      <c r="C6942" s="248">
        <v>103.55327586478148</v>
      </c>
    </row>
    <row r="6943" spans="2:3" x14ac:dyDescent="0.75">
      <c r="B6943" s="249">
        <v>6880</v>
      </c>
      <c r="C6943" s="248">
        <v>147.21941834984199</v>
      </c>
    </row>
    <row r="6944" spans="2:3" x14ac:dyDescent="0.75">
      <c r="B6944" s="249">
        <v>6881</v>
      </c>
      <c r="C6944" s="248">
        <v>118.27479667029924</v>
      </c>
    </row>
    <row r="6945" spans="2:3" x14ac:dyDescent="0.75">
      <c r="B6945" s="249">
        <v>6882</v>
      </c>
      <c r="C6945" s="248">
        <v>142.57872506443985</v>
      </c>
    </row>
    <row r="6946" spans="2:3" x14ac:dyDescent="0.75">
      <c r="B6946" s="249">
        <v>6883</v>
      </c>
      <c r="C6946" s="248">
        <v>65.132462766427864</v>
      </c>
    </row>
    <row r="6947" spans="2:3" x14ac:dyDescent="0.75">
      <c r="B6947" s="249">
        <v>6884</v>
      </c>
      <c r="C6947" s="248">
        <v>83.551830223134999</v>
      </c>
    </row>
    <row r="6948" spans="2:3" x14ac:dyDescent="0.75">
      <c r="B6948" s="249">
        <v>6885</v>
      </c>
      <c r="C6948" s="248">
        <v>60.459677613887351</v>
      </c>
    </row>
    <row r="6949" spans="2:3" x14ac:dyDescent="0.75">
      <c r="B6949" s="249">
        <v>6886</v>
      </c>
      <c r="C6949" s="248">
        <v>91.312056139148751</v>
      </c>
    </row>
    <row r="6950" spans="2:3" x14ac:dyDescent="0.75">
      <c r="B6950" s="249">
        <v>6887</v>
      </c>
      <c r="C6950" s="248">
        <v>124.37498872140091</v>
      </c>
    </row>
    <row r="6951" spans="2:3" x14ac:dyDescent="0.75">
      <c r="B6951" s="249">
        <v>6888</v>
      </c>
      <c r="C6951" s="248">
        <v>148.86033122871939</v>
      </c>
    </row>
    <row r="6952" spans="2:3" x14ac:dyDescent="0.75">
      <c r="B6952" s="249">
        <v>6889</v>
      </c>
      <c r="C6952" s="248">
        <v>122.66503066856252</v>
      </c>
    </row>
    <row r="6953" spans="2:3" x14ac:dyDescent="0.75">
      <c r="B6953" s="249">
        <v>6890</v>
      </c>
      <c r="C6953" s="248">
        <v>147.26725632850119</v>
      </c>
    </row>
    <row r="6954" spans="2:3" x14ac:dyDescent="0.75">
      <c r="B6954" s="249">
        <v>6891</v>
      </c>
      <c r="C6954" s="248">
        <v>113.92735589849801</v>
      </c>
    </row>
    <row r="6955" spans="2:3" x14ac:dyDescent="0.75">
      <c r="B6955" s="249">
        <v>6892</v>
      </c>
      <c r="C6955" s="248">
        <v>157.95778787749225</v>
      </c>
    </row>
    <row r="6956" spans="2:3" x14ac:dyDescent="0.75">
      <c r="B6956" s="249">
        <v>6893</v>
      </c>
      <c r="C6956" s="248">
        <v>108.49853373621143</v>
      </c>
    </row>
    <row r="6957" spans="2:3" x14ac:dyDescent="0.75">
      <c r="B6957" s="249">
        <v>6894</v>
      </c>
      <c r="C6957" s="248">
        <v>135.59613401960988</v>
      </c>
    </row>
    <row r="6958" spans="2:3" x14ac:dyDescent="0.75">
      <c r="B6958" s="249">
        <v>6895</v>
      </c>
      <c r="C6958" s="248">
        <v>113.82097723089339</v>
      </c>
    </row>
    <row r="6959" spans="2:3" x14ac:dyDescent="0.75">
      <c r="B6959" s="249">
        <v>6896</v>
      </c>
      <c r="C6959" s="248">
        <v>118.94397336618033</v>
      </c>
    </row>
    <row r="6960" spans="2:3" x14ac:dyDescent="0.75">
      <c r="B6960" s="249">
        <v>6897</v>
      </c>
      <c r="C6960" s="248">
        <v>70.592827360419946</v>
      </c>
    </row>
    <row r="6961" spans="2:3" x14ac:dyDescent="0.75">
      <c r="B6961" s="249">
        <v>6898</v>
      </c>
      <c r="C6961" s="248">
        <v>76.312133014080445</v>
      </c>
    </row>
    <row r="6962" spans="2:3" x14ac:dyDescent="0.75">
      <c r="B6962" s="249">
        <v>6899</v>
      </c>
      <c r="C6962" s="248">
        <v>142.714161747405</v>
      </c>
    </row>
    <row r="6963" spans="2:3" x14ac:dyDescent="0.75">
      <c r="B6963" s="249">
        <v>6900</v>
      </c>
      <c r="C6963" s="248">
        <v>144.15577677749201</v>
      </c>
    </row>
    <row r="6964" spans="2:3" x14ac:dyDescent="0.75">
      <c r="B6964" s="249">
        <v>6901</v>
      </c>
      <c r="C6964" s="248">
        <v>117.45586867290072</v>
      </c>
    </row>
    <row r="6965" spans="2:3" x14ac:dyDescent="0.75">
      <c r="B6965" s="249">
        <v>6902</v>
      </c>
      <c r="C6965" s="248">
        <v>140.32783993052334</v>
      </c>
    </row>
    <row r="6966" spans="2:3" x14ac:dyDescent="0.75">
      <c r="B6966" s="249">
        <v>6903</v>
      </c>
      <c r="C6966" s="248">
        <v>100.69929767764864</v>
      </c>
    </row>
    <row r="6967" spans="2:3" x14ac:dyDescent="0.75">
      <c r="B6967" s="249">
        <v>6904</v>
      </c>
      <c r="C6967" s="248">
        <v>143.20855867376804</v>
      </c>
    </row>
    <row r="6968" spans="2:3" x14ac:dyDescent="0.75">
      <c r="B6968" s="249">
        <v>6905</v>
      </c>
      <c r="C6968" s="248">
        <v>129.46679658521194</v>
      </c>
    </row>
    <row r="6969" spans="2:3" x14ac:dyDescent="0.75">
      <c r="B6969" s="249">
        <v>6906</v>
      </c>
      <c r="C6969" s="248">
        <v>116.35470450994578</v>
      </c>
    </row>
    <row r="6970" spans="2:3" x14ac:dyDescent="0.75">
      <c r="B6970" s="249">
        <v>6907</v>
      </c>
      <c r="C6970" s="248">
        <v>105.91748384825536</v>
      </c>
    </row>
    <row r="6971" spans="2:3" x14ac:dyDescent="0.75">
      <c r="B6971" s="249">
        <v>6908</v>
      </c>
      <c r="C6971" s="248">
        <v>103.0529098132028</v>
      </c>
    </row>
    <row r="6972" spans="2:3" x14ac:dyDescent="0.75">
      <c r="B6972" s="249">
        <v>6909</v>
      </c>
      <c r="C6972" s="248">
        <v>119.81451187465417</v>
      </c>
    </row>
    <row r="6973" spans="2:3" x14ac:dyDescent="0.75">
      <c r="B6973" s="249">
        <v>6910</v>
      </c>
      <c r="C6973" s="248">
        <v>154.82380554989459</v>
      </c>
    </row>
    <row r="6974" spans="2:3" x14ac:dyDescent="0.75">
      <c r="B6974" s="249">
        <v>6911</v>
      </c>
      <c r="C6974" s="248">
        <v>138.6587991706358</v>
      </c>
    </row>
    <row r="6975" spans="2:3" x14ac:dyDescent="0.75">
      <c r="B6975" s="249">
        <v>6912</v>
      </c>
      <c r="C6975" s="248">
        <v>103.90594079789136</v>
      </c>
    </row>
    <row r="6976" spans="2:3" x14ac:dyDescent="0.75">
      <c r="B6976" s="249">
        <v>6913</v>
      </c>
      <c r="C6976" s="248">
        <v>95.271115939927995</v>
      </c>
    </row>
    <row r="6977" spans="2:3" x14ac:dyDescent="0.75">
      <c r="B6977" s="249">
        <v>6914</v>
      </c>
      <c r="C6977" s="248">
        <v>108.8288636256346</v>
      </c>
    </row>
    <row r="6978" spans="2:3" x14ac:dyDescent="0.75">
      <c r="B6978" s="249">
        <v>6915</v>
      </c>
      <c r="C6978" s="248">
        <v>89.517324759482392</v>
      </c>
    </row>
    <row r="6979" spans="2:3" x14ac:dyDescent="0.75">
      <c r="B6979" s="249">
        <v>6916</v>
      </c>
      <c r="C6979" s="248">
        <v>120.01254565127613</v>
      </c>
    </row>
    <row r="6980" spans="2:3" x14ac:dyDescent="0.75">
      <c r="B6980" s="249">
        <v>6917</v>
      </c>
      <c r="C6980" s="248">
        <v>134.4106564362792</v>
      </c>
    </row>
    <row r="6981" spans="2:3" x14ac:dyDescent="0.75">
      <c r="B6981" s="249">
        <v>6918</v>
      </c>
      <c r="C6981" s="248">
        <v>150.61171798889882</v>
      </c>
    </row>
    <row r="6982" spans="2:3" x14ac:dyDescent="0.75">
      <c r="B6982" s="249">
        <v>6919</v>
      </c>
      <c r="C6982" s="248">
        <v>134.06418887889143</v>
      </c>
    </row>
    <row r="6983" spans="2:3" x14ac:dyDescent="0.75">
      <c r="B6983" s="249">
        <v>6920</v>
      </c>
      <c r="C6983" s="248">
        <v>116.63260700039436</v>
      </c>
    </row>
    <row r="6984" spans="2:3" x14ac:dyDescent="0.75">
      <c r="B6984" s="249">
        <v>6921</v>
      </c>
      <c r="C6984" s="248">
        <v>139.74476271810732</v>
      </c>
    </row>
    <row r="6985" spans="2:3" x14ac:dyDescent="0.75">
      <c r="B6985" s="249">
        <v>6922</v>
      </c>
      <c r="C6985" s="248">
        <v>135.24303781472989</v>
      </c>
    </row>
    <row r="6986" spans="2:3" x14ac:dyDescent="0.75">
      <c r="B6986" s="249">
        <v>6923</v>
      </c>
      <c r="C6986" s="248">
        <v>111.98205160922366</v>
      </c>
    </row>
    <row r="6987" spans="2:3" x14ac:dyDescent="0.75">
      <c r="B6987" s="249">
        <v>6924</v>
      </c>
      <c r="C6987" s="248">
        <v>144.384250219313</v>
      </c>
    </row>
    <row r="6988" spans="2:3" x14ac:dyDescent="0.75">
      <c r="B6988" s="249">
        <v>6925</v>
      </c>
      <c r="C6988" s="248">
        <v>133.48612485190191</v>
      </c>
    </row>
    <row r="6989" spans="2:3" x14ac:dyDescent="0.75">
      <c r="B6989" s="249">
        <v>6926</v>
      </c>
      <c r="C6989" s="248">
        <v>129.27015264457793</v>
      </c>
    </row>
    <row r="6990" spans="2:3" x14ac:dyDescent="0.75">
      <c r="B6990" s="249">
        <v>6927</v>
      </c>
      <c r="C6990" s="248">
        <v>123.87478814021402</v>
      </c>
    </row>
    <row r="6991" spans="2:3" x14ac:dyDescent="0.75">
      <c r="B6991" s="249">
        <v>6928</v>
      </c>
      <c r="C6991" s="248">
        <v>117.11202725407027</v>
      </c>
    </row>
    <row r="6992" spans="2:3" x14ac:dyDescent="0.75">
      <c r="B6992" s="249">
        <v>6929</v>
      </c>
      <c r="C6992" s="248">
        <v>159.86086362806424</v>
      </c>
    </row>
    <row r="6993" spans="2:3" x14ac:dyDescent="0.75">
      <c r="B6993" s="249">
        <v>6930</v>
      </c>
      <c r="C6993" s="248">
        <v>125.59877434654173</v>
      </c>
    </row>
    <row r="6994" spans="2:3" x14ac:dyDescent="0.75">
      <c r="B6994" s="249">
        <v>6931</v>
      </c>
      <c r="C6994" s="248">
        <v>76.971454346868953</v>
      </c>
    </row>
    <row r="6995" spans="2:3" x14ac:dyDescent="0.75">
      <c r="B6995" s="249">
        <v>6932</v>
      </c>
      <c r="C6995" s="248">
        <v>88.148786257676903</v>
      </c>
    </row>
    <row r="6996" spans="2:3" x14ac:dyDescent="0.75">
      <c r="B6996" s="249">
        <v>6933</v>
      </c>
      <c r="C6996" s="248">
        <v>87.218476883994072</v>
      </c>
    </row>
    <row r="6997" spans="2:3" x14ac:dyDescent="0.75">
      <c r="B6997" s="249">
        <v>6934</v>
      </c>
      <c r="C6997" s="248">
        <v>140.96999460216196</v>
      </c>
    </row>
    <row r="6998" spans="2:3" x14ac:dyDescent="0.75">
      <c r="B6998" s="249">
        <v>6935</v>
      </c>
      <c r="C6998" s="248">
        <v>116.96044512241853</v>
      </c>
    </row>
    <row r="6999" spans="2:3" x14ac:dyDescent="0.75">
      <c r="B6999" s="249">
        <v>6936</v>
      </c>
      <c r="C6999" s="248">
        <v>124.63468286726707</v>
      </c>
    </row>
    <row r="7000" spans="2:3" x14ac:dyDescent="0.75">
      <c r="B7000" s="249">
        <v>6937</v>
      </c>
      <c r="C7000" s="248">
        <v>172.13746052592734</v>
      </c>
    </row>
    <row r="7001" spans="2:3" x14ac:dyDescent="0.75">
      <c r="B7001" s="249">
        <v>6938</v>
      </c>
      <c r="C7001" s="248">
        <v>98.872956699064048</v>
      </c>
    </row>
    <row r="7002" spans="2:3" x14ac:dyDescent="0.75">
      <c r="B7002" s="249">
        <v>6939</v>
      </c>
      <c r="C7002" s="248">
        <v>111.77178697495154</v>
      </c>
    </row>
    <row r="7003" spans="2:3" x14ac:dyDescent="0.75">
      <c r="B7003" s="249">
        <v>6940</v>
      </c>
      <c r="C7003" s="248">
        <v>132.43907702599179</v>
      </c>
    </row>
    <row r="7004" spans="2:3" x14ac:dyDescent="0.75">
      <c r="B7004" s="249">
        <v>6941</v>
      </c>
      <c r="C7004" s="248">
        <v>124.86595049255374</v>
      </c>
    </row>
    <row r="7005" spans="2:3" x14ac:dyDescent="0.75">
      <c r="B7005" s="249">
        <v>6942</v>
      </c>
      <c r="C7005" s="248">
        <v>119.98409920559877</v>
      </c>
    </row>
    <row r="7006" spans="2:3" x14ac:dyDescent="0.75">
      <c r="B7006" s="249">
        <v>6943</v>
      </c>
      <c r="C7006" s="248">
        <v>140.55751694918217</v>
      </c>
    </row>
    <row r="7007" spans="2:3" x14ac:dyDescent="0.75">
      <c r="B7007" s="249">
        <v>6944</v>
      </c>
      <c r="C7007" s="248">
        <v>102.56046438547918</v>
      </c>
    </row>
    <row r="7008" spans="2:3" x14ac:dyDescent="0.75">
      <c r="B7008" s="249">
        <v>6945</v>
      </c>
      <c r="C7008" s="248">
        <v>126.46762136125066</v>
      </c>
    </row>
    <row r="7009" spans="2:3" x14ac:dyDescent="0.75">
      <c r="B7009" s="249">
        <v>6946</v>
      </c>
      <c r="C7009" s="248">
        <v>113.64786295664058</v>
      </c>
    </row>
    <row r="7010" spans="2:3" x14ac:dyDescent="0.75">
      <c r="B7010" s="249">
        <v>6947</v>
      </c>
      <c r="C7010" s="248">
        <v>95.216715626464335</v>
      </c>
    </row>
    <row r="7011" spans="2:3" x14ac:dyDescent="0.75">
      <c r="B7011" s="249">
        <v>6948</v>
      </c>
      <c r="C7011" s="248">
        <v>120.15170082134453</v>
      </c>
    </row>
    <row r="7012" spans="2:3" x14ac:dyDescent="0.75">
      <c r="B7012" s="249">
        <v>6949</v>
      </c>
      <c r="C7012" s="248">
        <v>139.75182265083305</v>
      </c>
    </row>
    <row r="7013" spans="2:3" x14ac:dyDescent="0.75">
      <c r="B7013" s="249">
        <v>6950</v>
      </c>
      <c r="C7013" s="248">
        <v>73.035861812376254</v>
      </c>
    </row>
    <row r="7014" spans="2:3" x14ac:dyDescent="0.75">
      <c r="B7014" s="249">
        <v>6951</v>
      </c>
      <c r="C7014" s="248">
        <v>104.05624008374245</v>
      </c>
    </row>
    <row r="7015" spans="2:3" x14ac:dyDescent="0.75">
      <c r="B7015" s="249">
        <v>6952</v>
      </c>
      <c r="C7015" s="248">
        <v>132.86352736403541</v>
      </c>
    </row>
    <row r="7016" spans="2:3" x14ac:dyDescent="0.75">
      <c r="B7016" s="249">
        <v>6953</v>
      </c>
      <c r="C7016" s="248">
        <v>112.96183626282406</v>
      </c>
    </row>
    <row r="7017" spans="2:3" x14ac:dyDescent="0.75">
      <c r="B7017" s="249">
        <v>6954</v>
      </c>
      <c r="C7017" s="248">
        <v>124.76386052898205</v>
      </c>
    </row>
    <row r="7018" spans="2:3" x14ac:dyDescent="0.75">
      <c r="B7018" s="249">
        <v>6955</v>
      </c>
      <c r="C7018" s="248">
        <v>153.38122669619165</v>
      </c>
    </row>
    <row r="7019" spans="2:3" x14ac:dyDescent="0.75">
      <c r="B7019" s="249">
        <v>6956</v>
      </c>
      <c r="C7019" s="248">
        <v>113.0052465185329</v>
      </c>
    </row>
    <row r="7020" spans="2:3" x14ac:dyDescent="0.75">
      <c r="B7020" s="249">
        <v>6957</v>
      </c>
      <c r="C7020" s="248">
        <v>149.57889863307673</v>
      </c>
    </row>
    <row r="7021" spans="2:3" x14ac:dyDescent="0.75">
      <c r="B7021" s="249">
        <v>6958</v>
      </c>
      <c r="C7021" s="248">
        <v>106.82403690087864</v>
      </c>
    </row>
    <row r="7022" spans="2:3" x14ac:dyDescent="0.75">
      <c r="B7022" s="249">
        <v>6959</v>
      </c>
      <c r="C7022" s="248">
        <v>109.47416562269557</v>
      </c>
    </row>
    <row r="7023" spans="2:3" x14ac:dyDescent="0.75">
      <c r="B7023" s="249">
        <v>6960</v>
      </c>
      <c r="C7023" s="248">
        <v>143.62651391536153</v>
      </c>
    </row>
    <row r="7024" spans="2:3" x14ac:dyDescent="0.75">
      <c r="B7024" s="249">
        <v>6961</v>
      </c>
      <c r="C7024" s="248">
        <v>132.83325685849147</v>
      </c>
    </row>
    <row r="7025" spans="2:3" x14ac:dyDescent="0.75">
      <c r="B7025" s="249">
        <v>6962</v>
      </c>
      <c r="C7025" s="248">
        <v>81.4257530242309</v>
      </c>
    </row>
    <row r="7026" spans="2:3" x14ac:dyDescent="0.75">
      <c r="B7026" s="249">
        <v>6963</v>
      </c>
      <c r="C7026" s="248">
        <v>153.0162627780328</v>
      </c>
    </row>
    <row r="7027" spans="2:3" x14ac:dyDescent="0.75">
      <c r="B7027" s="249">
        <v>6964</v>
      </c>
      <c r="C7027" s="248">
        <v>87.132334997406488</v>
      </c>
    </row>
    <row r="7028" spans="2:3" x14ac:dyDescent="0.75">
      <c r="B7028" s="249">
        <v>6965</v>
      </c>
      <c r="C7028" s="248">
        <v>127.27193808238772</v>
      </c>
    </row>
    <row r="7029" spans="2:3" x14ac:dyDescent="0.75">
      <c r="B7029" s="249">
        <v>6966</v>
      </c>
      <c r="C7029" s="248">
        <v>138.9155862630173</v>
      </c>
    </row>
    <row r="7030" spans="2:3" x14ac:dyDescent="0.75">
      <c r="B7030" s="249">
        <v>6967</v>
      </c>
      <c r="C7030" s="248">
        <v>129.68497634097719</v>
      </c>
    </row>
    <row r="7031" spans="2:3" x14ac:dyDescent="0.75">
      <c r="B7031" s="249">
        <v>6968</v>
      </c>
      <c r="C7031" s="248">
        <v>125.01512833608636</v>
      </c>
    </row>
    <row r="7032" spans="2:3" x14ac:dyDescent="0.75">
      <c r="B7032" s="249">
        <v>6969</v>
      </c>
      <c r="C7032" s="248">
        <v>130.0590106634331</v>
      </c>
    </row>
    <row r="7033" spans="2:3" x14ac:dyDescent="0.75">
      <c r="B7033" s="249">
        <v>6970</v>
      </c>
      <c r="C7033" s="248">
        <v>132.5683559637246</v>
      </c>
    </row>
    <row r="7034" spans="2:3" x14ac:dyDescent="0.75">
      <c r="B7034" s="249">
        <v>6971</v>
      </c>
      <c r="C7034" s="248">
        <v>107.11600046490804</v>
      </c>
    </row>
    <row r="7035" spans="2:3" x14ac:dyDescent="0.75">
      <c r="B7035" s="249">
        <v>6972</v>
      </c>
      <c r="C7035" s="248">
        <v>101.85486679058847</v>
      </c>
    </row>
    <row r="7036" spans="2:3" x14ac:dyDescent="0.75">
      <c r="B7036" s="249">
        <v>6973</v>
      </c>
      <c r="C7036" s="248">
        <v>109.24736146164599</v>
      </c>
    </row>
    <row r="7037" spans="2:3" x14ac:dyDescent="0.75">
      <c r="B7037" s="249">
        <v>6974</v>
      </c>
      <c r="C7037" s="248">
        <v>128.70529838587248</v>
      </c>
    </row>
    <row r="7038" spans="2:3" x14ac:dyDescent="0.75">
      <c r="B7038" s="249">
        <v>6975</v>
      </c>
      <c r="C7038" s="248">
        <v>74.309893572860858</v>
      </c>
    </row>
    <row r="7039" spans="2:3" x14ac:dyDescent="0.75">
      <c r="B7039" s="249">
        <v>6976</v>
      </c>
      <c r="C7039" s="248">
        <v>137.42364644823508</v>
      </c>
    </row>
    <row r="7040" spans="2:3" x14ac:dyDescent="0.75">
      <c r="B7040" s="249">
        <v>6977</v>
      </c>
      <c r="C7040" s="248">
        <v>173.51841770786729</v>
      </c>
    </row>
    <row r="7041" spans="2:3" x14ac:dyDescent="0.75">
      <c r="B7041" s="249">
        <v>6978</v>
      </c>
      <c r="C7041" s="248">
        <v>103.85556128217891</v>
      </c>
    </row>
    <row r="7042" spans="2:3" x14ac:dyDescent="0.75">
      <c r="B7042" s="249">
        <v>6979</v>
      </c>
      <c r="C7042" s="248">
        <v>111.25162961677714</v>
      </c>
    </row>
    <row r="7043" spans="2:3" x14ac:dyDescent="0.75">
      <c r="B7043" s="249">
        <v>6980</v>
      </c>
      <c r="C7043" s="248">
        <v>113.17601459861017</v>
      </c>
    </row>
    <row r="7044" spans="2:3" x14ac:dyDescent="0.75">
      <c r="B7044" s="249">
        <v>6981</v>
      </c>
      <c r="C7044" s="248">
        <v>126.20221810472172</v>
      </c>
    </row>
    <row r="7045" spans="2:3" x14ac:dyDescent="0.75">
      <c r="B7045" s="249">
        <v>6982</v>
      </c>
      <c r="C7045" s="248">
        <v>145.46432638317467</v>
      </c>
    </row>
    <row r="7046" spans="2:3" x14ac:dyDescent="0.75">
      <c r="B7046" s="249">
        <v>6983</v>
      </c>
      <c r="C7046" s="248">
        <v>105.08291726694007</v>
      </c>
    </row>
    <row r="7047" spans="2:3" x14ac:dyDescent="0.75">
      <c r="B7047" s="249">
        <v>6984</v>
      </c>
      <c r="C7047" s="248">
        <v>104.5072181025359</v>
      </c>
    </row>
    <row r="7048" spans="2:3" x14ac:dyDescent="0.75">
      <c r="B7048" s="249">
        <v>6985</v>
      </c>
      <c r="C7048" s="248">
        <v>113.62833923421037</v>
      </c>
    </row>
    <row r="7049" spans="2:3" x14ac:dyDescent="0.75">
      <c r="B7049" s="249">
        <v>6986</v>
      </c>
      <c r="C7049" s="248">
        <v>112.6203079012669</v>
      </c>
    </row>
    <row r="7050" spans="2:3" x14ac:dyDescent="0.75">
      <c r="B7050" s="249">
        <v>6987</v>
      </c>
      <c r="C7050" s="248">
        <v>106.19492201800638</v>
      </c>
    </row>
    <row r="7051" spans="2:3" x14ac:dyDescent="0.75">
      <c r="B7051" s="249">
        <v>6988</v>
      </c>
      <c r="C7051" s="248">
        <v>121.05797837085271</v>
      </c>
    </row>
    <row r="7052" spans="2:3" x14ac:dyDescent="0.75">
      <c r="B7052" s="249">
        <v>6989</v>
      </c>
      <c r="C7052" s="248">
        <v>126.63147348146094</v>
      </c>
    </row>
    <row r="7053" spans="2:3" x14ac:dyDescent="0.75">
      <c r="B7053" s="249">
        <v>6990</v>
      </c>
      <c r="C7053" s="248">
        <v>107.91910534911068</v>
      </c>
    </row>
    <row r="7054" spans="2:3" x14ac:dyDescent="0.75">
      <c r="B7054" s="249">
        <v>6991</v>
      </c>
      <c r="C7054" s="248">
        <v>104.87807879095938</v>
      </c>
    </row>
    <row r="7055" spans="2:3" x14ac:dyDescent="0.75">
      <c r="B7055" s="249">
        <v>6992</v>
      </c>
      <c r="C7055" s="248">
        <v>152.33714979032277</v>
      </c>
    </row>
    <row r="7056" spans="2:3" x14ac:dyDescent="0.75">
      <c r="B7056" s="249">
        <v>6993</v>
      </c>
      <c r="C7056" s="248">
        <v>105.96919726317014</v>
      </c>
    </row>
    <row r="7057" spans="2:3" x14ac:dyDescent="0.75">
      <c r="B7057" s="249">
        <v>6994</v>
      </c>
      <c r="C7057" s="248">
        <v>172.52137240368106</v>
      </c>
    </row>
    <row r="7058" spans="2:3" x14ac:dyDescent="0.75">
      <c r="B7058" s="249">
        <v>6995</v>
      </c>
      <c r="C7058" s="248">
        <v>103.59801806153361</v>
      </c>
    </row>
    <row r="7059" spans="2:3" x14ac:dyDescent="0.75">
      <c r="B7059" s="249">
        <v>6996</v>
      </c>
      <c r="C7059" s="248">
        <v>117.44985548276937</v>
      </c>
    </row>
    <row r="7060" spans="2:3" x14ac:dyDescent="0.75">
      <c r="B7060" s="249">
        <v>6997</v>
      </c>
      <c r="C7060" s="248">
        <v>94.158437947700705</v>
      </c>
    </row>
    <row r="7061" spans="2:3" x14ac:dyDescent="0.75">
      <c r="B7061" s="249">
        <v>6998</v>
      </c>
      <c r="C7061" s="248">
        <v>86.085736310643043</v>
      </c>
    </row>
    <row r="7062" spans="2:3" x14ac:dyDescent="0.75">
      <c r="B7062" s="249">
        <v>6999</v>
      </c>
      <c r="C7062" s="248">
        <v>100.53366426728731</v>
      </c>
    </row>
    <row r="7063" spans="2:3" x14ac:dyDescent="0.75">
      <c r="B7063" s="249">
        <v>7000</v>
      </c>
      <c r="C7063" s="248">
        <v>125.92299306881836</v>
      </c>
    </row>
    <row r="7064" spans="2:3" x14ac:dyDescent="0.75">
      <c r="B7064" s="249">
        <v>7001</v>
      </c>
      <c r="C7064" s="248">
        <v>113.3321441809093</v>
      </c>
    </row>
    <row r="7065" spans="2:3" x14ac:dyDescent="0.75">
      <c r="B7065" s="249">
        <v>7002</v>
      </c>
      <c r="C7065" s="248">
        <v>123.64005236097931</v>
      </c>
    </row>
    <row r="7066" spans="2:3" x14ac:dyDescent="0.75">
      <c r="B7066" s="249">
        <v>7003</v>
      </c>
      <c r="C7066" s="248">
        <v>110.7367813034648</v>
      </c>
    </row>
    <row r="7067" spans="2:3" x14ac:dyDescent="0.75">
      <c r="B7067" s="249">
        <v>7004</v>
      </c>
      <c r="C7067" s="248">
        <v>150.04383025510401</v>
      </c>
    </row>
    <row r="7068" spans="2:3" x14ac:dyDescent="0.75">
      <c r="B7068" s="249">
        <v>7005</v>
      </c>
      <c r="C7068" s="248">
        <v>85.72418563337574</v>
      </c>
    </row>
    <row r="7069" spans="2:3" x14ac:dyDescent="0.75">
      <c r="B7069" s="249">
        <v>7006</v>
      </c>
      <c r="C7069" s="248">
        <v>122.45787399803203</v>
      </c>
    </row>
    <row r="7070" spans="2:3" x14ac:dyDescent="0.75">
      <c r="B7070" s="249">
        <v>7007</v>
      </c>
      <c r="C7070" s="248">
        <v>85.210035746417006</v>
      </c>
    </row>
    <row r="7071" spans="2:3" x14ac:dyDescent="0.75">
      <c r="B7071" s="249">
        <v>7008</v>
      </c>
      <c r="C7071" s="248">
        <v>79.440271293562205</v>
      </c>
    </row>
    <row r="7072" spans="2:3" x14ac:dyDescent="0.75">
      <c r="B7072" s="249">
        <v>7009</v>
      </c>
      <c r="C7072" s="248">
        <v>151.83933090460741</v>
      </c>
    </row>
    <row r="7073" spans="2:3" x14ac:dyDescent="0.75">
      <c r="B7073" s="249">
        <v>7010</v>
      </c>
      <c r="C7073" s="248">
        <v>97.520949840523315</v>
      </c>
    </row>
    <row r="7074" spans="2:3" x14ac:dyDescent="0.75">
      <c r="B7074" s="249">
        <v>7011</v>
      </c>
      <c r="C7074" s="248">
        <v>60.124154752748467</v>
      </c>
    </row>
    <row r="7075" spans="2:3" x14ac:dyDescent="0.75">
      <c r="B7075" s="249">
        <v>7012</v>
      </c>
      <c r="C7075" s="248">
        <v>123.36895947562422</v>
      </c>
    </row>
    <row r="7076" spans="2:3" x14ac:dyDescent="0.75">
      <c r="B7076" s="249">
        <v>7013</v>
      </c>
      <c r="C7076" s="248">
        <v>142.69317983877337</v>
      </c>
    </row>
    <row r="7077" spans="2:3" x14ac:dyDescent="0.75">
      <c r="B7077" s="249">
        <v>7014</v>
      </c>
      <c r="C7077" s="248">
        <v>107.26127296925817</v>
      </c>
    </row>
    <row r="7078" spans="2:3" x14ac:dyDescent="0.75">
      <c r="B7078" s="249">
        <v>7015</v>
      </c>
      <c r="C7078" s="248">
        <v>134.83751824630096</v>
      </c>
    </row>
    <row r="7079" spans="2:3" x14ac:dyDescent="0.75">
      <c r="B7079" s="249">
        <v>7016</v>
      </c>
      <c r="C7079" s="248">
        <v>94.283300755393682</v>
      </c>
    </row>
    <row r="7080" spans="2:3" x14ac:dyDescent="0.75">
      <c r="B7080" s="249">
        <v>7017</v>
      </c>
      <c r="C7080" s="248">
        <v>119.7940663913585</v>
      </c>
    </row>
    <row r="7081" spans="2:3" x14ac:dyDescent="0.75">
      <c r="B7081" s="249">
        <v>7018</v>
      </c>
      <c r="C7081" s="248">
        <v>107.31213648223138</v>
      </c>
    </row>
    <row r="7082" spans="2:3" x14ac:dyDescent="0.75">
      <c r="B7082" s="249">
        <v>7019</v>
      </c>
      <c r="C7082" s="248">
        <v>99.335446161997723</v>
      </c>
    </row>
    <row r="7083" spans="2:3" x14ac:dyDescent="0.75">
      <c r="B7083" s="249">
        <v>7020</v>
      </c>
      <c r="C7083" s="248">
        <v>128.88774064016937</v>
      </c>
    </row>
    <row r="7084" spans="2:3" x14ac:dyDescent="0.75">
      <c r="B7084" s="249">
        <v>7021</v>
      </c>
      <c r="C7084" s="248">
        <v>138.23857436285832</v>
      </c>
    </row>
    <row r="7085" spans="2:3" x14ac:dyDescent="0.75">
      <c r="B7085" s="249">
        <v>7022</v>
      </c>
      <c r="C7085" s="248">
        <v>91.369522016023893</v>
      </c>
    </row>
    <row r="7086" spans="2:3" x14ac:dyDescent="0.75">
      <c r="B7086" s="249">
        <v>7023</v>
      </c>
      <c r="C7086" s="248">
        <v>143.13387748368135</v>
      </c>
    </row>
    <row r="7087" spans="2:3" x14ac:dyDescent="0.75">
      <c r="B7087" s="249">
        <v>7024</v>
      </c>
      <c r="C7087" s="248">
        <v>119.50391509134202</v>
      </c>
    </row>
    <row r="7088" spans="2:3" x14ac:dyDescent="0.75">
      <c r="B7088" s="249">
        <v>7025</v>
      </c>
      <c r="C7088" s="248">
        <v>110.8072267910071</v>
      </c>
    </row>
    <row r="7089" spans="2:3" x14ac:dyDescent="0.75">
      <c r="B7089" s="249">
        <v>7026</v>
      </c>
      <c r="C7089" s="248">
        <v>154.93854200637446</v>
      </c>
    </row>
    <row r="7090" spans="2:3" x14ac:dyDescent="0.75">
      <c r="B7090" s="249">
        <v>7027</v>
      </c>
      <c r="C7090" s="248">
        <v>96.009552318705516</v>
      </c>
    </row>
    <row r="7091" spans="2:3" x14ac:dyDescent="0.75">
      <c r="B7091" s="249">
        <v>7028</v>
      </c>
      <c r="C7091" s="248">
        <v>149.34097802144137</v>
      </c>
    </row>
    <row r="7092" spans="2:3" x14ac:dyDescent="0.75">
      <c r="B7092" s="249">
        <v>7029</v>
      </c>
      <c r="C7092" s="248">
        <v>126.44188668333695</v>
      </c>
    </row>
    <row r="7093" spans="2:3" x14ac:dyDescent="0.75">
      <c r="B7093" s="249">
        <v>7030</v>
      </c>
      <c r="C7093" s="248">
        <v>131.40291989197712</v>
      </c>
    </row>
    <row r="7094" spans="2:3" x14ac:dyDescent="0.75">
      <c r="B7094" s="249">
        <v>7031</v>
      </c>
      <c r="C7094" s="248">
        <v>142.8957711514916</v>
      </c>
    </row>
    <row r="7095" spans="2:3" x14ac:dyDescent="0.75">
      <c r="B7095" s="249">
        <v>7032</v>
      </c>
      <c r="C7095" s="248">
        <v>70.463685623124618</v>
      </c>
    </row>
    <row r="7096" spans="2:3" x14ac:dyDescent="0.75">
      <c r="B7096" s="249">
        <v>7033</v>
      </c>
      <c r="C7096" s="248">
        <v>74.025501442409364</v>
      </c>
    </row>
    <row r="7097" spans="2:3" x14ac:dyDescent="0.75">
      <c r="B7097" s="249">
        <v>7034</v>
      </c>
      <c r="C7097" s="248">
        <v>127.71757025712385</v>
      </c>
    </row>
    <row r="7098" spans="2:3" x14ac:dyDescent="0.75">
      <c r="B7098" s="249">
        <v>7035</v>
      </c>
      <c r="C7098" s="248">
        <v>116.60125466462728</v>
      </c>
    </row>
    <row r="7099" spans="2:3" x14ac:dyDescent="0.75">
      <c r="B7099" s="249">
        <v>7036</v>
      </c>
      <c r="C7099" s="248">
        <v>124.39346833087239</v>
      </c>
    </row>
    <row r="7100" spans="2:3" x14ac:dyDescent="0.75">
      <c r="B7100" s="249">
        <v>7037</v>
      </c>
      <c r="C7100" s="248">
        <v>140.39296008960608</v>
      </c>
    </row>
    <row r="7101" spans="2:3" x14ac:dyDescent="0.75">
      <c r="B7101" s="249">
        <v>7038</v>
      </c>
      <c r="C7101" s="248">
        <v>65.74278130143766</v>
      </c>
    </row>
    <row r="7102" spans="2:3" x14ac:dyDescent="0.75">
      <c r="B7102" s="249">
        <v>7039</v>
      </c>
      <c r="C7102" s="248">
        <v>110.1645616134996</v>
      </c>
    </row>
    <row r="7103" spans="2:3" x14ac:dyDescent="0.75">
      <c r="B7103" s="249">
        <v>7040</v>
      </c>
      <c r="C7103" s="248">
        <v>134.88603998451597</v>
      </c>
    </row>
    <row r="7104" spans="2:3" x14ac:dyDescent="0.75">
      <c r="B7104" s="249">
        <v>7041</v>
      </c>
      <c r="C7104" s="248">
        <v>96.631181033375569</v>
      </c>
    </row>
    <row r="7105" spans="2:3" x14ac:dyDescent="0.75">
      <c r="B7105" s="249">
        <v>7042</v>
      </c>
      <c r="C7105" s="248">
        <v>136.03963430416536</v>
      </c>
    </row>
    <row r="7106" spans="2:3" x14ac:dyDescent="0.75">
      <c r="B7106" s="249">
        <v>7043</v>
      </c>
      <c r="C7106" s="248">
        <v>129.68021567334904</v>
      </c>
    </row>
    <row r="7107" spans="2:3" x14ac:dyDescent="0.75">
      <c r="B7107" s="249">
        <v>7044</v>
      </c>
      <c r="C7107" s="248">
        <v>105.28065971000139</v>
      </c>
    </row>
    <row r="7108" spans="2:3" x14ac:dyDescent="0.75">
      <c r="B7108" s="249">
        <v>7045</v>
      </c>
      <c r="C7108" s="248">
        <v>175.37553701566793</v>
      </c>
    </row>
    <row r="7109" spans="2:3" x14ac:dyDescent="0.75">
      <c r="B7109" s="249">
        <v>7046</v>
      </c>
      <c r="C7109" s="248">
        <v>136.31709391948812</v>
      </c>
    </row>
    <row r="7110" spans="2:3" x14ac:dyDescent="0.75">
      <c r="B7110" s="249">
        <v>7047</v>
      </c>
      <c r="C7110" s="248">
        <v>93.090583459582163</v>
      </c>
    </row>
    <row r="7111" spans="2:3" x14ac:dyDescent="0.75">
      <c r="B7111" s="249">
        <v>7048</v>
      </c>
      <c r="C7111" s="248">
        <v>95.010404341627208</v>
      </c>
    </row>
    <row r="7112" spans="2:3" x14ac:dyDescent="0.75">
      <c r="B7112" s="249">
        <v>7049</v>
      </c>
      <c r="C7112" s="248">
        <v>142.53959405072044</v>
      </c>
    </row>
    <row r="7113" spans="2:3" x14ac:dyDescent="0.75">
      <c r="B7113" s="249">
        <v>7050</v>
      </c>
      <c r="C7113" s="248">
        <v>140.87531337883371</v>
      </c>
    </row>
    <row r="7114" spans="2:3" x14ac:dyDescent="0.75">
      <c r="B7114" s="249">
        <v>7051</v>
      </c>
      <c r="C7114" s="248">
        <v>80.625611321661012</v>
      </c>
    </row>
    <row r="7115" spans="2:3" x14ac:dyDescent="0.75">
      <c r="B7115" s="249">
        <v>7052</v>
      </c>
      <c r="C7115" s="248">
        <v>169.59578589909506</v>
      </c>
    </row>
    <row r="7116" spans="2:3" x14ac:dyDescent="0.75">
      <c r="B7116" s="249">
        <v>7053</v>
      </c>
      <c r="C7116" s="248">
        <v>149.30432178752704</v>
      </c>
    </row>
    <row r="7117" spans="2:3" x14ac:dyDescent="0.75">
      <c r="B7117" s="249">
        <v>7054</v>
      </c>
      <c r="C7117" s="248">
        <v>129.2337357947433</v>
      </c>
    </row>
    <row r="7118" spans="2:3" x14ac:dyDescent="0.75">
      <c r="B7118" s="249">
        <v>7055</v>
      </c>
      <c r="C7118" s="248">
        <v>102.40607237111456</v>
      </c>
    </row>
    <row r="7119" spans="2:3" x14ac:dyDescent="0.75">
      <c r="B7119" s="249">
        <v>7056</v>
      </c>
      <c r="C7119" s="248">
        <v>114.47009297459968</v>
      </c>
    </row>
    <row r="7120" spans="2:3" x14ac:dyDescent="0.75">
      <c r="B7120" s="249">
        <v>7057</v>
      </c>
      <c r="C7120" s="248">
        <v>129.66581567495953</v>
      </c>
    </row>
    <row r="7121" spans="2:3" x14ac:dyDescent="0.75">
      <c r="B7121" s="249">
        <v>7058</v>
      </c>
      <c r="C7121" s="248">
        <v>165.32234415578037</v>
      </c>
    </row>
    <row r="7122" spans="2:3" x14ac:dyDescent="0.75">
      <c r="B7122" s="249">
        <v>7059</v>
      </c>
      <c r="C7122" s="248">
        <v>79.327913243557873</v>
      </c>
    </row>
    <row r="7123" spans="2:3" x14ac:dyDescent="0.75">
      <c r="B7123" s="249">
        <v>7060</v>
      </c>
      <c r="C7123" s="248">
        <v>132.22858442742088</v>
      </c>
    </row>
    <row r="7124" spans="2:3" x14ac:dyDescent="0.75">
      <c r="B7124" s="249">
        <v>7061</v>
      </c>
      <c r="C7124" s="248">
        <v>136.34564640928906</v>
      </c>
    </row>
    <row r="7125" spans="2:3" x14ac:dyDescent="0.75">
      <c r="B7125" s="249">
        <v>7062</v>
      </c>
      <c r="C7125" s="248">
        <v>110.21181114829483</v>
      </c>
    </row>
    <row r="7126" spans="2:3" x14ac:dyDescent="0.75">
      <c r="B7126" s="249">
        <v>7063</v>
      </c>
      <c r="C7126" s="248">
        <v>106.75194796605143</v>
      </c>
    </row>
    <row r="7127" spans="2:3" x14ac:dyDescent="0.75">
      <c r="B7127" s="249">
        <v>7064</v>
      </c>
      <c r="C7127" s="248">
        <v>164.7786249139605</v>
      </c>
    </row>
    <row r="7128" spans="2:3" x14ac:dyDescent="0.75">
      <c r="B7128" s="249">
        <v>7065</v>
      </c>
      <c r="C7128" s="248">
        <v>89.2309717883318</v>
      </c>
    </row>
    <row r="7129" spans="2:3" x14ac:dyDescent="0.75">
      <c r="B7129" s="249">
        <v>7066</v>
      </c>
      <c r="C7129" s="248">
        <v>109.18648096462385</v>
      </c>
    </row>
    <row r="7130" spans="2:3" x14ac:dyDescent="0.75">
      <c r="B7130" s="249">
        <v>7067</v>
      </c>
      <c r="C7130" s="248">
        <v>119.12071174205386</v>
      </c>
    </row>
    <row r="7131" spans="2:3" x14ac:dyDescent="0.75">
      <c r="B7131" s="249">
        <v>7068</v>
      </c>
      <c r="C7131" s="248">
        <v>125.57735276106095</v>
      </c>
    </row>
    <row r="7132" spans="2:3" x14ac:dyDescent="0.75">
      <c r="B7132" s="249">
        <v>7069</v>
      </c>
      <c r="C7132" s="248">
        <v>99.759868327461021</v>
      </c>
    </row>
    <row r="7133" spans="2:3" x14ac:dyDescent="0.75">
      <c r="B7133" s="249">
        <v>7070</v>
      </c>
      <c r="C7133" s="248">
        <v>118.39735856991274</v>
      </c>
    </row>
    <row r="7134" spans="2:3" x14ac:dyDescent="0.75">
      <c r="B7134" s="249">
        <v>7071</v>
      </c>
      <c r="C7134" s="248">
        <v>114.22831708893517</v>
      </c>
    </row>
    <row r="7135" spans="2:3" x14ac:dyDescent="0.75">
      <c r="B7135" s="249">
        <v>7072</v>
      </c>
      <c r="C7135" s="248">
        <v>117.08662602287434</v>
      </c>
    </row>
    <row r="7136" spans="2:3" x14ac:dyDescent="0.75">
      <c r="B7136" s="249">
        <v>7073</v>
      </c>
      <c r="C7136" s="248">
        <v>116.34249832712278</v>
      </c>
    </row>
    <row r="7137" spans="2:3" x14ac:dyDescent="0.75">
      <c r="B7137" s="249">
        <v>7074</v>
      </c>
      <c r="C7137" s="248">
        <v>102.72283734340924</v>
      </c>
    </row>
    <row r="7138" spans="2:3" x14ac:dyDescent="0.75">
      <c r="B7138" s="249">
        <v>7075</v>
      </c>
      <c r="C7138" s="248">
        <v>112.8770685223011</v>
      </c>
    </row>
    <row r="7139" spans="2:3" x14ac:dyDescent="0.75">
      <c r="B7139" s="249">
        <v>7076</v>
      </c>
      <c r="C7139" s="248">
        <v>151.5960373524718</v>
      </c>
    </row>
    <row r="7140" spans="2:3" x14ac:dyDescent="0.75">
      <c r="B7140" s="249">
        <v>7077</v>
      </c>
      <c r="C7140" s="248">
        <v>99.252536336384907</v>
      </c>
    </row>
    <row r="7141" spans="2:3" x14ac:dyDescent="0.75">
      <c r="B7141" s="249">
        <v>7078</v>
      </c>
      <c r="C7141" s="248">
        <v>143.86258788270919</v>
      </c>
    </row>
    <row r="7142" spans="2:3" x14ac:dyDescent="0.75">
      <c r="B7142" s="249">
        <v>7079</v>
      </c>
      <c r="C7142" s="248">
        <v>131.7186389220314</v>
      </c>
    </row>
    <row r="7143" spans="2:3" x14ac:dyDescent="0.75">
      <c r="B7143" s="249">
        <v>7080</v>
      </c>
      <c r="C7143" s="248">
        <v>111.36021232955831</v>
      </c>
    </row>
    <row r="7144" spans="2:3" x14ac:dyDescent="0.75">
      <c r="B7144" s="249">
        <v>7081</v>
      </c>
      <c r="C7144" s="248">
        <v>142.81664943586756</v>
      </c>
    </row>
    <row r="7145" spans="2:3" x14ac:dyDescent="0.75">
      <c r="B7145" s="249">
        <v>7082</v>
      </c>
      <c r="C7145" s="248">
        <v>117.37793056666432</v>
      </c>
    </row>
    <row r="7146" spans="2:3" x14ac:dyDescent="0.75">
      <c r="B7146" s="249">
        <v>7083</v>
      </c>
      <c r="C7146" s="248">
        <v>132.14764655667994</v>
      </c>
    </row>
    <row r="7147" spans="2:3" x14ac:dyDescent="0.75">
      <c r="B7147" s="249">
        <v>7084</v>
      </c>
      <c r="C7147" s="248">
        <v>130.23489828726093</v>
      </c>
    </row>
    <row r="7148" spans="2:3" x14ac:dyDescent="0.75">
      <c r="B7148" s="249">
        <v>7085</v>
      </c>
      <c r="C7148" s="248">
        <v>116.05941086101558</v>
      </c>
    </row>
    <row r="7149" spans="2:3" x14ac:dyDescent="0.75">
      <c r="B7149" s="249">
        <v>7086</v>
      </c>
      <c r="C7149" s="248">
        <v>116.90222488911806</v>
      </c>
    </row>
    <row r="7150" spans="2:3" x14ac:dyDescent="0.75">
      <c r="B7150" s="249">
        <v>7087</v>
      </c>
      <c r="C7150" s="248">
        <v>121.21052410364574</v>
      </c>
    </row>
    <row r="7151" spans="2:3" x14ac:dyDescent="0.75">
      <c r="B7151" s="249">
        <v>7088</v>
      </c>
      <c r="C7151" s="248">
        <v>93.018204817806264</v>
      </c>
    </row>
    <row r="7152" spans="2:3" x14ac:dyDescent="0.75">
      <c r="B7152" s="249">
        <v>7089</v>
      </c>
      <c r="C7152" s="248">
        <v>88.197297252222086</v>
      </c>
    </row>
    <row r="7153" spans="2:3" x14ac:dyDescent="0.75">
      <c r="B7153" s="249">
        <v>7090</v>
      </c>
      <c r="C7153" s="248">
        <v>104.22766635646518</v>
      </c>
    </row>
    <row r="7154" spans="2:3" x14ac:dyDescent="0.75">
      <c r="B7154" s="249">
        <v>7091</v>
      </c>
      <c r="C7154" s="248">
        <v>90.218647152490547</v>
      </c>
    </row>
    <row r="7155" spans="2:3" x14ac:dyDescent="0.75">
      <c r="B7155" s="249">
        <v>7092</v>
      </c>
      <c r="C7155" s="248">
        <v>128.35393816308439</v>
      </c>
    </row>
    <row r="7156" spans="2:3" x14ac:dyDescent="0.75">
      <c r="B7156" s="249">
        <v>7093</v>
      </c>
      <c r="C7156" s="248">
        <v>135.91497381835134</v>
      </c>
    </row>
    <row r="7157" spans="2:3" x14ac:dyDescent="0.75">
      <c r="B7157" s="249">
        <v>7094</v>
      </c>
      <c r="C7157" s="248">
        <v>133.36850466370947</v>
      </c>
    </row>
    <row r="7158" spans="2:3" x14ac:dyDescent="0.75">
      <c r="B7158" s="249">
        <v>7095</v>
      </c>
      <c r="C7158" s="248">
        <v>108.91352320009135</v>
      </c>
    </row>
    <row r="7159" spans="2:3" x14ac:dyDescent="0.75">
      <c r="B7159" s="249">
        <v>7096</v>
      </c>
      <c r="C7159" s="248">
        <v>137.99964748995814</v>
      </c>
    </row>
    <row r="7160" spans="2:3" x14ac:dyDescent="0.75">
      <c r="B7160" s="249">
        <v>7097</v>
      </c>
      <c r="C7160" s="248">
        <v>103.25892433543169</v>
      </c>
    </row>
    <row r="7161" spans="2:3" x14ac:dyDescent="0.75">
      <c r="B7161" s="249">
        <v>7098</v>
      </c>
      <c r="C7161" s="248">
        <v>115.75494021321913</v>
      </c>
    </row>
    <row r="7162" spans="2:3" x14ac:dyDescent="0.75">
      <c r="B7162" s="249">
        <v>7099</v>
      </c>
      <c r="C7162" s="248">
        <v>148.48021886523114</v>
      </c>
    </row>
    <row r="7163" spans="2:3" x14ac:dyDescent="0.75">
      <c r="B7163" s="249">
        <v>7100</v>
      </c>
      <c r="C7163" s="248">
        <v>102.66325091509947</v>
      </c>
    </row>
    <row r="7164" spans="2:3" x14ac:dyDescent="0.75">
      <c r="B7164" s="249">
        <v>7101</v>
      </c>
      <c r="C7164" s="248">
        <v>142.69451841090947</v>
      </c>
    </row>
    <row r="7165" spans="2:3" x14ac:dyDescent="0.75">
      <c r="B7165" s="249">
        <v>7102</v>
      </c>
      <c r="C7165" s="248">
        <v>94.429060692264969</v>
      </c>
    </row>
    <row r="7166" spans="2:3" x14ac:dyDescent="0.75">
      <c r="B7166" s="249">
        <v>7103</v>
      </c>
      <c r="C7166" s="248">
        <v>141.06919415704115</v>
      </c>
    </row>
    <row r="7167" spans="2:3" x14ac:dyDescent="0.75">
      <c r="B7167" s="249">
        <v>7104</v>
      </c>
      <c r="C7167" s="248">
        <v>139.34082622347051</v>
      </c>
    </row>
    <row r="7168" spans="2:3" x14ac:dyDescent="0.75">
      <c r="B7168" s="249">
        <v>7105</v>
      </c>
      <c r="C7168" s="248">
        <v>100.57072351576355</v>
      </c>
    </row>
    <row r="7169" spans="2:3" x14ac:dyDescent="0.75">
      <c r="B7169" s="249">
        <v>7106</v>
      </c>
      <c r="C7169" s="248">
        <v>97.563568873562431</v>
      </c>
    </row>
    <row r="7170" spans="2:3" x14ac:dyDescent="0.75">
      <c r="B7170" s="249">
        <v>7107</v>
      </c>
      <c r="C7170" s="248">
        <v>109.68742222633556</v>
      </c>
    </row>
    <row r="7171" spans="2:3" x14ac:dyDescent="0.75">
      <c r="B7171" s="249">
        <v>7108</v>
      </c>
      <c r="C7171" s="248">
        <v>93.416727509235827</v>
      </c>
    </row>
    <row r="7172" spans="2:3" x14ac:dyDescent="0.75">
      <c r="B7172" s="249">
        <v>7109</v>
      </c>
      <c r="C7172" s="248">
        <v>131.00572062389179</v>
      </c>
    </row>
    <row r="7173" spans="2:3" x14ac:dyDescent="0.75">
      <c r="B7173" s="249">
        <v>7110</v>
      </c>
      <c r="C7173" s="248">
        <v>122.56503665910714</v>
      </c>
    </row>
    <row r="7174" spans="2:3" x14ac:dyDescent="0.75">
      <c r="B7174" s="249">
        <v>7111</v>
      </c>
      <c r="C7174" s="248">
        <v>145.58323256742023</v>
      </c>
    </row>
    <row r="7175" spans="2:3" x14ac:dyDescent="0.75">
      <c r="B7175" s="249">
        <v>7112</v>
      </c>
      <c r="C7175" s="248">
        <v>78.54008813184204</v>
      </c>
    </row>
    <row r="7176" spans="2:3" x14ac:dyDescent="0.75">
      <c r="B7176" s="249">
        <v>7113</v>
      </c>
      <c r="C7176" s="248">
        <v>85.864348174414147</v>
      </c>
    </row>
    <row r="7177" spans="2:3" x14ac:dyDescent="0.75">
      <c r="B7177" s="249">
        <v>7114</v>
      </c>
      <c r="C7177" s="248">
        <v>122.95753193057097</v>
      </c>
    </row>
    <row r="7178" spans="2:3" x14ac:dyDescent="0.75">
      <c r="B7178" s="249">
        <v>7115</v>
      </c>
      <c r="C7178" s="248">
        <v>96.269880354184409</v>
      </c>
    </row>
    <row r="7179" spans="2:3" x14ac:dyDescent="0.75">
      <c r="B7179" s="249">
        <v>7116</v>
      </c>
      <c r="C7179" s="248">
        <v>133.40172256164789</v>
      </c>
    </row>
    <row r="7180" spans="2:3" x14ac:dyDescent="0.75">
      <c r="B7180" s="249">
        <v>7117</v>
      </c>
      <c r="C7180" s="248">
        <v>170.94262636276284</v>
      </c>
    </row>
    <row r="7181" spans="2:3" x14ac:dyDescent="0.75">
      <c r="B7181" s="249">
        <v>7118</v>
      </c>
      <c r="C7181" s="248">
        <v>137.35510308958203</v>
      </c>
    </row>
    <row r="7182" spans="2:3" x14ac:dyDescent="0.75">
      <c r="B7182" s="249">
        <v>7119</v>
      </c>
      <c r="C7182" s="248">
        <v>119.10424997857241</v>
      </c>
    </row>
    <row r="7183" spans="2:3" x14ac:dyDescent="0.75">
      <c r="B7183" s="249">
        <v>7120</v>
      </c>
      <c r="C7183" s="248">
        <v>99.898545289351262</v>
      </c>
    </row>
    <row r="7184" spans="2:3" x14ac:dyDescent="0.75">
      <c r="B7184" s="249">
        <v>7121</v>
      </c>
      <c r="C7184" s="248">
        <v>148.90522540548645</v>
      </c>
    </row>
    <row r="7185" spans="2:3" x14ac:dyDescent="0.75">
      <c r="B7185" s="249">
        <v>7122</v>
      </c>
      <c r="C7185" s="248">
        <v>70.696611347245238</v>
      </c>
    </row>
    <row r="7186" spans="2:3" x14ac:dyDescent="0.75">
      <c r="B7186" s="249">
        <v>7123</v>
      </c>
      <c r="C7186" s="248">
        <v>103.56296118560275</v>
      </c>
    </row>
    <row r="7187" spans="2:3" x14ac:dyDescent="0.75">
      <c r="B7187" s="249">
        <v>7124</v>
      </c>
      <c r="C7187" s="248">
        <v>80.832396416832893</v>
      </c>
    </row>
    <row r="7188" spans="2:3" x14ac:dyDescent="0.75">
      <c r="B7188" s="249">
        <v>7125</v>
      </c>
      <c r="C7188" s="248">
        <v>132.21031959229401</v>
      </c>
    </row>
    <row r="7189" spans="2:3" x14ac:dyDescent="0.75">
      <c r="B7189" s="249">
        <v>7126</v>
      </c>
      <c r="C7189" s="248">
        <v>120.16144568610703</v>
      </c>
    </row>
    <row r="7190" spans="2:3" x14ac:dyDescent="0.75">
      <c r="B7190" s="249">
        <v>7127</v>
      </c>
      <c r="C7190" s="248">
        <v>152.71932452796796</v>
      </c>
    </row>
    <row r="7191" spans="2:3" x14ac:dyDescent="0.75">
      <c r="B7191" s="249">
        <v>7128</v>
      </c>
      <c r="C7191" s="248">
        <v>107.35966812242094</v>
      </c>
    </row>
    <row r="7192" spans="2:3" x14ac:dyDescent="0.75">
      <c r="B7192" s="249">
        <v>7129</v>
      </c>
      <c r="C7192" s="248">
        <v>157.02179914480581</v>
      </c>
    </row>
    <row r="7193" spans="2:3" x14ac:dyDescent="0.75">
      <c r="B7193" s="249">
        <v>7130</v>
      </c>
      <c r="C7193" s="248">
        <v>149.26527731240304</v>
      </c>
    </row>
    <row r="7194" spans="2:3" x14ac:dyDescent="0.75">
      <c r="B7194" s="249">
        <v>7131</v>
      </c>
      <c r="C7194" s="248">
        <v>83.25181975890888</v>
      </c>
    </row>
    <row r="7195" spans="2:3" x14ac:dyDescent="0.75">
      <c r="B7195" s="249">
        <v>7132</v>
      </c>
      <c r="C7195" s="248">
        <v>140.87248875478207</v>
      </c>
    </row>
    <row r="7196" spans="2:3" x14ac:dyDescent="0.75">
      <c r="B7196" s="249">
        <v>7133</v>
      </c>
      <c r="C7196" s="248">
        <v>88.828060940747861</v>
      </c>
    </row>
    <row r="7197" spans="2:3" x14ac:dyDescent="0.75">
      <c r="B7197" s="249">
        <v>7134</v>
      </c>
      <c r="C7197" s="248">
        <v>67.802364035903565</v>
      </c>
    </row>
    <row r="7198" spans="2:3" x14ac:dyDescent="0.75">
      <c r="B7198" s="249">
        <v>7135</v>
      </c>
      <c r="C7198" s="248">
        <v>56.678113841486947</v>
      </c>
    </row>
    <row r="7199" spans="2:3" x14ac:dyDescent="0.75">
      <c r="B7199" s="249">
        <v>7136</v>
      </c>
      <c r="C7199" s="248">
        <v>87.897721784542114</v>
      </c>
    </row>
    <row r="7200" spans="2:3" x14ac:dyDescent="0.75">
      <c r="B7200" s="249">
        <v>7137</v>
      </c>
      <c r="C7200" s="248">
        <v>48.602524239991183</v>
      </c>
    </row>
    <row r="7201" spans="2:3" x14ac:dyDescent="0.75">
      <c r="B7201" s="249">
        <v>7138</v>
      </c>
      <c r="C7201" s="248">
        <v>106.91465598458213</v>
      </c>
    </row>
    <row r="7202" spans="2:3" x14ac:dyDescent="0.75">
      <c r="B7202" s="249">
        <v>7139</v>
      </c>
      <c r="C7202" s="248">
        <v>106.26295477744118</v>
      </c>
    </row>
    <row r="7203" spans="2:3" x14ac:dyDescent="0.75">
      <c r="B7203" s="249">
        <v>7140</v>
      </c>
      <c r="C7203" s="248">
        <v>148.72008883330034</v>
      </c>
    </row>
    <row r="7204" spans="2:3" x14ac:dyDescent="0.75">
      <c r="B7204" s="249">
        <v>7141</v>
      </c>
      <c r="C7204" s="248">
        <v>156.69346356410404</v>
      </c>
    </row>
    <row r="7205" spans="2:3" x14ac:dyDescent="0.75">
      <c r="B7205" s="249">
        <v>7142</v>
      </c>
      <c r="C7205" s="248">
        <v>94.457921392044568</v>
      </c>
    </row>
    <row r="7206" spans="2:3" x14ac:dyDescent="0.75">
      <c r="B7206" s="249">
        <v>7143</v>
      </c>
      <c r="C7206" s="248">
        <v>145.83514000763694</v>
      </c>
    </row>
    <row r="7207" spans="2:3" x14ac:dyDescent="0.75">
      <c r="B7207" s="249">
        <v>7144</v>
      </c>
      <c r="C7207" s="248">
        <v>80.25658677627284</v>
      </c>
    </row>
    <row r="7208" spans="2:3" x14ac:dyDescent="0.75">
      <c r="B7208" s="249">
        <v>7145</v>
      </c>
      <c r="C7208" s="248">
        <v>121.78733533388667</v>
      </c>
    </row>
    <row r="7209" spans="2:3" x14ac:dyDescent="0.75">
      <c r="B7209" s="249">
        <v>7146</v>
      </c>
      <c r="C7209" s="248">
        <v>83.351055080618892</v>
      </c>
    </row>
    <row r="7210" spans="2:3" x14ac:dyDescent="0.75">
      <c r="B7210" s="249">
        <v>7147</v>
      </c>
      <c r="C7210" s="248">
        <v>132.16576857418792</v>
      </c>
    </row>
    <row r="7211" spans="2:3" x14ac:dyDescent="0.75">
      <c r="B7211" s="249">
        <v>7148</v>
      </c>
      <c r="C7211" s="248">
        <v>98.715244718130947</v>
      </c>
    </row>
    <row r="7212" spans="2:3" x14ac:dyDescent="0.75">
      <c r="B7212" s="249">
        <v>7149</v>
      </c>
      <c r="C7212" s="248">
        <v>113.51753645814335</v>
      </c>
    </row>
    <row r="7213" spans="2:3" x14ac:dyDescent="0.75">
      <c r="B7213" s="249">
        <v>7150</v>
      </c>
      <c r="C7213" s="248">
        <v>100.37343039408984</v>
      </c>
    </row>
    <row r="7214" spans="2:3" x14ac:dyDescent="0.75">
      <c r="B7214" s="249">
        <v>7151</v>
      </c>
      <c r="C7214" s="248">
        <v>102.29682354957477</v>
      </c>
    </row>
    <row r="7215" spans="2:3" x14ac:dyDescent="0.75">
      <c r="B7215" s="249">
        <v>7152</v>
      </c>
      <c r="C7215" s="248">
        <v>165.29736775186228</v>
      </c>
    </row>
    <row r="7216" spans="2:3" x14ac:dyDescent="0.75">
      <c r="B7216" s="249">
        <v>7153</v>
      </c>
      <c r="C7216" s="248">
        <v>124.85880018356301</v>
      </c>
    </row>
    <row r="7217" spans="2:3" x14ac:dyDescent="0.75">
      <c r="B7217" s="249">
        <v>7154</v>
      </c>
      <c r="C7217" s="248">
        <v>113.65219207119871</v>
      </c>
    </row>
    <row r="7218" spans="2:3" x14ac:dyDescent="0.75">
      <c r="B7218" s="249">
        <v>7155</v>
      </c>
      <c r="C7218" s="248">
        <v>93.732784621477663</v>
      </c>
    </row>
    <row r="7219" spans="2:3" x14ac:dyDescent="0.75">
      <c r="B7219" s="249">
        <v>7156</v>
      </c>
      <c r="C7219" s="248">
        <v>85.624025308789086</v>
      </c>
    </row>
    <row r="7220" spans="2:3" x14ac:dyDescent="0.75">
      <c r="B7220" s="249">
        <v>7157</v>
      </c>
      <c r="C7220" s="248">
        <v>124.09269888355261</v>
      </c>
    </row>
    <row r="7221" spans="2:3" x14ac:dyDescent="0.75">
      <c r="B7221" s="249">
        <v>7158</v>
      </c>
      <c r="C7221" s="248">
        <v>136.42011320526041</v>
      </c>
    </row>
    <row r="7222" spans="2:3" x14ac:dyDescent="0.75">
      <c r="B7222" s="249">
        <v>7159</v>
      </c>
      <c r="C7222" s="248">
        <v>138.57737331793794</v>
      </c>
    </row>
    <row r="7223" spans="2:3" x14ac:dyDescent="0.75">
      <c r="B7223" s="249">
        <v>7160</v>
      </c>
      <c r="C7223" s="248">
        <v>96.157575618682984</v>
      </c>
    </row>
    <row r="7224" spans="2:3" x14ac:dyDescent="0.75">
      <c r="B7224" s="249">
        <v>7161</v>
      </c>
      <c r="C7224" s="248">
        <v>107.30014815919215</v>
      </c>
    </row>
    <row r="7225" spans="2:3" x14ac:dyDescent="0.75">
      <c r="B7225" s="249">
        <v>7162</v>
      </c>
      <c r="C7225" s="248">
        <v>123.01615427286914</v>
      </c>
    </row>
    <row r="7226" spans="2:3" x14ac:dyDescent="0.75">
      <c r="B7226" s="249">
        <v>7163</v>
      </c>
      <c r="C7226" s="248">
        <v>157.45156495784124</v>
      </c>
    </row>
    <row r="7227" spans="2:3" x14ac:dyDescent="0.75">
      <c r="B7227" s="249">
        <v>7164</v>
      </c>
      <c r="C7227" s="248">
        <v>74.507224471519976</v>
      </c>
    </row>
    <row r="7228" spans="2:3" x14ac:dyDescent="0.75">
      <c r="B7228" s="249">
        <v>7165</v>
      </c>
      <c r="C7228" s="248">
        <v>139.11580906099843</v>
      </c>
    </row>
    <row r="7229" spans="2:3" x14ac:dyDescent="0.75">
      <c r="B7229" s="249">
        <v>7166</v>
      </c>
      <c r="C7229" s="248">
        <v>135.76638628285193</v>
      </c>
    </row>
    <row r="7230" spans="2:3" x14ac:dyDescent="0.75">
      <c r="B7230" s="249">
        <v>7167</v>
      </c>
      <c r="C7230" s="248">
        <v>127.95361242397226</v>
      </c>
    </row>
    <row r="7231" spans="2:3" x14ac:dyDescent="0.75">
      <c r="B7231" s="249">
        <v>7168</v>
      </c>
      <c r="C7231" s="248">
        <v>122.49646523472575</v>
      </c>
    </row>
    <row r="7232" spans="2:3" x14ac:dyDescent="0.75">
      <c r="B7232" s="249">
        <v>7169</v>
      </c>
      <c r="C7232" s="248">
        <v>123.31998115134242</v>
      </c>
    </row>
    <row r="7233" spans="2:3" x14ac:dyDescent="0.75">
      <c r="B7233" s="249">
        <v>7170</v>
      </c>
      <c r="C7233" s="248">
        <v>102.86462848889219</v>
      </c>
    </row>
    <row r="7234" spans="2:3" x14ac:dyDescent="0.75">
      <c r="B7234" s="249">
        <v>7171</v>
      </c>
      <c r="C7234" s="248">
        <v>105.29873479847321</v>
      </c>
    </row>
    <row r="7235" spans="2:3" x14ac:dyDescent="0.75">
      <c r="B7235" s="249">
        <v>7172</v>
      </c>
      <c r="C7235" s="248">
        <v>80.167741577482232</v>
      </c>
    </row>
    <row r="7236" spans="2:3" x14ac:dyDescent="0.75">
      <c r="B7236" s="249">
        <v>7173</v>
      </c>
      <c r="C7236" s="248">
        <v>161.59787159005805</v>
      </c>
    </row>
    <row r="7237" spans="2:3" x14ac:dyDescent="0.75">
      <c r="B7237" s="249">
        <v>7174</v>
      </c>
      <c r="C7237" s="248">
        <v>130.96947011410245</v>
      </c>
    </row>
    <row r="7238" spans="2:3" x14ac:dyDescent="0.75">
      <c r="B7238" s="249">
        <v>7175</v>
      </c>
      <c r="C7238" s="248">
        <v>104.85382082430374</v>
      </c>
    </row>
    <row r="7239" spans="2:3" x14ac:dyDescent="0.75">
      <c r="B7239" s="249">
        <v>7176</v>
      </c>
      <c r="C7239" s="248">
        <v>141.37804939181507</v>
      </c>
    </row>
    <row r="7240" spans="2:3" x14ac:dyDescent="0.75">
      <c r="B7240" s="249">
        <v>7177</v>
      </c>
      <c r="C7240" s="248">
        <v>108.57765984146835</v>
      </c>
    </row>
    <row r="7241" spans="2:3" x14ac:dyDescent="0.75">
      <c r="B7241" s="249">
        <v>7178</v>
      </c>
      <c r="C7241" s="248">
        <v>160.77188660159331</v>
      </c>
    </row>
    <row r="7242" spans="2:3" x14ac:dyDescent="0.75">
      <c r="B7242" s="249">
        <v>7179</v>
      </c>
      <c r="C7242" s="248">
        <v>99.680040661081293</v>
      </c>
    </row>
    <row r="7243" spans="2:3" x14ac:dyDescent="0.75">
      <c r="B7243" s="249">
        <v>7180</v>
      </c>
      <c r="C7243" s="248">
        <v>133.38250113068935</v>
      </c>
    </row>
    <row r="7244" spans="2:3" x14ac:dyDescent="0.75">
      <c r="B7244" s="249">
        <v>7181</v>
      </c>
      <c r="C7244" s="248">
        <v>162.22543043171919</v>
      </c>
    </row>
    <row r="7245" spans="2:3" x14ac:dyDescent="0.75">
      <c r="B7245" s="249">
        <v>7182</v>
      </c>
      <c r="C7245" s="248">
        <v>120.95930784872307</v>
      </c>
    </row>
    <row r="7246" spans="2:3" x14ac:dyDescent="0.75">
      <c r="B7246" s="249">
        <v>7183</v>
      </c>
      <c r="C7246" s="248">
        <v>110.72644374204324</v>
      </c>
    </row>
    <row r="7247" spans="2:3" x14ac:dyDescent="0.75">
      <c r="B7247" s="249">
        <v>7184</v>
      </c>
      <c r="C7247" s="248">
        <v>130.78531389834333</v>
      </c>
    </row>
    <row r="7248" spans="2:3" x14ac:dyDescent="0.75">
      <c r="B7248" s="249">
        <v>7185</v>
      </c>
      <c r="C7248" s="248">
        <v>120.83568162547365</v>
      </c>
    </row>
    <row r="7249" spans="2:3" x14ac:dyDescent="0.75">
      <c r="B7249" s="249">
        <v>7186</v>
      </c>
      <c r="C7249" s="248">
        <v>77.373980635558411</v>
      </c>
    </row>
    <row r="7250" spans="2:3" x14ac:dyDescent="0.75">
      <c r="B7250" s="249">
        <v>7187</v>
      </c>
      <c r="C7250" s="248">
        <v>184.56067253942069</v>
      </c>
    </row>
    <row r="7251" spans="2:3" x14ac:dyDescent="0.75">
      <c r="B7251" s="249">
        <v>7188</v>
      </c>
      <c r="C7251" s="248">
        <v>121.13328783646172</v>
      </c>
    </row>
    <row r="7252" spans="2:3" x14ac:dyDescent="0.75">
      <c r="B7252" s="249">
        <v>7189</v>
      </c>
      <c r="C7252" s="248">
        <v>132.33450079805351</v>
      </c>
    </row>
    <row r="7253" spans="2:3" x14ac:dyDescent="0.75">
      <c r="B7253" s="249">
        <v>7190</v>
      </c>
      <c r="C7253" s="248">
        <v>105.21610363186446</v>
      </c>
    </row>
    <row r="7254" spans="2:3" x14ac:dyDescent="0.75">
      <c r="B7254" s="249">
        <v>7191</v>
      </c>
      <c r="C7254" s="248">
        <v>125.66787323914549</v>
      </c>
    </row>
    <row r="7255" spans="2:3" x14ac:dyDescent="0.75">
      <c r="B7255" s="249">
        <v>7192</v>
      </c>
      <c r="C7255" s="248">
        <v>127.28783062058102</v>
      </c>
    </row>
    <row r="7256" spans="2:3" x14ac:dyDescent="0.75">
      <c r="B7256" s="249">
        <v>7193</v>
      </c>
      <c r="C7256" s="248">
        <v>81.066692808906453</v>
      </c>
    </row>
    <row r="7257" spans="2:3" x14ac:dyDescent="0.75">
      <c r="B7257" s="249">
        <v>7194</v>
      </c>
      <c r="C7257" s="248">
        <v>116.69155623346606</v>
      </c>
    </row>
    <row r="7258" spans="2:3" x14ac:dyDescent="0.75">
      <c r="B7258" s="249">
        <v>7195</v>
      </c>
      <c r="C7258" s="248">
        <v>97.624318819697024</v>
      </c>
    </row>
    <row r="7259" spans="2:3" x14ac:dyDescent="0.75">
      <c r="B7259" s="249">
        <v>7196</v>
      </c>
      <c r="C7259" s="248">
        <v>117.65804019978441</v>
      </c>
    </row>
    <row r="7260" spans="2:3" x14ac:dyDescent="0.75">
      <c r="B7260" s="249">
        <v>7197</v>
      </c>
      <c r="C7260" s="248">
        <v>83.88329913679263</v>
      </c>
    </row>
    <row r="7261" spans="2:3" x14ac:dyDescent="0.75">
      <c r="B7261" s="249">
        <v>7198</v>
      </c>
      <c r="C7261" s="248">
        <v>118.89348154382053</v>
      </c>
    </row>
    <row r="7262" spans="2:3" x14ac:dyDescent="0.75">
      <c r="B7262" s="249">
        <v>7199</v>
      </c>
      <c r="C7262" s="248">
        <v>150.09473430500469</v>
      </c>
    </row>
    <row r="7263" spans="2:3" x14ac:dyDescent="0.75">
      <c r="B7263" s="249">
        <v>7200</v>
      </c>
      <c r="C7263" s="248">
        <v>116.14097058571456</v>
      </c>
    </row>
    <row r="7264" spans="2:3" x14ac:dyDescent="0.75">
      <c r="B7264" s="249">
        <v>7201</v>
      </c>
      <c r="C7264" s="248">
        <v>148.52099990839739</v>
      </c>
    </row>
    <row r="7265" spans="2:3" x14ac:dyDescent="0.75">
      <c r="B7265" s="249">
        <v>7202</v>
      </c>
      <c r="C7265" s="248">
        <v>122.54995081231357</v>
      </c>
    </row>
    <row r="7266" spans="2:3" x14ac:dyDescent="0.75">
      <c r="B7266" s="249">
        <v>7203</v>
      </c>
      <c r="C7266" s="248">
        <v>140.4558779693262</v>
      </c>
    </row>
    <row r="7267" spans="2:3" x14ac:dyDescent="0.75">
      <c r="B7267" s="249">
        <v>7204</v>
      </c>
      <c r="C7267" s="248">
        <v>121.21467723556097</v>
      </c>
    </row>
    <row r="7268" spans="2:3" x14ac:dyDescent="0.75">
      <c r="B7268" s="249">
        <v>7205</v>
      </c>
      <c r="C7268" s="248">
        <v>146.0057260231728</v>
      </c>
    </row>
    <row r="7269" spans="2:3" x14ac:dyDescent="0.75">
      <c r="B7269" s="249">
        <v>7206</v>
      </c>
      <c r="C7269" s="248">
        <v>115.1153671689553</v>
      </c>
    </row>
    <row r="7270" spans="2:3" x14ac:dyDescent="0.75">
      <c r="B7270" s="249">
        <v>7207</v>
      </c>
      <c r="C7270" s="248">
        <v>127.91032717234094</v>
      </c>
    </row>
    <row r="7271" spans="2:3" x14ac:dyDescent="0.75">
      <c r="B7271" s="249">
        <v>7208</v>
      </c>
      <c r="C7271" s="248">
        <v>142.88039525241993</v>
      </c>
    </row>
    <row r="7272" spans="2:3" x14ac:dyDescent="0.75">
      <c r="B7272" s="249">
        <v>7209</v>
      </c>
      <c r="C7272" s="248">
        <v>124.6828175720028</v>
      </c>
    </row>
    <row r="7273" spans="2:3" x14ac:dyDescent="0.75">
      <c r="B7273" s="249">
        <v>7210</v>
      </c>
      <c r="C7273" s="248">
        <v>107.43288985518895</v>
      </c>
    </row>
    <row r="7274" spans="2:3" x14ac:dyDescent="0.75">
      <c r="B7274" s="249">
        <v>7211</v>
      </c>
      <c r="C7274" s="248">
        <v>75.264698638716737</v>
      </c>
    </row>
    <row r="7275" spans="2:3" x14ac:dyDescent="0.75">
      <c r="B7275" s="249">
        <v>7212</v>
      </c>
      <c r="C7275" s="248">
        <v>98.241290989060275</v>
      </c>
    </row>
    <row r="7276" spans="2:3" x14ac:dyDescent="0.75">
      <c r="B7276" s="249">
        <v>7213</v>
      </c>
      <c r="C7276" s="248">
        <v>89.408245472844158</v>
      </c>
    </row>
    <row r="7277" spans="2:3" x14ac:dyDescent="0.75">
      <c r="B7277" s="249">
        <v>7214</v>
      </c>
      <c r="C7277" s="248">
        <v>124.70720209946184</v>
      </c>
    </row>
    <row r="7278" spans="2:3" x14ac:dyDescent="0.75">
      <c r="B7278" s="249">
        <v>7215</v>
      </c>
      <c r="C7278" s="248">
        <v>105.94511685534349</v>
      </c>
    </row>
    <row r="7279" spans="2:3" x14ac:dyDescent="0.75">
      <c r="B7279" s="249">
        <v>7216</v>
      </c>
      <c r="C7279" s="248">
        <v>140.96555496802694</v>
      </c>
    </row>
    <row r="7280" spans="2:3" x14ac:dyDescent="0.75">
      <c r="B7280" s="249">
        <v>7217</v>
      </c>
      <c r="C7280" s="248">
        <v>92.024686402390444</v>
      </c>
    </row>
    <row r="7281" spans="2:3" x14ac:dyDescent="0.75">
      <c r="B7281" s="249">
        <v>7218</v>
      </c>
      <c r="C7281" s="248">
        <v>116.18592541381322</v>
      </c>
    </row>
    <row r="7282" spans="2:3" x14ac:dyDescent="0.75">
      <c r="B7282" s="249">
        <v>7219</v>
      </c>
      <c r="C7282" s="248">
        <v>63.110164938500411</v>
      </c>
    </row>
    <row r="7283" spans="2:3" x14ac:dyDescent="0.75">
      <c r="B7283" s="249">
        <v>7220</v>
      </c>
      <c r="C7283" s="248">
        <v>124.74502097268436</v>
      </c>
    </row>
    <row r="7284" spans="2:3" x14ac:dyDescent="0.75">
      <c r="B7284" s="249">
        <v>7221</v>
      </c>
      <c r="C7284" s="248">
        <v>95.11133051218178</v>
      </c>
    </row>
    <row r="7285" spans="2:3" x14ac:dyDescent="0.75">
      <c r="B7285" s="249">
        <v>7222</v>
      </c>
      <c r="C7285" s="248">
        <v>75.423066539483102</v>
      </c>
    </row>
    <row r="7286" spans="2:3" x14ac:dyDescent="0.75">
      <c r="B7286" s="249">
        <v>7223</v>
      </c>
      <c r="C7286" s="248">
        <v>114.68225011598076</v>
      </c>
    </row>
    <row r="7287" spans="2:3" x14ac:dyDescent="0.75">
      <c r="B7287" s="249">
        <v>7224</v>
      </c>
      <c r="C7287" s="248">
        <v>138.52752220720555</v>
      </c>
    </row>
    <row r="7288" spans="2:3" x14ac:dyDescent="0.75">
      <c r="B7288" s="249">
        <v>7225</v>
      </c>
      <c r="C7288" s="248">
        <v>106.42886738407867</v>
      </c>
    </row>
    <row r="7289" spans="2:3" x14ac:dyDescent="0.75">
      <c r="B7289" s="249">
        <v>7226</v>
      </c>
      <c r="C7289" s="248">
        <v>123.93455949595914</v>
      </c>
    </row>
    <row r="7290" spans="2:3" x14ac:dyDescent="0.75">
      <c r="B7290" s="249">
        <v>7227</v>
      </c>
      <c r="C7290" s="248">
        <v>128.05945722184725</v>
      </c>
    </row>
    <row r="7291" spans="2:3" x14ac:dyDescent="0.75">
      <c r="B7291" s="249">
        <v>7228</v>
      </c>
      <c r="C7291" s="248">
        <v>116.08710091055161</v>
      </c>
    </row>
    <row r="7292" spans="2:3" x14ac:dyDescent="0.75">
      <c r="B7292" s="249">
        <v>7229</v>
      </c>
      <c r="C7292" s="248">
        <v>89.913738917824389</v>
      </c>
    </row>
    <row r="7293" spans="2:3" x14ac:dyDescent="0.75">
      <c r="B7293" s="249">
        <v>7230</v>
      </c>
      <c r="C7293" s="248">
        <v>76.756381907317916</v>
      </c>
    </row>
    <row r="7294" spans="2:3" x14ac:dyDescent="0.75">
      <c r="B7294" s="249">
        <v>7231</v>
      </c>
      <c r="C7294" s="248">
        <v>118.63434706683285</v>
      </c>
    </row>
    <row r="7295" spans="2:3" x14ac:dyDescent="0.75">
      <c r="B7295" s="249">
        <v>7232</v>
      </c>
      <c r="C7295" s="248">
        <v>142.57118072524693</v>
      </c>
    </row>
    <row r="7296" spans="2:3" x14ac:dyDescent="0.75">
      <c r="B7296" s="249">
        <v>7233</v>
      </c>
      <c r="C7296" s="248">
        <v>113.19043012365415</v>
      </c>
    </row>
    <row r="7297" spans="2:3" x14ac:dyDescent="0.75">
      <c r="B7297" s="249">
        <v>7234</v>
      </c>
      <c r="C7297" s="248">
        <v>160.25338981372511</v>
      </c>
    </row>
    <row r="7298" spans="2:3" x14ac:dyDescent="0.75">
      <c r="B7298" s="249">
        <v>7235</v>
      </c>
      <c r="C7298" s="248">
        <v>112.72875508056285</v>
      </c>
    </row>
    <row r="7299" spans="2:3" x14ac:dyDescent="0.75">
      <c r="B7299" s="249">
        <v>7236</v>
      </c>
      <c r="C7299" s="248">
        <v>118.95532533518792</v>
      </c>
    </row>
    <row r="7300" spans="2:3" x14ac:dyDescent="0.75">
      <c r="B7300" s="249">
        <v>7237</v>
      </c>
      <c r="C7300" s="248">
        <v>102.57221266036134</v>
      </c>
    </row>
    <row r="7301" spans="2:3" x14ac:dyDescent="0.75">
      <c r="B7301" s="249">
        <v>7238</v>
      </c>
      <c r="C7301" s="248">
        <v>112.83828285240666</v>
      </c>
    </row>
    <row r="7302" spans="2:3" x14ac:dyDescent="0.75">
      <c r="B7302" s="249">
        <v>7239</v>
      </c>
      <c r="C7302" s="248">
        <v>118.00211406860029</v>
      </c>
    </row>
    <row r="7303" spans="2:3" x14ac:dyDescent="0.75">
      <c r="B7303" s="249">
        <v>7240</v>
      </c>
      <c r="C7303" s="248">
        <v>113.82843574025223</v>
      </c>
    </row>
    <row r="7304" spans="2:3" x14ac:dyDescent="0.75">
      <c r="B7304" s="249">
        <v>7241</v>
      </c>
      <c r="C7304" s="248">
        <v>92.160536073173404</v>
      </c>
    </row>
    <row r="7305" spans="2:3" x14ac:dyDescent="0.75">
      <c r="B7305" s="249">
        <v>7242</v>
      </c>
      <c r="C7305" s="248">
        <v>98.507528381194774</v>
      </c>
    </row>
    <row r="7306" spans="2:3" x14ac:dyDescent="0.75">
      <c r="B7306" s="249">
        <v>7243</v>
      </c>
      <c r="C7306" s="248">
        <v>126.94331671147863</v>
      </c>
    </row>
    <row r="7307" spans="2:3" x14ac:dyDescent="0.75">
      <c r="B7307" s="249">
        <v>7244</v>
      </c>
      <c r="C7307" s="248">
        <v>96.571267809963985</v>
      </c>
    </row>
    <row r="7308" spans="2:3" x14ac:dyDescent="0.75">
      <c r="B7308" s="249">
        <v>7245</v>
      </c>
      <c r="C7308" s="248">
        <v>125.68792780286427</v>
      </c>
    </row>
    <row r="7309" spans="2:3" x14ac:dyDescent="0.75">
      <c r="B7309" s="249">
        <v>7246</v>
      </c>
      <c r="C7309" s="248">
        <v>123.23199484789887</v>
      </c>
    </row>
    <row r="7310" spans="2:3" x14ac:dyDescent="0.75">
      <c r="B7310" s="249">
        <v>7247</v>
      </c>
      <c r="C7310" s="248">
        <v>117.87996206277992</v>
      </c>
    </row>
    <row r="7311" spans="2:3" x14ac:dyDescent="0.75">
      <c r="B7311" s="249">
        <v>7248</v>
      </c>
      <c r="C7311" s="248">
        <v>121.71478314054204</v>
      </c>
    </row>
    <row r="7312" spans="2:3" x14ac:dyDescent="0.75">
      <c r="B7312" s="249">
        <v>7249</v>
      </c>
      <c r="C7312" s="248">
        <v>125.66499795951128</v>
      </c>
    </row>
    <row r="7313" spans="2:3" x14ac:dyDescent="0.75">
      <c r="B7313" s="249">
        <v>7250</v>
      </c>
      <c r="C7313" s="248">
        <v>97.317181298949947</v>
      </c>
    </row>
    <row r="7314" spans="2:3" x14ac:dyDescent="0.75">
      <c r="B7314" s="249">
        <v>7251</v>
      </c>
      <c r="C7314" s="248">
        <v>137.68866026864558</v>
      </c>
    </row>
    <row r="7315" spans="2:3" x14ac:dyDescent="0.75">
      <c r="B7315" s="249">
        <v>7252</v>
      </c>
      <c r="C7315" s="248">
        <v>92.418602299523087</v>
      </c>
    </row>
    <row r="7316" spans="2:3" x14ac:dyDescent="0.75">
      <c r="B7316" s="249">
        <v>7253</v>
      </c>
      <c r="C7316" s="248">
        <v>159.11300832256319</v>
      </c>
    </row>
    <row r="7317" spans="2:3" x14ac:dyDescent="0.75">
      <c r="B7317" s="249">
        <v>7254</v>
      </c>
      <c r="C7317" s="248">
        <v>133.18199334587587</v>
      </c>
    </row>
    <row r="7318" spans="2:3" x14ac:dyDescent="0.75">
      <c r="B7318" s="249">
        <v>7255</v>
      </c>
      <c r="C7318" s="248">
        <v>81.559960596813639</v>
      </c>
    </row>
    <row r="7319" spans="2:3" x14ac:dyDescent="0.75">
      <c r="B7319" s="249">
        <v>7256</v>
      </c>
      <c r="C7319" s="248">
        <v>132.92265825766643</v>
      </c>
    </row>
    <row r="7320" spans="2:3" x14ac:dyDescent="0.75">
      <c r="B7320" s="249">
        <v>7257</v>
      </c>
      <c r="C7320" s="248">
        <v>78.640270812804815</v>
      </c>
    </row>
    <row r="7321" spans="2:3" x14ac:dyDescent="0.75">
      <c r="B7321" s="249">
        <v>7258</v>
      </c>
      <c r="C7321" s="248">
        <v>154.99338613971616</v>
      </c>
    </row>
    <row r="7322" spans="2:3" x14ac:dyDescent="0.75">
      <c r="B7322" s="249">
        <v>7259</v>
      </c>
      <c r="C7322" s="248">
        <v>149.72910575070279</v>
      </c>
    </row>
    <row r="7323" spans="2:3" x14ac:dyDescent="0.75">
      <c r="B7323" s="249">
        <v>7260</v>
      </c>
      <c r="C7323" s="248">
        <v>124.35980793371053</v>
      </c>
    </row>
    <row r="7324" spans="2:3" x14ac:dyDescent="0.75">
      <c r="B7324" s="249">
        <v>7261</v>
      </c>
      <c r="C7324" s="248">
        <v>109.36164054019676</v>
      </c>
    </row>
    <row r="7325" spans="2:3" x14ac:dyDescent="0.75">
      <c r="B7325" s="249">
        <v>7262</v>
      </c>
      <c r="C7325" s="248">
        <v>139.57784830551341</v>
      </c>
    </row>
    <row r="7326" spans="2:3" x14ac:dyDescent="0.75">
      <c r="B7326" s="249">
        <v>7263</v>
      </c>
      <c r="C7326" s="248">
        <v>78.106883573905435</v>
      </c>
    </row>
    <row r="7327" spans="2:3" x14ac:dyDescent="0.75">
      <c r="B7327" s="249">
        <v>7264</v>
      </c>
      <c r="C7327" s="248">
        <v>96.97382817715166</v>
      </c>
    </row>
    <row r="7328" spans="2:3" x14ac:dyDescent="0.75">
      <c r="B7328" s="249">
        <v>7265</v>
      </c>
      <c r="C7328" s="248">
        <v>110.1598374952757</v>
      </c>
    </row>
    <row r="7329" spans="2:3" x14ac:dyDescent="0.75">
      <c r="B7329" s="249">
        <v>7266</v>
      </c>
      <c r="C7329" s="248">
        <v>102.13683073821797</v>
      </c>
    </row>
    <row r="7330" spans="2:3" x14ac:dyDescent="0.75">
      <c r="B7330" s="249">
        <v>7267</v>
      </c>
      <c r="C7330" s="248">
        <v>84.501473541777926</v>
      </c>
    </row>
    <row r="7331" spans="2:3" x14ac:dyDescent="0.75">
      <c r="B7331" s="249">
        <v>7268</v>
      </c>
      <c r="C7331" s="248">
        <v>123.46702630202323</v>
      </c>
    </row>
    <row r="7332" spans="2:3" x14ac:dyDescent="0.75">
      <c r="B7332" s="249">
        <v>7269</v>
      </c>
      <c r="C7332" s="248">
        <v>91.38543231184245</v>
      </c>
    </row>
    <row r="7333" spans="2:3" x14ac:dyDescent="0.75">
      <c r="B7333" s="249">
        <v>7270</v>
      </c>
      <c r="C7333" s="248">
        <v>140.46064086727412</v>
      </c>
    </row>
    <row r="7334" spans="2:3" x14ac:dyDescent="0.75">
      <c r="B7334" s="249">
        <v>7271</v>
      </c>
      <c r="C7334" s="248">
        <v>102.9983898499097</v>
      </c>
    </row>
    <row r="7335" spans="2:3" x14ac:dyDescent="0.75">
      <c r="B7335" s="249">
        <v>7272</v>
      </c>
      <c r="C7335" s="248">
        <v>109.24418606215788</v>
      </c>
    </row>
    <row r="7336" spans="2:3" x14ac:dyDescent="0.75">
      <c r="B7336" s="249">
        <v>7273</v>
      </c>
      <c r="C7336" s="248">
        <v>131.60400426754265</v>
      </c>
    </row>
    <row r="7337" spans="2:3" x14ac:dyDescent="0.75">
      <c r="B7337" s="249">
        <v>7274</v>
      </c>
      <c r="C7337" s="248">
        <v>108.50048753825504</v>
      </c>
    </row>
    <row r="7338" spans="2:3" x14ac:dyDescent="0.75">
      <c r="B7338" s="249">
        <v>7275</v>
      </c>
      <c r="C7338" s="248">
        <v>112.07415697789877</v>
      </c>
    </row>
    <row r="7339" spans="2:3" x14ac:dyDescent="0.75">
      <c r="B7339" s="249">
        <v>7276</v>
      </c>
      <c r="C7339" s="248">
        <v>126.71294134336021</v>
      </c>
    </row>
    <row r="7340" spans="2:3" x14ac:dyDescent="0.75">
      <c r="B7340" s="249">
        <v>7277</v>
      </c>
      <c r="C7340" s="248">
        <v>139.02971780789767</v>
      </c>
    </row>
    <row r="7341" spans="2:3" x14ac:dyDescent="0.75">
      <c r="B7341" s="249">
        <v>7278</v>
      </c>
      <c r="C7341" s="248">
        <v>82.658387828492664</v>
      </c>
    </row>
    <row r="7342" spans="2:3" x14ac:dyDescent="0.75">
      <c r="B7342" s="249">
        <v>7279</v>
      </c>
      <c r="C7342" s="248">
        <v>178.36339807138796</v>
      </c>
    </row>
    <row r="7343" spans="2:3" x14ac:dyDescent="0.75">
      <c r="B7343" s="249">
        <v>7280</v>
      </c>
      <c r="C7343" s="248">
        <v>119.15169415893827</v>
      </c>
    </row>
    <row r="7344" spans="2:3" x14ac:dyDescent="0.75">
      <c r="B7344" s="249">
        <v>7281</v>
      </c>
      <c r="C7344" s="248">
        <v>158.49038730942209</v>
      </c>
    </row>
    <row r="7345" spans="2:3" x14ac:dyDescent="0.75">
      <c r="B7345" s="249">
        <v>7282</v>
      </c>
      <c r="C7345" s="248">
        <v>135.14033962076869</v>
      </c>
    </row>
    <row r="7346" spans="2:3" x14ac:dyDescent="0.75">
      <c r="B7346" s="249">
        <v>7283</v>
      </c>
      <c r="C7346" s="248">
        <v>113.27006929302476</v>
      </c>
    </row>
    <row r="7347" spans="2:3" x14ac:dyDescent="0.75">
      <c r="B7347" s="249">
        <v>7284</v>
      </c>
      <c r="C7347" s="248">
        <v>165.24573332983297</v>
      </c>
    </row>
    <row r="7348" spans="2:3" x14ac:dyDescent="0.75">
      <c r="B7348" s="249">
        <v>7285</v>
      </c>
      <c r="C7348" s="248">
        <v>129.782789653989</v>
      </c>
    </row>
    <row r="7349" spans="2:3" x14ac:dyDescent="0.75">
      <c r="B7349" s="249">
        <v>7286</v>
      </c>
      <c r="C7349" s="248">
        <v>98.054403517095892</v>
      </c>
    </row>
    <row r="7350" spans="2:3" x14ac:dyDescent="0.75">
      <c r="B7350" s="249">
        <v>7287</v>
      </c>
      <c r="C7350" s="248">
        <v>105.15382275986669</v>
      </c>
    </row>
    <row r="7351" spans="2:3" x14ac:dyDescent="0.75">
      <c r="B7351" s="249">
        <v>7288</v>
      </c>
      <c r="C7351" s="248">
        <v>149.42434196565412</v>
      </c>
    </row>
    <row r="7352" spans="2:3" x14ac:dyDescent="0.75">
      <c r="B7352" s="249">
        <v>7289</v>
      </c>
      <c r="C7352" s="248">
        <v>143.32772341783118</v>
      </c>
    </row>
    <row r="7353" spans="2:3" x14ac:dyDescent="0.75">
      <c r="B7353" s="249">
        <v>7290</v>
      </c>
      <c r="C7353" s="248">
        <v>109.95358797252625</v>
      </c>
    </row>
    <row r="7354" spans="2:3" x14ac:dyDescent="0.75">
      <c r="B7354" s="249">
        <v>7291</v>
      </c>
      <c r="C7354" s="248">
        <v>83.583784449210697</v>
      </c>
    </row>
    <row r="7355" spans="2:3" x14ac:dyDescent="0.75">
      <c r="B7355" s="249">
        <v>7292</v>
      </c>
      <c r="C7355" s="248">
        <v>109.78864571082387</v>
      </c>
    </row>
    <row r="7356" spans="2:3" x14ac:dyDescent="0.75">
      <c r="B7356" s="249">
        <v>7293</v>
      </c>
      <c r="C7356" s="248">
        <v>132.77160622718199</v>
      </c>
    </row>
    <row r="7357" spans="2:3" x14ac:dyDescent="0.75">
      <c r="B7357" s="249">
        <v>7294</v>
      </c>
      <c r="C7357" s="248">
        <v>144.82637781410799</v>
      </c>
    </row>
    <row r="7358" spans="2:3" x14ac:dyDescent="0.75">
      <c r="B7358" s="249">
        <v>7295</v>
      </c>
      <c r="C7358" s="248">
        <v>112.64283088324163</v>
      </c>
    </row>
    <row r="7359" spans="2:3" x14ac:dyDescent="0.75">
      <c r="B7359" s="249">
        <v>7296</v>
      </c>
      <c r="C7359" s="248">
        <v>58.865174486836807</v>
      </c>
    </row>
    <row r="7360" spans="2:3" x14ac:dyDescent="0.75">
      <c r="B7360" s="249">
        <v>7297</v>
      </c>
      <c r="C7360" s="248">
        <v>141.31049500818125</v>
      </c>
    </row>
    <row r="7361" spans="2:3" x14ac:dyDescent="0.75">
      <c r="B7361" s="249">
        <v>7298</v>
      </c>
      <c r="C7361" s="248">
        <v>140.73316126614216</v>
      </c>
    </row>
    <row r="7362" spans="2:3" x14ac:dyDescent="0.75">
      <c r="B7362" s="249">
        <v>7299</v>
      </c>
      <c r="C7362" s="248">
        <v>119.46494317001202</v>
      </c>
    </row>
    <row r="7363" spans="2:3" x14ac:dyDescent="0.75">
      <c r="B7363" s="249">
        <v>7300</v>
      </c>
      <c r="C7363" s="248">
        <v>131.46252303791778</v>
      </c>
    </row>
    <row r="7364" spans="2:3" x14ac:dyDescent="0.75">
      <c r="B7364" s="249">
        <v>7301</v>
      </c>
      <c r="C7364" s="248">
        <v>171.9812658249225</v>
      </c>
    </row>
    <row r="7365" spans="2:3" x14ac:dyDescent="0.75">
      <c r="B7365" s="249">
        <v>7302</v>
      </c>
      <c r="C7365" s="248">
        <v>140.44938531174404</v>
      </c>
    </row>
    <row r="7366" spans="2:3" x14ac:dyDescent="0.75">
      <c r="B7366" s="249">
        <v>7303</v>
      </c>
      <c r="C7366" s="248">
        <v>100.11017215935375</v>
      </c>
    </row>
    <row r="7367" spans="2:3" x14ac:dyDescent="0.75">
      <c r="B7367" s="249">
        <v>7304</v>
      </c>
      <c r="C7367" s="248">
        <v>127.66505004141015</v>
      </c>
    </row>
    <row r="7368" spans="2:3" x14ac:dyDescent="0.75">
      <c r="B7368" s="249">
        <v>7305</v>
      </c>
      <c r="C7368" s="248">
        <v>103.28836710273902</v>
      </c>
    </row>
    <row r="7369" spans="2:3" x14ac:dyDescent="0.75">
      <c r="B7369" s="249">
        <v>7306</v>
      </c>
      <c r="C7369" s="248">
        <v>118.63946652519101</v>
      </c>
    </row>
    <row r="7370" spans="2:3" x14ac:dyDescent="0.75">
      <c r="B7370" s="249">
        <v>7307</v>
      </c>
      <c r="C7370" s="248">
        <v>115.79799918010079</v>
      </c>
    </row>
    <row r="7371" spans="2:3" x14ac:dyDescent="0.75">
      <c r="B7371" s="249">
        <v>7308</v>
      </c>
      <c r="C7371" s="248">
        <v>132.87721665312787</v>
      </c>
    </row>
    <row r="7372" spans="2:3" x14ac:dyDescent="0.75">
      <c r="B7372" s="249">
        <v>7309</v>
      </c>
      <c r="C7372" s="248">
        <v>158.81889444996196</v>
      </c>
    </row>
    <row r="7373" spans="2:3" x14ac:dyDescent="0.75">
      <c r="B7373" s="249">
        <v>7310</v>
      </c>
      <c r="C7373" s="248">
        <v>95.148824701312478</v>
      </c>
    </row>
    <row r="7374" spans="2:3" x14ac:dyDescent="0.75">
      <c r="B7374" s="249">
        <v>7311</v>
      </c>
      <c r="C7374" s="248">
        <v>99.516623041106072</v>
      </c>
    </row>
    <row r="7375" spans="2:3" x14ac:dyDescent="0.75">
      <c r="B7375" s="249">
        <v>7312</v>
      </c>
      <c r="C7375" s="248">
        <v>73.851861471126995</v>
      </c>
    </row>
    <row r="7376" spans="2:3" x14ac:dyDescent="0.75">
      <c r="B7376" s="249">
        <v>7313</v>
      </c>
      <c r="C7376" s="248">
        <v>121.07330034107726</v>
      </c>
    </row>
    <row r="7377" spans="2:3" x14ac:dyDescent="0.75">
      <c r="B7377" s="249">
        <v>7314</v>
      </c>
      <c r="C7377" s="248">
        <v>127.7202520812193</v>
      </c>
    </row>
    <row r="7378" spans="2:3" x14ac:dyDescent="0.75">
      <c r="B7378" s="249">
        <v>7315</v>
      </c>
      <c r="C7378" s="248">
        <v>117.15579604993428</v>
      </c>
    </row>
    <row r="7379" spans="2:3" x14ac:dyDescent="0.75">
      <c r="B7379" s="249">
        <v>7316</v>
      </c>
      <c r="C7379" s="248">
        <v>51.428777010050567</v>
      </c>
    </row>
    <row r="7380" spans="2:3" x14ac:dyDescent="0.75">
      <c r="B7380" s="249">
        <v>7317</v>
      </c>
      <c r="C7380" s="248">
        <v>144.05943746270196</v>
      </c>
    </row>
    <row r="7381" spans="2:3" x14ac:dyDescent="0.75">
      <c r="B7381" s="249">
        <v>7318</v>
      </c>
      <c r="C7381" s="248">
        <v>154.24617741759386</v>
      </c>
    </row>
    <row r="7382" spans="2:3" x14ac:dyDescent="0.75">
      <c r="B7382" s="249">
        <v>7319</v>
      </c>
      <c r="C7382" s="248">
        <v>132.09646615238927</v>
      </c>
    </row>
    <row r="7383" spans="2:3" x14ac:dyDescent="0.75">
      <c r="B7383" s="249">
        <v>7320</v>
      </c>
      <c r="C7383" s="248">
        <v>72.790451457773884</v>
      </c>
    </row>
    <row r="7384" spans="2:3" x14ac:dyDescent="0.75">
      <c r="B7384" s="249">
        <v>7321</v>
      </c>
      <c r="C7384" s="248">
        <v>113.23269380184212</v>
      </c>
    </row>
    <row r="7385" spans="2:3" x14ac:dyDescent="0.75">
      <c r="B7385" s="249">
        <v>7322</v>
      </c>
      <c r="C7385" s="248">
        <v>125.08132090106997</v>
      </c>
    </row>
    <row r="7386" spans="2:3" x14ac:dyDescent="0.75">
      <c r="B7386" s="249">
        <v>7323</v>
      </c>
      <c r="C7386" s="248">
        <v>109.46801480129656</v>
      </c>
    </row>
    <row r="7387" spans="2:3" x14ac:dyDescent="0.75">
      <c r="B7387" s="249">
        <v>7324</v>
      </c>
      <c r="C7387" s="248">
        <v>120.46386394080196</v>
      </c>
    </row>
    <row r="7388" spans="2:3" x14ac:dyDescent="0.75">
      <c r="B7388" s="249">
        <v>7325</v>
      </c>
      <c r="C7388" s="248">
        <v>116.03937128088388</v>
      </c>
    </row>
    <row r="7389" spans="2:3" x14ac:dyDescent="0.75">
      <c r="B7389" s="249">
        <v>7326</v>
      </c>
      <c r="C7389" s="248">
        <v>133.67542341671438</v>
      </c>
    </row>
    <row r="7390" spans="2:3" x14ac:dyDescent="0.75">
      <c r="B7390" s="249">
        <v>7327</v>
      </c>
      <c r="C7390" s="248">
        <v>174.87341449965885</v>
      </c>
    </row>
    <row r="7391" spans="2:3" x14ac:dyDescent="0.75">
      <c r="B7391" s="249">
        <v>7328</v>
      </c>
      <c r="C7391" s="248">
        <v>92.477149763372836</v>
      </c>
    </row>
    <row r="7392" spans="2:3" x14ac:dyDescent="0.75">
      <c r="B7392" s="249">
        <v>7329</v>
      </c>
      <c r="C7392" s="248">
        <v>128.33645065199028</v>
      </c>
    </row>
    <row r="7393" spans="2:3" x14ac:dyDescent="0.75">
      <c r="B7393" s="249">
        <v>7330</v>
      </c>
      <c r="C7393" s="248">
        <v>74.096110154475326</v>
      </c>
    </row>
    <row r="7394" spans="2:3" x14ac:dyDescent="0.75">
      <c r="B7394" s="249">
        <v>7331</v>
      </c>
      <c r="C7394" s="248">
        <v>94.988245271182024</v>
      </c>
    </row>
    <row r="7395" spans="2:3" x14ac:dyDescent="0.75">
      <c r="B7395" s="249">
        <v>7332</v>
      </c>
      <c r="C7395" s="248">
        <v>90.937674310612351</v>
      </c>
    </row>
    <row r="7396" spans="2:3" x14ac:dyDescent="0.75">
      <c r="B7396" s="249">
        <v>7333</v>
      </c>
      <c r="C7396" s="248">
        <v>105.57857987313081</v>
      </c>
    </row>
    <row r="7397" spans="2:3" x14ac:dyDescent="0.75">
      <c r="B7397" s="249">
        <v>7334</v>
      </c>
      <c r="C7397" s="248">
        <v>107.16212498500849</v>
      </c>
    </row>
    <row r="7398" spans="2:3" x14ac:dyDescent="0.75">
      <c r="B7398" s="249">
        <v>7335</v>
      </c>
      <c r="C7398" s="248">
        <v>100.6879784489428</v>
      </c>
    </row>
    <row r="7399" spans="2:3" x14ac:dyDescent="0.75">
      <c r="B7399" s="249">
        <v>7336</v>
      </c>
      <c r="C7399" s="248">
        <v>109.94784998843164</v>
      </c>
    </row>
    <row r="7400" spans="2:3" x14ac:dyDescent="0.75">
      <c r="B7400" s="249">
        <v>7337</v>
      </c>
      <c r="C7400" s="248">
        <v>123.89762496946977</v>
      </c>
    </row>
    <row r="7401" spans="2:3" x14ac:dyDescent="0.75">
      <c r="B7401" s="249">
        <v>7338</v>
      </c>
      <c r="C7401" s="248">
        <v>128.32196462174483</v>
      </c>
    </row>
    <row r="7402" spans="2:3" x14ac:dyDescent="0.75">
      <c r="B7402" s="249">
        <v>7339</v>
      </c>
      <c r="C7402" s="248">
        <v>86.935105557390813</v>
      </c>
    </row>
    <row r="7403" spans="2:3" x14ac:dyDescent="0.75">
      <c r="B7403" s="249">
        <v>7340</v>
      </c>
      <c r="C7403" s="248">
        <v>101.67690315560573</v>
      </c>
    </row>
    <row r="7404" spans="2:3" x14ac:dyDescent="0.75">
      <c r="B7404" s="249">
        <v>7341</v>
      </c>
      <c r="C7404" s="248">
        <v>112.71684301601717</v>
      </c>
    </row>
    <row r="7405" spans="2:3" x14ac:dyDescent="0.75">
      <c r="B7405" s="249">
        <v>7342</v>
      </c>
      <c r="C7405" s="248">
        <v>99.742858389917714</v>
      </c>
    </row>
    <row r="7406" spans="2:3" x14ac:dyDescent="0.75">
      <c r="B7406" s="249">
        <v>7343</v>
      </c>
      <c r="C7406" s="248">
        <v>139.53973262835893</v>
      </c>
    </row>
    <row r="7407" spans="2:3" x14ac:dyDescent="0.75">
      <c r="B7407" s="249">
        <v>7344</v>
      </c>
      <c r="C7407" s="248">
        <v>132.42074571770394</v>
      </c>
    </row>
    <row r="7408" spans="2:3" x14ac:dyDescent="0.75">
      <c r="B7408" s="249">
        <v>7345</v>
      </c>
      <c r="C7408" s="248">
        <v>120.21413998776512</v>
      </c>
    </row>
    <row r="7409" spans="2:3" x14ac:dyDescent="0.75">
      <c r="B7409" s="249">
        <v>7346</v>
      </c>
      <c r="C7409" s="248">
        <v>118.85587441252227</v>
      </c>
    </row>
    <row r="7410" spans="2:3" x14ac:dyDescent="0.75">
      <c r="B7410" s="249">
        <v>7347</v>
      </c>
      <c r="C7410" s="248">
        <v>134.22210164937945</v>
      </c>
    </row>
    <row r="7411" spans="2:3" x14ac:dyDescent="0.75">
      <c r="B7411" s="249">
        <v>7348</v>
      </c>
      <c r="C7411" s="248">
        <v>88.414450639749958</v>
      </c>
    </row>
    <row r="7412" spans="2:3" x14ac:dyDescent="0.75">
      <c r="B7412" s="249">
        <v>7349</v>
      </c>
      <c r="C7412" s="248">
        <v>134.47016620673509</v>
      </c>
    </row>
    <row r="7413" spans="2:3" x14ac:dyDescent="0.75">
      <c r="B7413" s="249">
        <v>7350</v>
      </c>
      <c r="C7413" s="248">
        <v>91.904263610987684</v>
      </c>
    </row>
    <row r="7414" spans="2:3" x14ac:dyDescent="0.75">
      <c r="B7414" s="249">
        <v>7351</v>
      </c>
      <c r="C7414" s="248">
        <v>125.28003726855471</v>
      </c>
    </row>
    <row r="7415" spans="2:3" x14ac:dyDescent="0.75">
      <c r="B7415" s="249">
        <v>7352</v>
      </c>
      <c r="C7415" s="248">
        <v>73.773110217987295</v>
      </c>
    </row>
    <row r="7416" spans="2:3" x14ac:dyDescent="0.75">
      <c r="B7416" s="249">
        <v>7353</v>
      </c>
      <c r="C7416" s="248">
        <v>120.7140089108152</v>
      </c>
    </row>
    <row r="7417" spans="2:3" x14ac:dyDescent="0.75">
      <c r="B7417" s="249">
        <v>7354</v>
      </c>
      <c r="C7417" s="248">
        <v>159.77388688594647</v>
      </c>
    </row>
    <row r="7418" spans="2:3" x14ac:dyDescent="0.75">
      <c r="B7418" s="249">
        <v>7355</v>
      </c>
      <c r="C7418" s="248">
        <v>97.085057328209331</v>
      </c>
    </row>
    <row r="7419" spans="2:3" x14ac:dyDescent="0.75">
      <c r="B7419" s="249">
        <v>7356</v>
      </c>
      <c r="C7419" s="248">
        <v>112.76249074011558</v>
      </c>
    </row>
    <row r="7420" spans="2:3" x14ac:dyDescent="0.75">
      <c r="B7420" s="249">
        <v>7357</v>
      </c>
      <c r="C7420" s="248">
        <v>107.71152288833068</v>
      </c>
    </row>
    <row r="7421" spans="2:3" x14ac:dyDescent="0.75">
      <c r="B7421" s="249">
        <v>7358</v>
      </c>
      <c r="C7421" s="248">
        <v>113.59752753344117</v>
      </c>
    </row>
    <row r="7422" spans="2:3" x14ac:dyDescent="0.75">
      <c r="B7422" s="249">
        <v>7359</v>
      </c>
      <c r="C7422" s="248">
        <v>165.27495233202899</v>
      </c>
    </row>
    <row r="7423" spans="2:3" x14ac:dyDescent="0.75">
      <c r="B7423" s="249">
        <v>7360</v>
      </c>
      <c r="C7423" s="248">
        <v>52.010372937881655</v>
      </c>
    </row>
    <row r="7424" spans="2:3" x14ac:dyDescent="0.75">
      <c r="B7424" s="249">
        <v>7361</v>
      </c>
      <c r="C7424" s="248">
        <v>118.49928052659808</v>
      </c>
    </row>
    <row r="7425" spans="2:3" x14ac:dyDescent="0.75">
      <c r="B7425" s="249">
        <v>7362</v>
      </c>
      <c r="C7425" s="248">
        <v>133.28120522540809</v>
      </c>
    </row>
    <row r="7426" spans="2:3" x14ac:dyDescent="0.75">
      <c r="B7426" s="249">
        <v>7363</v>
      </c>
      <c r="C7426" s="248">
        <v>139.13055321293024</v>
      </c>
    </row>
    <row r="7427" spans="2:3" x14ac:dyDescent="0.75">
      <c r="B7427" s="249">
        <v>7364</v>
      </c>
      <c r="C7427" s="248">
        <v>144.42004399888296</v>
      </c>
    </row>
    <row r="7428" spans="2:3" x14ac:dyDescent="0.75">
      <c r="B7428" s="249">
        <v>7365</v>
      </c>
      <c r="C7428" s="248">
        <v>85.964301103448179</v>
      </c>
    </row>
    <row r="7429" spans="2:3" x14ac:dyDescent="0.75">
      <c r="B7429" s="249">
        <v>7366</v>
      </c>
      <c r="C7429" s="248">
        <v>94.584571283982626</v>
      </c>
    </row>
    <row r="7430" spans="2:3" x14ac:dyDescent="0.75">
      <c r="B7430" s="249">
        <v>7367</v>
      </c>
      <c r="C7430" s="248">
        <v>129.70298172308105</v>
      </c>
    </row>
    <row r="7431" spans="2:3" x14ac:dyDescent="0.75">
      <c r="B7431" s="249">
        <v>7368</v>
      </c>
      <c r="C7431" s="248">
        <v>167.58191923185228</v>
      </c>
    </row>
    <row r="7432" spans="2:3" x14ac:dyDescent="0.75">
      <c r="B7432" s="249">
        <v>7369</v>
      </c>
      <c r="C7432" s="248">
        <v>121.62226912244437</v>
      </c>
    </row>
    <row r="7433" spans="2:3" x14ac:dyDescent="0.75">
      <c r="B7433" s="249">
        <v>7370</v>
      </c>
      <c r="C7433" s="248">
        <v>83.526071269977223</v>
      </c>
    </row>
    <row r="7434" spans="2:3" x14ac:dyDescent="0.75">
      <c r="B7434" s="249">
        <v>7371</v>
      </c>
      <c r="C7434" s="248">
        <v>142.48685728341914</v>
      </c>
    </row>
    <row r="7435" spans="2:3" x14ac:dyDescent="0.75">
      <c r="B7435" s="249">
        <v>7372</v>
      </c>
      <c r="C7435" s="248">
        <v>115.39390699078673</v>
      </c>
    </row>
    <row r="7436" spans="2:3" x14ac:dyDescent="0.75">
      <c r="B7436" s="249">
        <v>7373</v>
      </c>
      <c r="C7436" s="248">
        <v>128.76004244488234</v>
      </c>
    </row>
    <row r="7437" spans="2:3" x14ac:dyDescent="0.75">
      <c r="B7437" s="249">
        <v>7374</v>
      </c>
      <c r="C7437" s="248">
        <v>164.43859029590496</v>
      </c>
    </row>
    <row r="7438" spans="2:3" x14ac:dyDescent="0.75">
      <c r="B7438" s="249">
        <v>7375</v>
      </c>
      <c r="C7438" s="248">
        <v>66.011492713489687</v>
      </c>
    </row>
    <row r="7439" spans="2:3" x14ac:dyDescent="0.75">
      <c r="B7439" s="249">
        <v>7376</v>
      </c>
      <c r="C7439" s="248">
        <v>101.98019561631162</v>
      </c>
    </row>
    <row r="7440" spans="2:3" x14ac:dyDescent="0.75">
      <c r="B7440" s="249">
        <v>7377</v>
      </c>
      <c r="C7440" s="248">
        <v>159.59756393172361</v>
      </c>
    </row>
    <row r="7441" spans="2:3" x14ac:dyDescent="0.75">
      <c r="B7441" s="249">
        <v>7378</v>
      </c>
      <c r="C7441" s="248">
        <v>123.78899170459421</v>
      </c>
    </row>
    <row r="7442" spans="2:3" x14ac:dyDescent="0.75">
      <c r="B7442" s="249">
        <v>7379</v>
      </c>
      <c r="C7442" s="248">
        <v>141.94139753250434</v>
      </c>
    </row>
    <row r="7443" spans="2:3" x14ac:dyDescent="0.75">
      <c r="B7443" s="249">
        <v>7380</v>
      </c>
      <c r="C7443" s="248">
        <v>111.30441018256781</v>
      </c>
    </row>
    <row r="7444" spans="2:3" x14ac:dyDescent="0.75">
      <c r="B7444" s="249">
        <v>7381</v>
      </c>
      <c r="C7444" s="248">
        <v>132.5990196685288</v>
      </c>
    </row>
    <row r="7445" spans="2:3" x14ac:dyDescent="0.75">
      <c r="B7445" s="249">
        <v>7382</v>
      </c>
      <c r="C7445" s="248">
        <v>97.331545498529422</v>
      </c>
    </row>
    <row r="7446" spans="2:3" x14ac:dyDescent="0.75">
      <c r="B7446" s="249">
        <v>7383</v>
      </c>
      <c r="C7446" s="248">
        <v>122.66349810592321</v>
      </c>
    </row>
    <row r="7447" spans="2:3" x14ac:dyDescent="0.75">
      <c r="B7447" s="249">
        <v>7384</v>
      </c>
      <c r="C7447" s="248">
        <v>89.112099377448629</v>
      </c>
    </row>
    <row r="7448" spans="2:3" x14ac:dyDescent="0.75">
      <c r="B7448" s="249">
        <v>7385</v>
      </c>
      <c r="C7448" s="248">
        <v>168.13924877537829</v>
      </c>
    </row>
    <row r="7449" spans="2:3" x14ac:dyDescent="0.75">
      <c r="B7449" s="249">
        <v>7386</v>
      </c>
      <c r="C7449" s="248">
        <v>114.20580961812679</v>
      </c>
    </row>
    <row r="7450" spans="2:3" x14ac:dyDescent="0.75">
      <c r="B7450" s="249">
        <v>7387</v>
      </c>
      <c r="C7450" s="248">
        <v>63.355887445878622</v>
      </c>
    </row>
    <row r="7451" spans="2:3" x14ac:dyDescent="0.75">
      <c r="B7451" s="249">
        <v>7388</v>
      </c>
      <c r="C7451" s="248">
        <v>126.03717383629208</v>
      </c>
    </row>
    <row r="7452" spans="2:3" x14ac:dyDescent="0.75">
      <c r="B7452" s="249">
        <v>7389</v>
      </c>
      <c r="C7452" s="248">
        <v>131.11658826693272</v>
      </c>
    </row>
    <row r="7453" spans="2:3" x14ac:dyDescent="0.75">
      <c r="B7453" s="249">
        <v>7390</v>
      </c>
      <c r="C7453" s="248">
        <v>119.47322370797741</v>
      </c>
    </row>
    <row r="7454" spans="2:3" x14ac:dyDescent="0.75">
      <c r="B7454" s="249">
        <v>7391</v>
      </c>
      <c r="C7454" s="248">
        <v>126.84837345335414</v>
      </c>
    </row>
    <row r="7455" spans="2:3" x14ac:dyDescent="0.75">
      <c r="B7455" s="249">
        <v>7392</v>
      </c>
      <c r="C7455" s="248">
        <v>86.213226778915413</v>
      </c>
    </row>
    <row r="7456" spans="2:3" x14ac:dyDescent="0.75">
      <c r="B7456" s="249">
        <v>7393</v>
      </c>
      <c r="C7456" s="248">
        <v>151.53108554697351</v>
      </c>
    </row>
    <row r="7457" spans="2:3" x14ac:dyDescent="0.75">
      <c r="B7457" s="249">
        <v>7394</v>
      </c>
      <c r="C7457" s="248">
        <v>133.04189524513822</v>
      </c>
    </row>
    <row r="7458" spans="2:3" x14ac:dyDescent="0.75">
      <c r="B7458" s="249">
        <v>7395</v>
      </c>
      <c r="C7458" s="248">
        <v>132.36372259804261</v>
      </c>
    </row>
    <row r="7459" spans="2:3" x14ac:dyDescent="0.75">
      <c r="B7459" s="249">
        <v>7396</v>
      </c>
      <c r="C7459" s="248">
        <v>122.71807934577296</v>
      </c>
    </row>
    <row r="7460" spans="2:3" x14ac:dyDescent="0.75">
      <c r="B7460" s="249">
        <v>7397</v>
      </c>
      <c r="C7460" s="248">
        <v>139.38848975045667</v>
      </c>
    </row>
    <row r="7461" spans="2:3" x14ac:dyDescent="0.75">
      <c r="B7461" s="249">
        <v>7398</v>
      </c>
      <c r="C7461" s="248">
        <v>153.60557803694979</v>
      </c>
    </row>
    <row r="7462" spans="2:3" x14ac:dyDescent="0.75">
      <c r="B7462" s="249">
        <v>7399</v>
      </c>
      <c r="C7462" s="248">
        <v>103.66572629920172</v>
      </c>
    </row>
    <row r="7463" spans="2:3" x14ac:dyDescent="0.75">
      <c r="B7463" s="249">
        <v>7400</v>
      </c>
      <c r="C7463" s="248">
        <v>104.03804139883009</v>
      </c>
    </row>
    <row r="7464" spans="2:3" x14ac:dyDescent="0.75">
      <c r="B7464" s="249">
        <v>7401</v>
      </c>
      <c r="C7464" s="248">
        <v>100.98866956627288</v>
      </c>
    </row>
    <row r="7465" spans="2:3" x14ac:dyDescent="0.75">
      <c r="B7465" s="249">
        <v>7402</v>
      </c>
      <c r="C7465" s="248">
        <v>119.55218073095334</v>
      </c>
    </row>
    <row r="7466" spans="2:3" x14ac:dyDescent="0.75">
      <c r="B7466" s="249">
        <v>7403</v>
      </c>
      <c r="C7466" s="248">
        <v>124.15021376947573</v>
      </c>
    </row>
    <row r="7467" spans="2:3" x14ac:dyDescent="0.75">
      <c r="B7467" s="249">
        <v>7404</v>
      </c>
      <c r="C7467" s="248">
        <v>100.17438349334756</v>
      </c>
    </row>
    <row r="7468" spans="2:3" x14ac:dyDescent="0.75">
      <c r="B7468" s="249">
        <v>7405</v>
      </c>
      <c r="C7468" s="248">
        <v>107.59960803169884</v>
      </c>
    </row>
    <row r="7469" spans="2:3" x14ac:dyDescent="0.75">
      <c r="B7469" s="249">
        <v>7406</v>
      </c>
      <c r="C7469" s="248">
        <v>82.737364211382626</v>
      </c>
    </row>
    <row r="7470" spans="2:3" x14ac:dyDescent="0.75">
      <c r="B7470" s="249">
        <v>7407</v>
      </c>
      <c r="C7470" s="248">
        <v>127.34565376844516</v>
      </c>
    </row>
    <row r="7471" spans="2:3" x14ac:dyDescent="0.75">
      <c r="B7471" s="249">
        <v>7408</v>
      </c>
      <c r="C7471" s="248">
        <v>122.90349512159091</v>
      </c>
    </row>
    <row r="7472" spans="2:3" x14ac:dyDescent="0.75">
      <c r="B7472" s="249">
        <v>7409</v>
      </c>
      <c r="C7472" s="248">
        <v>110.13571570614629</v>
      </c>
    </row>
    <row r="7473" spans="2:3" x14ac:dyDescent="0.75">
      <c r="B7473" s="249">
        <v>7410</v>
      </c>
      <c r="C7473" s="248">
        <v>144.28334364649848</v>
      </c>
    </row>
    <row r="7474" spans="2:3" x14ac:dyDescent="0.75">
      <c r="B7474" s="249">
        <v>7411</v>
      </c>
      <c r="C7474" s="248">
        <v>172.56320796367123</v>
      </c>
    </row>
    <row r="7475" spans="2:3" x14ac:dyDescent="0.75">
      <c r="B7475" s="249">
        <v>7412</v>
      </c>
      <c r="C7475" s="248">
        <v>105.23206763622218</v>
      </c>
    </row>
    <row r="7476" spans="2:3" x14ac:dyDescent="0.75">
      <c r="B7476" s="249">
        <v>7413</v>
      </c>
      <c r="C7476" s="248">
        <v>102.51719883522395</v>
      </c>
    </row>
    <row r="7477" spans="2:3" x14ac:dyDescent="0.75">
      <c r="B7477" s="249">
        <v>7414</v>
      </c>
      <c r="C7477" s="248">
        <v>103.83578281492518</v>
      </c>
    </row>
    <row r="7478" spans="2:3" x14ac:dyDescent="0.75">
      <c r="B7478" s="249">
        <v>7415</v>
      </c>
      <c r="C7478" s="248">
        <v>105.33980785005238</v>
      </c>
    </row>
    <row r="7479" spans="2:3" x14ac:dyDescent="0.75">
      <c r="B7479" s="249">
        <v>7416</v>
      </c>
      <c r="C7479" s="248">
        <v>99.394369237143508</v>
      </c>
    </row>
    <row r="7480" spans="2:3" x14ac:dyDescent="0.75">
      <c r="B7480" s="249">
        <v>7417</v>
      </c>
      <c r="C7480" s="248">
        <v>108.63491807458126</v>
      </c>
    </row>
    <row r="7481" spans="2:3" x14ac:dyDescent="0.75">
      <c r="B7481" s="249">
        <v>7418</v>
      </c>
      <c r="C7481" s="248">
        <v>132.87160509012094</v>
      </c>
    </row>
    <row r="7482" spans="2:3" x14ac:dyDescent="0.75">
      <c r="B7482" s="249">
        <v>7419</v>
      </c>
      <c r="C7482" s="248">
        <v>94.059279931218455</v>
      </c>
    </row>
    <row r="7483" spans="2:3" x14ac:dyDescent="0.75">
      <c r="B7483" s="249">
        <v>7420</v>
      </c>
      <c r="C7483" s="248">
        <v>133.46824267376758</v>
      </c>
    </row>
    <row r="7484" spans="2:3" x14ac:dyDescent="0.75">
      <c r="B7484" s="249">
        <v>7421</v>
      </c>
      <c r="C7484" s="248">
        <v>150.54661112456122</v>
      </c>
    </row>
    <row r="7485" spans="2:3" x14ac:dyDescent="0.75">
      <c r="B7485" s="249">
        <v>7422</v>
      </c>
      <c r="C7485" s="248">
        <v>128.25540752646356</v>
      </c>
    </row>
    <row r="7486" spans="2:3" x14ac:dyDescent="0.75">
      <c r="B7486" s="249">
        <v>7423</v>
      </c>
      <c r="C7486" s="248">
        <v>142.03364660328782</v>
      </c>
    </row>
    <row r="7487" spans="2:3" x14ac:dyDescent="0.75">
      <c r="B7487" s="249">
        <v>7424</v>
      </c>
      <c r="C7487" s="248">
        <v>110.3805239499915</v>
      </c>
    </row>
    <row r="7488" spans="2:3" x14ac:dyDescent="0.75">
      <c r="B7488" s="249">
        <v>7425</v>
      </c>
      <c r="C7488" s="248">
        <v>92.319589315630978</v>
      </c>
    </row>
    <row r="7489" spans="2:3" x14ac:dyDescent="0.75">
      <c r="B7489" s="249">
        <v>7426</v>
      </c>
      <c r="C7489" s="248">
        <v>106.39749170214881</v>
      </c>
    </row>
    <row r="7490" spans="2:3" x14ac:dyDescent="0.75">
      <c r="B7490" s="249">
        <v>7427</v>
      </c>
      <c r="C7490" s="248">
        <v>119.85175292420843</v>
      </c>
    </row>
    <row r="7491" spans="2:3" x14ac:dyDescent="0.75">
      <c r="B7491" s="249">
        <v>7428</v>
      </c>
      <c r="C7491" s="248">
        <v>171.80299507017915</v>
      </c>
    </row>
    <row r="7492" spans="2:3" x14ac:dyDescent="0.75">
      <c r="B7492" s="249">
        <v>7429</v>
      </c>
      <c r="C7492" s="248">
        <v>114.14797164129664</v>
      </c>
    </row>
    <row r="7493" spans="2:3" x14ac:dyDescent="0.75">
      <c r="B7493" s="249">
        <v>7430</v>
      </c>
      <c r="C7493" s="248">
        <v>103.9276886374352</v>
      </c>
    </row>
    <row r="7494" spans="2:3" x14ac:dyDescent="0.75">
      <c r="B7494" s="249">
        <v>7431</v>
      </c>
      <c r="C7494" s="248">
        <v>112.79237716303622</v>
      </c>
    </row>
    <row r="7495" spans="2:3" x14ac:dyDescent="0.75">
      <c r="B7495" s="249">
        <v>7432</v>
      </c>
      <c r="C7495" s="248">
        <v>175.28367958622329</v>
      </c>
    </row>
    <row r="7496" spans="2:3" x14ac:dyDescent="0.75">
      <c r="B7496" s="249">
        <v>7433</v>
      </c>
      <c r="C7496" s="248">
        <v>120.67138072928016</v>
      </c>
    </row>
    <row r="7497" spans="2:3" x14ac:dyDescent="0.75">
      <c r="B7497" s="249">
        <v>7434</v>
      </c>
      <c r="C7497" s="248">
        <v>112.52065478208627</v>
      </c>
    </row>
    <row r="7498" spans="2:3" x14ac:dyDescent="0.75">
      <c r="B7498" s="249">
        <v>7435</v>
      </c>
      <c r="C7498" s="248">
        <v>157.29611611491586</v>
      </c>
    </row>
    <row r="7499" spans="2:3" x14ac:dyDescent="0.75">
      <c r="B7499" s="249">
        <v>7436</v>
      </c>
      <c r="C7499" s="248">
        <v>130.73027956276002</v>
      </c>
    </row>
    <row r="7500" spans="2:3" x14ac:dyDescent="0.75">
      <c r="B7500" s="249">
        <v>7437</v>
      </c>
      <c r="C7500" s="248">
        <v>127.14161680134511</v>
      </c>
    </row>
    <row r="7501" spans="2:3" x14ac:dyDescent="0.75">
      <c r="B7501" s="249">
        <v>7438</v>
      </c>
      <c r="C7501" s="248">
        <v>125.07561638486203</v>
      </c>
    </row>
    <row r="7502" spans="2:3" x14ac:dyDescent="0.75">
      <c r="B7502" s="249">
        <v>7439</v>
      </c>
      <c r="C7502" s="248">
        <v>85.487087032370354</v>
      </c>
    </row>
    <row r="7503" spans="2:3" x14ac:dyDescent="0.75">
      <c r="B7503" s="249">
        <v>7440</v>
      </c>
      <c r="C7503" s="248">
        <v>161.31540634971765</v>
      </c>
    </row>
    <row r="7504" spans="2:3" x14ac:dyDescent="0.75">
      <c r="B7504" s="249">
        <v>7441</v>
      </c>
      <c r="C7504" s="248">
        <v>131.94030266918568</v>
      </c>
    </row>
    <row r="7505" spans="2:3" x14ac:dyDescent="0.75">
      <c r="B7505" s="249">
        <v>7442</v>
      </c>
      <c r="C7505" s="248">
        <v>140.79765035787904</v>
      </c>
    </row>
    <row r="7506" spans="2:3" x14ac:dyDescent="0.75">
      <c r="B7506" s="249">
        <v>7443</v>
      </c>
      <c r="C7506" s="248">
        <v>122.59804419338235</v>
      </c>
    </row>
    <row r="7507" spans="2:3" x14ac:dyDescent="0.75">
      <c r="B7507" s="249">
        <v>7444</v>
      </c>
      <c r="C7507" s="248">
        <v>134.20608753251256</v>
      </c>
    </row>
    <row r="7508" spans="2:3" x14ac:dyDescent="0.75">
      <c r="B7508" s="249">
        <v>7445</v>
      </c>
      <c r="C7508" s="248">
        <v>84.007770263213615</v>
      </c>
    </row>
    <row r="7509" spans="2:3" x14ac:dyDescent="0.75">
      <c r="B7509" s="249">
        <v>7446</v>
      </c>
      <c r="C7509" s="248">
        <v>166.17328190044947</v>
      </c>
    </row>
    <row r="7510" spans="2:3" x14ac:dyDescent="0.75">
      <c r="B7510" s="249">
        <v>7447</v>
      </c>
      <c r="C7510" s="248">
        <v>163.66253965690555</v>
      </c>
    </row>
    <row r="7511" spans="2:3" x14ac:dyDescent="0.75">
      <c r="B7511" s="249">
        <v>7448</v>
      </c>
      <c r="C7511" s="248">
        <v>154.47390366253535</v>
      </c>
    </row>
    <row r="7512" spans="2:3" x14ac:dyDescent="0.75">
      <c r="B7512" s="249">
        <v>7449</v>
      </c>
      <c r="C7512" s="248">
        <v>109.05179993597903</v>
      </c>
    </row>
    <row r="7513" spans="2:3" x14ac:dyDescent="0.75">
      <c r="B7513" s="249">
        <v>7450</v>
      </c>
      <c r="C7513" s="248">
        <v>191.26262740105099</v>
      </c>
    </row>
    <row r="7514" spans="2:3" x14ac:dyDescent="0.75">
      <c r="B7514" s="249">
        <v>7451</v>
      </c>
      <c r="C7514" s="248">
        <v>110.44138692621996</v>
      </c>
    </row>
    <row r="7515" spans="2:3" x14ac:dyDescent="0.75">
      <c r="B7515" s="249">
        <v>7452</v>
      </c>
      <c r="C7515" s="248">
        <v>132.35887962498825</v>
      </c>
    </row>
    <row r="7516" spans="2:3" x14ac:dyDescent="0.75">
      <c r="B7516" s="249">
        <v>7453</v>
      </c>
      <c r="C7516" s="248">
        <v>156.06617352639569</v>
      </c>
    </row>
    <row r="7517" spans="2:3" x14ac:dyDescent="0.75">
      <c r="B7517" s="249">
        <v>7454</v>
      </c>
      <c r="C7517" s="248">
        <v>117.09817336695723</v>
      </c>
    </row>
    <row r="7518" spans="2:3" x14ac:dyDescent="0.75">
      <c r="B7518" s="249">
        <v>7455</v>
      </c>
      <c r="C7518" s="248">
        <v>179.70596715327991</v>
      </c>
    </row>
    <row r="7519" spans="2:3" x14ac:dyDescent="0.75">
      <c r="B7519" s="249">
        <v>7456</v>
      </c>
      <c r="C7519" s="248">
        <v>92.310360328032885</v>
      </c>
    </row>
    <row r="7520" spans="2:3" x14ac:dyDescent="0.75">
      <c r="B7520" s="249">
        <v>7457</v>
      </c>
      <c r="C7520" s="248">
        <v>115.31910111331534</v>
      </c>
    </row>
    <row r="7521" spans="2:3" x14ac:dyDescent="0.75">
      <c r="B7521" s="249">
        <v>7458</v>
      </c>
      <c r="C7521" s="248">
        <v>89.59212807782896</v>
      </c>
    </row>
    <row r="7522" spans="2:3" x14ac:dyDescent="0.75">
      <c r="B7522" s="249">
        <v>7459</v>
      </c>
      <c r="C7522" s="248">
        <v>134.63066599112315</v>
      </c>
    </row>
    <row r="7523" spans="2:3" x14ac:dyDescent="0.75">
      <c r="B7523" s="249">
        <v>7460</v>
      </c>
      <c r="C7523" s="248">
        <v>140.37494290642155</v>
      </c>
    </row>
    <row r="7524" spans="2:3" x14ac:dyDescent="0.75">
      <c r="B7524" s="249">
        <v>7461</v>
      </c>
      <c r="C7524" s="248">
        <v>93.772238845368989</v>
      </c>
    </row>
    <row r="7525" spans="2:3" x14ac:dyDescent="0.75">
      <c r="B7525" s="249">
        <v>7462</v>
      </c>
      <c r="C7525" s="248">
        <v>109.83218299424573</v>
      </c>
    </row>
    <row r="7526" spans="2:3" x14ac:dyDescent="0.75">
      <c r="B7526" s="249">
        <v>7463</v>
      </c>
      <c r="C7526" s="248">
        <v>145.96387255981097</v>
      </c>
    </row>
    <row r="7527" spans="2:3" x14ac:dyDescent="0.75">
      <c r="B7527" s="249">
        <v>7464</v>
      </c>
      <c r="C7527" s="248">
        <v>91.923528505370001</v>
      </c>
    </row>
    <row r="7528" spans="2:3" x14ac:dyDescent="0.75">
      <c r="B7528" s="249">
        <v>7465</v>
      </c>
      <c r="C7528" s="248">
        <v>103.52840460758264</v>
      </c>
    </row>
    <row r="7529" spans="2:3" x14ac:dyDescent="0.75">
      <c r="B7529" s="249">
        <v>7466</v>
      </c>
      <c r="C7529" s="248">
        <v>154.62434812522548</v>
      </c>
    </row>
    <row r="7530" spans="2:3" x14ac:dyDescent="0.75">
      <c r="B7530" s="249">
        <v>7467</v>
      </c>
      <c r="C7530" s="248">
        <v>99.969206470753136</v>
      </c>
    </row>
    <row r="7531" spans="2:3" x14ac:dyDescent="0.75">
      <c r="B7531" s="249">
        <v>7468</v>
      </c>
      <c r="C7531" s="248">
        <v>130.30532372943966</v>
      </c>
    </row>
    <row r="7532" spans="2:3" x14ac:dyDescent="0.75">
      <c r="B7532" s="249">
        <v>7469</v>
      </c>
      <c r="C7532" s="248">
        <v>62.312692232359538</v>
      </c>
    </row>
    <row r="7533" spans="2:3" x14ac:dyDescent="0.75">
      <c r="B7533" s="249">
        <v>7470</v>
      </c>
      <c r="C7533" s="248">
        <v>134.80229277547375</v>
      </c>
    </row>
    <row r="7534" spans="2:3" x14ac:dyDescent="0.75">
      <c r="B7534" s="249">
        <v>7471</v>
      </c>
      <c r="C7534" s="248">
        <v>148.10515104951509</v>
      </c>
    </row>
    <row r="7535" spans="2:3" x14ac:dyDescent="0.75">
      <c r="B7535" s="249">
        <v>7472</v>
      </c>
      <c r="C7535" s="248">
        <v>66.737036674095748</v>
      </c>
    </row>
    <row r="7536" spans="2:3" x14ac:dyDescent="0.75">
      <c r="B7536" s="249">
        <v>7473</v>
      </c>
      <c r="C7536" s="248">
        <v>71.402765470892149</v>
      </c>
    </row>
    <row r="7537" spans="2:3" x14ac:dyDescent="0.75">
      <c r="B7537" s="249">
        <v>7474</v>
      </c>
      <c r="C7537" s="248">
        <v>96.249611905759991</v>
      </c>
    </row>
    <row r="7538" spans="2:3" x14ac:dyDescent="0.75">
      <c r="B7538" s="249">
        <v>7475</v>
      </c>
      <c r="C7538" s="248">
        <v>138.81405046150019</v>
      </c>
    </row>
    <row r="7539" spans="2:3" x14ac:dyDescent="0.75">
      <c r="B7539" s="249">
        <v>7476</v>
      </c>
      <c r="C7539" s="248">
        <v>161.88930844080073</v>
      </c>
    </row>
    <row r="7540" spans="2:3" x14ac:dyDescent="0.75">
      <c r="B7540" s="249">
        <v>7477</v>
      </c>
      <c r="C7540" s="248">
        <v>136.789906179692</v>
      </c>
    </row>
    <row r="7541" spans="2:3" x14ac:dyDescent="0.75">
      <c r="B7541" s="249">
        <v>7478</v>
      </c>
      <c r="C7541" s="248">
        <v>80.797412915404166</v>
      </c>
    </row>
    <row r="7542" spans="2:3" x14ac:dyDescent="0.75">
      <c r="B7542" s="249">
        <v>7479</v>
      </c>
      <c r="C7542" s="248">
        <v>125.2618179521795</v>
      </c>
    </row>
    <row r="7543" spans="2:3" x14ac:dyDescent="0.75">
      <c r="B7543" s="249">
        <v>7480</v>
      </c>
      <c r="C7543" s="248">
        <v>81.16624785207334</v>
      </c>
    </row>
    <row r="7544" spans="2:3" x14ac:dyDescent="0.75">
      <c r="B7544" s="249">
        <v>7481</v>
      </c>
      <c r="C7544" s="248">
        <v>134.54037504742715</v>
      </c>
    </row>
    <row r="7545" spans="2:3" x14ac:dyDescent="0.75">
      <c r="B7545" s="249">
        <v>7482</v>
      </c>
      <c r="C7545" s="248">
        <v>120.58041277561541</v>
      </c>
    </row>
    <row r="7546" spans="2:3" x14ac:dyDescent="0.75">
      <c r="B7546" s="249">
        <v>7483</v>
      </c>
      <c r="C7546" s="248">
        <v>125.43010203589442</v>
      </c>
    </row>
    <row r="7547" spans="2:3" x14ac:dyDescent="0.75">
      <c r="B7547" s="249">
        <v>7484</v>
      </c>
      <c r="C7547" s="248">
        <v>135.81128686775173</v>
      </c>
    </row>
    <row r="7548" spans="2:3" x14ac:dyDescent="0.75">
      <c r="B7548" s="249">
        <v>7485</v>
      </c>
      <c r="C7548" s="248">
        <v>109.71953782168951</v>
      </c>
    </row>
    <row r="7549" spans="2:3" x14ac:dyDescent="0.75">
      <c r="B7549" s="249">
        <v>7486</v>
      </c>
      <c r="C7549" s="248">
        <v>96.783884773572652</v>
      </c>
    </row>
    <row r="7550" spans="2:3" x14ac:dyDescent="0.75">
      <c r="B7550" s="249">
        <v>7487</v>
      </c>
      <c r="C7550" s="248">
        <v>98.726237878382193</v>
      </c>
    </row>
    <row r="7551" spans="2:3" x14ac:dyDescent="0.75">
      <c r="B7551" s="249">
        <v>7488</v>
      </c>
      <c r="C7551" s="248">
        <v>69.82603568065511</v>
      </c>
    </row>
    <row r="7552" spans="2:3" x14ac:dyDescent="0.75">
      <c r="B7552" s="249">
        <v>7489</v>
      </c>
      <c r="C7552" s="248">
        <v>130.26499457925428</v>
      </c>
    </row>
    <row r="7553" spans="2:3" x14ac:dyDescent="0.75">
      <c r="B7553" s="249">
        <v>7490</v>
      </c>
      <c r="C7553" s="248">
        <v>96.561504063118463</v>
      </c>
    </row>
    <row r="7554" spans="2:3" x14ac:dyDescent="0.75">
      <c r="B7554" s="249">
        <v>7491</v>
      </c>
      <c r="C7554" s="248">
        <v>135.42644808001842</v>
      </c>
    </row>
    <row r="7555" spans="2:3" x14ac:dyDescent="0.75">
      <c r="B7555" s="249">
        <v>7492</v>
      </c>
      <c r="C7555" s="248">
        <v>137.38208558158388</v>
      </c>
    </row>
    <row r="7556" spans="2:3" x14ac:dyDescent="0.75">
      <c r="B7556" s="249">
        <v>7493</v>
      </c>
      <c r="C7556" s="248">
        <v>106.67061430194735</v>
      </c>
    </row>
    <row r="7557" spans="2:3" x14ac:dyDescent="0.75">
      <c r="B7557" s="249">
        <v>7494</v>
      </c>
      <c r="C7557" s="248">
        <v>165.40145569761262</v>
      </c>
    </row>
    <row r="7558" spans="2:3" x14ac:dyDescent="0.75">
      <c r="B7558" s="249">
        <v>7495</v>
      </c>
      <c r="C7558" s="248">
        <v>106.48705462622679</v>
      </c>
    </row>
    <row r="7559" spans="2:3" x14ac:dyDescent="0.75">
      <c r="B7559" s="249">
        <v>7496</v>
      </c>
      <c r="C7559" s="248">
        <v>134.60325068101352</v>
      </c>
    </row>
    <row r="7560" spans="2:3" x14ac:dyDescent="0.75">
      <c r="B7560" s="249">
        <v>7497</v>
      </c>
      <c r="C7560" s="248">
        <v>74.964382382575309</v>
      </c>
    </row>
    <row r="7561" spans="2:3" x14ac:dyDescent="0.75">
      <c r="B7561" s="249">
        <v>7498</v>
      </c>
      <c r="C7561" s="248">
        <v>134.92181818210386</v>
      </c>
    </row>
    <row r="7562" spans="2:3" x14ac:dyDescent="0.75">
      <c r="B7562" s="249">
        <v>7499</v>
      </c>
      <c r="C7562" s="248">
        <v>149.5373730409238</v>
      </c>
    </row>
    <row r="7563" spans="2:3" x14ac:dyDescent="0.75">
      <c r="B7563" s="249">
        <v>7500</v>
      </c>
      <c r="C7563" s="248">
        <v>147.10839509545326</v>
      </c>
    </row>
    <row r="7564" spans="2:3" x14ac:dyDescent="0.75">
      <c r="B7564" s="249">
        <v>7501</v>
      </c>
      <c r="C7564" s="248">
        <v>131.69070040560769</v>
      </c>
    </row>
    <row r="7565" spans="2:3" x14ac:dyDescent="0.75">
      <c r="B7565" s="249">
        <v>7502</v>
      </c>
      <c r="C7565" s="248">
        <v>94.202187688904701</v>
      </c>
    </row>
    <row r="7566" spans="2:3" x14ac:dyDescent="0.75">
      <c r="B7566" s="249">
        <v>7503</v>
      </c>
      <c r="C7566" s="248">
        <v>98.322855556374989</v>
      </c>
    </row>
    <row r="7567" spans="2:3" x14ac:dyDescent="0.75">
      <c r="B7567" s="249">
        <v>7504</v>
      </c>
      <c r="C7567" s="248">
        <v>73.619221127009908</v>
      </c>
    </row>
    <row r="7568" spans="2:3" x14ac:dyDescent="0.75">
      <c r="B7568" s="249">
        <v>7505</v>
      </c>
      <c r="C7568" s="248">
        <v>113.63139721996211</v>
      </c>
    </row>
    <row r="7569" spans="2:3" x14ac:dyDescent="0.75">
      <c r="B7569" s="249">
        <v>7506</v>
      </c>
      <c r="C7569" s="248">
        <v>103.15235234495938</v>
      </c>
    </row>
    <row r="7570" spans="2:3" x14ac:dyDescent="0.75">
      <c r="B7570" s="249">
        <v>7507</v>
      </c>
      <c r="C7570" s="248">
        <v>156.88912588514728</v>
      </c>
    </row>
    <row r="7571" spans="2:3" x14ac:dyDescent="0.75">
      <c r="B7571" s="249">
        <v>7508</v>
      </c>
      <c r="C7571" s="248">
        <v>180.33313239212288</v>
      </c>
    </row>
    <row r="7572" spans="2:3" x14ac:dyDescent="0.75">
      <c r="B7572" s="249">
        <v>7509</v>
      </c>
      <c r="C7572" s="248">
        <v>139.62610277332675</v>
      </c>
    </row>
    <row r="7573" spans="2:3" x14ac:dyDescent="0.75">
      <c r="B7573" s="249">
        <v>7510</v>
      </c>
      <c r="C7573" s="248">
        <v>135.11841568085995</v>
      </c>
    </row>
    <row r="7574" spans="2:3" x14ac:dyDescent="0.75">
      <c r="B7574" s="249">
        <v>7511</v>
      </c>
      <c r="C7574" s="248">
        <v>139.96186601843453</v>
      </c>
    </row>
    <row r="7575" spans="2:3" x14ac:dyDescent="0.75">
      <c r="B7575" s="249">
        <v>7512</v>
      </c>
      <c r="C7575" s="248">
        <v>100.3978070523234</v>
      </c>
    </row>
    <row r="7576" spans="2:3" x14ac:dyDescent="0.75">
      <c r="B7576" s="249">
        <v>7513</v>
      </c>
      <c r="C7576" s="248">
        <v>148.09408620173511</v>
      </c>
    </row>
    <row r="7577" spans="2:3" x14ac:dyDescent="0.75">
      <c r="B7577" s="249">
        <v>7514</v>
      </c>
      <c r="C7577" s="248">
        <v>142.7097130554703</v>
      </c>
    </row>
    <row r="7578" spans="2:3" x14ac:dyDescent="0.75">
      <c r="B7578" s="249">
        <v>7515</v>
      </c>
      <c r="C7578" s="248">
        <v>100.99669138580518</v>
      </c>
    </row>
    <row r="7579" spans="2:3" x14ac:dyDescent="0.75">
      <c r="B7579" s="249">
        <v>7516</v>
      </c>
      <c r="C7579" s="248">
        <v>80.242209861533482</v>
      </c>
    </row>
    <row r="7580" spans="2:3" x14ac:dyDescent="0.75">
      <c r="B7580" s="249">
        <v>7517</v>
      </c>
      <c r="C7580" s="248">
        <v>162.22170100315023</v>
      </c>
    </row>
    <row r="7581" spans="2:3" x14ac:dyDescent="0.75">
      <c r="B7581" s="249">
        <v>7518</v>
      </c>
      <c r="C7581" s="248">
        <v>142.84154823437498</v>
      </c>
    </row>
    <row r="7582" spans="2:3" x14ac:dyDescent="0.75">
      <c r="B7582" s="249">
        <v>7519</v>
      </c>
      <c r="C7582" s="248">
        <v>113.75011462130225</v>
      </c>
    </row>
    <row r="7583" spans="2:3" x14ac:dyDescent="0.75">
      <c r="B7583" s="249">
        <v>7520</v>
      </c>
      <c r="C7583" s="248">
        <v>44.90746918801635</v>
      </c>
    </row>
    <row r="7584" spans="2:3" x14ac:dyDescent="0.75">
      <c r="B7584" s="249">
        <v>7521</v>
      </c>
      <c r="C7584" s="248">
        <v>132.655092024103</v>
      </c>
    </row>
    <row r="7585" spans="2:3" x14ac:dyDescent="0.75">
      <c r="B7585" s="249">
        <v>7522</v>
      </c>
      <c r="C7585" s="248">
        <v>133.85120498065447</v>
      </c>
    </row>
    <row r="7586" spans="2:3" x14ac:dyDescent="0.75">
      <c r="B7586" s="249">
        <v>7523</v>
      </c>
      <c r="C7586" s="248">
        <v>164.88534156898407</v>
      </c>
    </row>
    <row r="7587" spans="2:3" x14ac:dyDescent="0.75">
      <c r="B7587" s="249">
        <v>7524</v>
      </c>
      <c r="C7587" s="248">
        <v>127.39020490195189</v>
      </c>
    </row>
    <row r="7588" spans="2:3" x14ac:dyDescent="0.75">
      <c r="B7588" s="249">
        <v>7525</v>
      </c>
      <c r="C7588" s="248">
        <v>140.65565512908873</v>
      </c>
    </row>
    <row r="7589" spans="2:3" x14ac:dyDescent="0.75">
      <c r="B7589" s="249">
        <v>7526</v>
      </c>
      <c r="C7589" s="248">
        <v>114.69141595476302</v>
      </c>
    </row>
    <row r="7590" spans="2:3" x14ac:dyDescent="0.75">
      <c r="B7590" s="249">
        <v>7527</v>
      </c>
      <c r="C7590" s="248">
        <v>112.65068531535039</v>
      </c>
    </row>
    <row r="7591" spans="2:3" x14ac:dyDescent="0.75">
      <c r="B7591" s="249">
        <v>7528</v>
      </c>
      <c r="C7591" s="248">
        <v>120.41482586787598</v>
      </c>
    </row>
    <row r="7592" spans="2:3" x14ac:dyDescent="0.75">
      <c r="B7592" s="249">
        <v>7529</v>
      </c>
      <c r="C7592" s="248">
        <v>170.72345933851275</v>
      </c>
    </row>
    <row r="7593" spans="2:3" x14ac:dyDescent="0.75">
      <c r="B7593" s="249">
        <v>7530</v>
      </c>
      <c r="C7593" s="248">
        <v>150.20152790665219</v>
      </c>
    </row>
    <row r="7594" spans="2:3" x14ac:dyDescent="0.75">
      <c r="B7594" s="249">
        <v>7531</v>
      </c>
      <c r="C7594" s="248">
        <v>84.671652208130752</v>
      </c>
    </row>
    <row r="7595" spans="2:3" x14ac:dyDescent="0.75">
      <c r="B7595" s="249">
        <v>7532</v>
      </c>
      <c r="C7595" s="248">
        <v>103.09608419778797</v>
      </c>
    </row>
    <row r="7596" spans="2:3" x14ac:dyDescent="0.75">
      <c r="B7596" s="249">
        <v>7533</v>
      </c>
      <c r="C7596" s="248">
        <v>155.38574285757045</v>
      </c>
    </row>
    <row r="7597" spans="2:3" x14ac:dyDescent="0.75">
      <c r="B7597" s="249">
        <v>7534</v>
      </c>
      <c r="C7597" s="248">
        <v>147.95923579889842</v>
      </c>
    </row>
    <row r="7598" spans="2:3" x14ac:dyDescent="0.75">
      <c r="B7598" s="249">
        <v>7535</v>
      </c>
      <c r="C7598" s="248">
        <v>153.77625393828563</v>
      </c>
    </row>
    <row r="7599" spans="2:3" x14ac:dyDescent="0.75">
      <c r="B7599" s="249">
        <v>7536</v>
      </c>
      <c r="C7599" s="248">
        <v>109.74584150057639</v>
      </c>
    </row>
    <row r="7600" spans="2:3" x14ac:dyDescent="0.75">
      <c r="B7600" s="249">
        <v>7537</v>
      </c>
      <c r="C7600" s="248">
        <v>87.049702749255346</v>
      </c>
    </row>
    <row r="7601" spans="2:3" x14ac:dyDescent="0.75">
      <c r="B7601" s="249">
        <v>7538</v>
      </c>
      <c r="C7601" s="248">
        <v>114.77827163382035</v>
      </c>
    </row>
    <row r="7602" spans="2:3" x14ac:dyDescent="0.75">
      <c r="B7602" s="249">
        <v>7539</v>
      </c>
      <c r="C7602" s="248">
        <v>112.19003525173382</v>
      </c>
    </row>
    <row r="7603" spans="2:3" x14ac:dyDescent="0.75">
      <c r="B7603" s="249">
        <v>7540</v>
      </c>
      <c r="C7603" s="248">
        <v>119.14703935052769</v>
      </c>
    </row>
    <row r="7604" spans="2:3" x14ac:dyDescent="0.75">
      <c r="B7604" s="249">
        <v>7541</v>
      </c>
      <c r="C7604" s="248">
        <v>94.056065788778781</v>
      </c>
    </row>
    <row r="7605" spans="2:3" x14ac:dyDescent="0.75">
      <c r="B7605" s="249">
        <v>7542</v>
      </c>
      <c r="C7605" s="248">
        <v>89.526930228973669</v>
      </c>
    </row>
    <row r="7606" spans="2:3" x14ac:dyDescent="0.75">
      <c r="B7606" s="249">
        <v>7543</v>
      </c>
      <c r="C7606" s="248">
        <v>137.26501168714486</v>
      </c>
    </row>
    <row r="7607" spans="2:3" x14ac:dyDescent="0.75">
      <c r="B7607" s="249">
        <v>7544</v>
      </c>
      <c r="C7607" s="248">
        <v>149.46369385240851</v>
      </c>
    </row>
    <row r="7608" spans="2:3" x14ac:dyDescent="0.75">
      <c r="B7608" s="249">
        <v>7545</v>
      </c>
      <c r="C7608" s="248">
        <v>122.07462582297458</v>
      </c>
    </row>
    <row r="7609" spans="2:3" x14ac:dyDescent="0.75">
      <c r="B7609" s="249">
        <v>7546</v>
      </c>
      <c r="C7609" s="248">
        <v>130.01445944872282</v>
      </c>
    </row>
    <row r="7610" spans="2:3" x14ac:dyDescent="0.75">
      <c r="B7610" s="249">
        <v>7547</v>
      </c>
      <c r="C7610" s="248">
        <v>105.44039552551492</v>
      </c>
    </row>
    <row r="7611" spans="2:3" x14ac:dyDescent="0.75">
      <c r="B7611" s="249">
        <v>7548</v>
      </c>
      <c r="C7611" s="248">
        <v>127.78032120393199</v>
      </c>
    </row>
    <row r="7612" spans="2:3" x14ac:dyDescent="0.75">
      <c r="B7612" s="249">
        <v>7549</v>
      </c>
      <c r="C7612" s="248">
        <v>84.162435750585871</v>
      </c>
    </row>
    <row r="7613" spans="2:3" x14ac:dyDescent="0.75">
      <c r="B7613" s="249">
        <v>7550</v>
      </c>
      <c r="C7613" s="248">
        <v>106.73463887888974</v>
      </c>
    </row>
    <row r="7614" spans="2:3" x14ac:dyDescent="0.75">
      <c r="B7614" s="249">
        <v>7551</v>
      </c>
      <c r="C7614" s="248">
        <v>127.06566298199093</v>
      </c>
    </row>
    <row r="7615" spans="2:3" x14ac:dyDescent="0.75">
      <c r="B7615" s="249">
        <v>7552</v>
      </c>
      <c r="C7615" s="248">
        <v>138.9132041525495</v>
      </c>
    </row>
    <row r="7616" spans="2:3" x14ac:dyDescent="0.75">
      <c r="B7616" s="249">
        <v>7553</v>
      </c>
      <c r="C7616" s="248">
        <v>93.768861370260879</v>
      </c>
    </row>
    <row r="7617" spans="2:3" x14ac:dyDescent="0.75">
      <c r="B7617" s="249">
        <v>7554</v>
      </c>
      <c r="C7617" s="248">
        <v>83.307550712873933</v>
      </c>
    </row>
    <row r="7618" spans="2:3" x14ac:dyDescent="0.75">
      <c r="B7618" s="249">
        <v>7555</v>
      </c>
      <c r="C7618" s="248">
        <v>120.61325715019233</v>
      </c>
    </row>
    <row r="7619" spans="2:3" x14ac:dyDescent="0.75">
      <c r="B7619" s="249">
        <v>7556</v>
      </c>
      <c r="C7619" s="248">
        <v>135.09865225449312</v>
      </c>
    </row>
    <row r="7620" spans="2:3" x14ac:dyDescent="0.75">
      <c r="B7620" s="249">
        <v>7557</v>
      </c>
      <c r="C7620" s="248">
        <v>116.46207763867329</v>
      </c>
    </row>
    <row r="7621" spans="2:3" x14ac:dyDescent="0.75">
      <c r="B7621" s="249">
        <v>7558</v>
      </c>
      <c r="C7621" s="248">
        <v>134.88722597114182</v>
      </c>
    </row>
    <row r="7622" spans="2:3" x14ac:dyDescent="0.75">
      <c r="B7622" s="249">
        <v>7559</v>
      </c>
      <c r="C7622" s="248">
        <v>111.16313842910847</v>
      </c>
    </row>
    <row r="7623" spans="2:3" x14ac:dyDescent="0.75">
      <c r="B7623" s="249">
        <v>7560</v>
      </c>
      <c r="C7623" s="248">
        <v>82.560103794965897</v>
      </c>
    </row>
    <row r="7624" spans="2:3" x14ac:dyDescent="0.75">
      <c r="B7624" s="249">
        <v>7561</v>
      </c>
      <c r="C7624" s="248">
        <v>131.18050494165601</v>
      </c>
    </row>
    <row r="7625" spans="2:3" x14ac:dyDescent="0.75">
      <c r="B7625" s="249">
        <v>7562</v>
      </c>
      <c r="C7625" s="248">
        <v>136.94745684298874</v>
      </c>
    </row>
    <row r="7626" spans="2:3" x14ac:dyDescent="0.75">
      <c r="B7626" s="249">
        <v>7563</v>
      </c>
      <c r="C7626" s="248">
        <v>106.75753806782228</v>
      </c>
    </row>
    <row r="7627" spans="2:3" x14ac:dyDescent="0.75">
      <c r="B7627" s="249">
        <v>7564</v>
      </c>
      <c r="C7627" s="248">
        <v>105.26665593365411</v>
      </c>
    </row>
    <row r="7628" spans="2:3" x14ac:dyDescent="0.75">
      <c r="B7628" s="249">
        <v>7565</v>
      </c>
      <c r="C7628" s="248">
        <v>110.87513748778585</v>
      </c>
    </row>
    <row r="7629" spans="2:3" x14ac:dyDescent="0.75">
      <c r="B7629" s="249">
        <v>7566</v>
      </c>
      <c r="C7629" s="248">
        <v>146.69347060607629</v>
      </c>
    </row>
    <row r="7630" spans="2:3" x14ac:dyDescent="0.75">
      <c r="B7630" s="249">
        <v>7567</v>
      </c>
      <c r="C7630" s="248">
        <v>128.46888657967963</v>
      </c>
    </row>
    <row r="7631" spans="2:3" x14ac:dyDescent="0.75">
      <c r="B7631" s="249">
        <v>7568</v>
      </c>
      <c r="C7631" s="248">
        <v>115.89672423695997</v>
      </c>
    </row>
    <row r="7632" spans="2:3" x14ac:dyDescent="0.75">
      <c r="B7632" s="249">
        <v>7569</v>
      </c>
      <c r="C7632" s="248">
        <v>79.372326013628168</v>
      </c>
    </row>
    <row r="7633" spans="2:3" x14ac:dyDescent="0.75">
      <c r="B7633" s="249">
        <v>7570</v>
      </c>
      <c r="C7633" s="248">
        <v>136.35325122722836</v>
      </c>
    </row>
    <row r="7634" spans="2:3" x14ac:dyDescent="0.75">
      <c r="B7634" s="249">
        <v>7571</v>
      </c>
      <c r="C7634" s="248">
        <v>146.23304095275131</v>
      </c>
    </row>
    <row r="7635" spans="2:3" x14ac:dyDescent="0.75">
      <c r="B7635" s="249">
        <v>7572</v>
      </c>
      <c r="C7635" s="248">
        <v>102.74896784414963</v>
      </c>
    </row>
    <row r="7636" spans="2:3" x14ac:dyDescent="0.75">
      <c r="B7636" s="249">
        <v>7573</v>
      </c>
      <c r="C7636" s="248">
        <v>136.73957271247477</v>
      </c>
    </row>
    <row r="7637" spans="2:3" x14ac:dyDescent="0.75">
      <c r="B7637" s="249">
        <v>7574</v>
      </c>
      <c r="C7637" s="248">
        <v>109.19937984361123</v>
      </c>
    </row>
    <row r="7638" spans="2:3" x14ac:dyDescent="0.75">
      <c r="B7638" s="249">
        <v>7575</v>
      </c>
      <c r="C7638" s="248">
        <v>72.323869409150433</v>
      </c>
    </row>
    <row r="7639" spans="2:3" x14ac:dyDescent="0.75">
      <c r="B7639" s="249">
        <v>7576</v>
      </c>
      <c r="C7639" s="248">
        <v>115.83099050979196</v>
      </c>
    </row>
    <row r="7640" spans="2:3" x14ac:dyDescent="0.75">
      <c r="B7640" s="249">
        <v>7577</v>
      </c>
      <c r="C7640" s="248">
        <v>103.9548382050239</v>
      </c>
    </row>
    <row r="7641" spans="2:3" x14ac:dyDescent="0.75">
      <c r="B7641" s="249">
        <v>7578</v>
      </c>
      <c r="C7641" s="248">
        <v>80.721809397920012</v>
      </c>
    </row>
    <row r="7642" spans="2:3" x14ac:dyDescent="0.75">
      <c r="B7642" s="249">
        <v>7579</v>
      </c>
      <c r="C7642" s="248">
        <v>117.11801899460902</v>
      </c>
    </row>
    <row r="7643" spans="2:3" x14ac:dyDescent="0.75">
      <c r="B7643" s="249">
        <v>7580</v>
      </c>
      <c r="C7643" s="248">
        <v>143.49374900580062</v>
      </c>
    </row>
    <row r="7644" spans="2:3" x14ac:dyDescent="0.75">
      <c r="B7644" s="249">
        <v>7581</v>
      </c>
      <c r="C7644" s="248">
        <v>139.91024081874829</v>
      </c>
    </row>
    <row r="7645" spans="2:3" x14ac:dyDescent="0.75">
      <c r="B7645" s="249">
        <v>7582</v>
      </c>
      <c r="C7645" s="248">
        <v>105.9352124893788</v>
      </c>
    </row>
    <row r="7646" spans="2:3" x14ac:dyDescent="0.75">
      <c r="B7646" s="249">
        <v>7583</v>
      </c>
      <c r="C7646" s="248">
        <v>135.82877884923292</v>
      </c>
    </row>
    <row r="7647" spans="2:3" x14ac:dyDescent="0.75">
      <c r="B7647" s="249">
        <v>7584</v>
      </c>
      <c r="C7647" s="248">
        <v>106.34213719000913</v>
      </c>
    </row>
    <row r="7648" spans="2:3" x14ac:dyDescent="0.75">
      <c r="B7648" s="249">
        <v>7585</v>
      </c>
      <c r="C7648" s="248">
        <v>136.68263059264859</v>
      </c>
    </row>
    <row r="7649" spans="2:3" x14ac:dyDescent="0.75">
      <c r="B7649" s="249">
        <v>7586</v>
      </c>
      <c r="C7649" s="248">
        <v>147.34882836308324</v>
      </c>
    </row>
    <row r="7650" spans="2:3" x14ac:dyDescent="0.75">
      <c r="B7650" s="249">
        <v>7587</v>
      </c>
      <c r="C7650" s="248">
        <v>104.71967120927694</v>
      </c>
    </row>
    <row r="7651" spans="2:3" x14ac:dyDescent="0.75">
      <c r="B7651" s="249">
        <v>7588</v>
      </c>
      <c r="C7651" s="248">
        <v>129.80980680490055</v>
      </c>
    </row>
    <row r="7652" spans="2:3" x14ac:dyDescent="0.75">
      <c r="B7652" s="249">
        <v>7589</v>
      </c>
      <c r="C7652" s="248">
        <v>82.458412761026665</v>
      </c>
    </row>
    <row r="7653" spans="2:3" x14ac:dyDescent="0.75">
      <c r="B7653" s="249">
        <v>7590</v>
      </c>
      <c r="C7653" s="248">
        <v>125.42699272244005</v>
      </c>
    </row>
    <row r="7654" spans="2:3" x14ac:dyDescent="0.75">
      <c r="B7654" s="249">
        <v>7591</v>
      </c>
      <c r="C7654" s="248">
        <v>91.48424685827365</v>
      </c>
    </row>
    <row r="7655" spans="2:3" x14ac:dyDescent="0.75">
      <c r="B7655" s="249">
        <v>7592</v>
      </c>
      <c r="C7655" s="248">
        <v>143.53584446390619</v>
      </c>
    </row>
    <row r="7656" spans="2:3" x14ac:dyDescent="0.75">
      <c r="B7656" s="249">
        <v>7593</v>
      </c>
      <c r="C7656" s="248">
        <v>125.44308442743529</v>
      </c>
    </row>
    <row r="7657" spans="2:3" x14ac:dyDescent="0.75">
      <c r="B7657" s="249">
        <v>7594</v>
      </c>
      <c r="C7657" s="248">
        <v>99.186259294960948</v>
      </c>
    </row>
    <row r="7658" spans="2:3" x14ac:dyDescent="0.75">
      <c r="B7658" s="249">
        <v>7595</v>
      </c>
      <c r="C7658" s="248">
        <v>95.771022509028896</v>
      </c>
    </row>
    <row r="7659" spans="2:3" x14ac:dyDescent="0.75">
      <c r="B7659" s="249">
        <v>7596</v>
      </c>
      <c r="C7659" s="248">
        <v>124.45935021268004</v>
      </c>
    </row>
    <row r="7660" spans="2:3" x14ac:dyDescent="0.75">
      <c r="B7660" s="249">
        <v>7597</v>
      </c>
      <c r="C7660" s="248">
        <v>94.508555003437777</v>
      </c>
    </row>
    <row r="7661" spans="2:3" x14ac:dyDescent="0.75">
      <c r="B7661" s="249">
        <v>7598</v>
      </c>
      <c r="C7661" s="248">
        <v>105.93826790417303</v>
      </c>
    </row>
    <row r="7662" spans="2:3" x14ac:dyDescent="0.75">
      <c r="B7662" s="249">
        <v>7599</v>
      </c>
      <c r="C7662" s="248">
        <v>129.11720251556667</v>
      </c>
    </row>
    <row r="7663" spans="2:3" x14ac:dyDescent="0.75">
      <c r="B7663" s="249">
        <v>7600</v>
      </c>
      <c r="C7663" s="248">
        <v>101.47995453237429</v>
      </c>
    </row>
    <row r="7664" spans="2:3" x14ac:dyDescent="0.75">
      <c r="B7664" s="249">
        <v>7601</v>
      </c>
      <c r="C7664" s="248">
        <v>144.97464666785334</v>
      </c>
    </row>
    <row r="7665" spans="2:3" x14ac:dyDescent="0.75">
      <c r="B7665" s="249">
        <v>7602</v>
      </c>
      <c r="C7665" s="248">
        <v>150.42290120062776</v>
      </c>
    </row>
    <row r="7666" spans="2:3" x14ac:dyDescent="0.75">
      <c r="B7666" s="249">
        <v>7603</v>
      </c>
      <c r="C7666" s="248">
        <v>106.07844735996376</v>
      </c>
    </row>
    <row r="7667" spans="2:3" x14ac:dyDescent="0.75">
      <c r="B7667" s="249">
        <v>7604</v>
      </c>
      <c r="C7667" s="248">
        <v>130.52501344984185</v>
      </c>
    </row>
    <row r="7668" spans="2:3" x14ac:dyDescent="0.75">
      <c r="B7668" s="249">
        <v>7605</v>
      </c>
      <c r="C7668" s="248">
        <v>119.43561000464206</v>
      </c>
    </row>
    <row r="7669" spans="2:3" x14ac:dyDescent="0.75">
      <c r="B7669" s="249">
        <v>7606</v>
      </c>
      <c r="C7669" s="248">
        <v>137.61879832866225</v>
      </c>
    </row>
    <row r="7670" spans="2:3" x14ac:dyDescent="0.75">
      <c r="B7670" s="249">
        <v>7607</v>
      </c>
      <c r="C7670" s="248">
        <v>95.106893902220747</v>
      </c>
    </row>
    <row r="7671" spans="2:3" x14ac:dyDescent="0.75">
      <c r="B7671" s="249">
        <v>7608</v>
      </c>
      <c r="C7671" s="248">
        <v>144.56525357083459</v>
      </c>
    </row>
    <row r="7672" spans="2:3" x14ac:dyDescent="0.75">
      <c r="B7672" s="249">
        <v>7609</v>
      </c>
      <c r="C7672" s="248">
        <v>142.15562801887381</v>
      </c>
    </row>
    <row r="7673" spans="2:3" x14ac:dyDescent="0.75">
      <c r="B7673" s="249">
        <v>7610</v>
      </c>
      <c r="C7673" s="248">
        <v>74.910638542569529</v>
      </c>
    </row>
    <row r="7674" spans="2:3" x14ac:dyDescent="0.75">
      <c r="B7674" s="249">
        <v>7611</v>
      </c>
      <c r="C7674" s="248">
        <v>90.738898627749705</v>
      </c>
    </row>
    <row r="7675" spans="2:3" x14ac:dyDescent="0.75">
      <c r="B7675" s="249">
        <v>7612</v>
      </c>
      <c r="C7675" s="248">
        <v>114.90332494972044</v>
      </c>
    </row>
    <row r="7676" spans="2:3" x14ac:dyDescent="0.75">
      <c r="B7676" s="249">
        <v>7613</v>
      </c>
      <c r="C7676" s="248">
        <v>167.14103045494423</v>
      </c>
    </row>
    <row r="7677" spans="2:3" x14ac:dyDescent="0.75">
      <c r="B7677" s="249">
        <v>7614</v>
      </c>
      <c r="C7677" s="248">
        <v>144.57191495448293</v>
      </c>
    </row>
    <row r="7678" spans="2:3" x14ac:dyDescent="0.75">
      <c r="B7678" s="249">
        <v>7615</v>
      </c>
      <c r="C7678" s="248">
        <v>94.867212679644098</v>
      </c>
    </row>
    <row r="7679" spans="2:3" x14ac:dyDescent="0.75">
      <c r="B7679" s="249">
        <v>7616</v>
      </c>
      <c r="C7679" s="248">
        <v>95.260536305947625</v>
      </c>
    </row>
    <row r="7680" spans="2:3" x14ac:dyDescent="0.75">
      <c r="B7680" s="249">
        <v>7617</v>
      </c>
      <c r="C7680" s="248">
        <v>157.93966194955607</v>
      </c>
    </row>
    <row r="7681" spans="2:3" x14ac:dyDescent="0.75">
      <c r="B7681" s="249">
        <v>7618</v>
      </c>
      <c r="C7681" s="248">
        <v>146.34305590636421</v>
      </c>
    </row>
    <row r="7682" spans="2:3" x14ac:dyDescent="0.75">
      <c r="B7682" s="249">
        <v>7619</v>
      </c>
      <c r="C7682" s="248">
        <v>124.17665255149636</v>
      </c>
    </row>
    <row r="7683" spans="2:3" x14ac:dyDescent="0.75">
      <c r="B7683" s="249">
        <v>7620</v>
      </c>
      <c r="C7683" s="248">
        <v>121.3370528702297</v>
      </c>
    </row>
    <row r="7684" spans="2:3" x14ac:dyDescent="0.75">
      <c r="B7684" s="249">
        <v>7621</v>
      </c>
      <c r="C7684" s="248">
        <v>130.7736270355262</v>
      </c>
    </row>
    <row r="7685" spans="2:3" x14ac:dyDescent="0.75">
      <c r="B7685" s="249">
        <v>7622</v>
      </c>
      <c r="C7685" s="248">
        <v>139.39214950984785</v>
      </c>
    </row>
    <row r="7686" spans="2:3" x14ac:dyDescent="0.75">
      <c r="B7686" s="249">
        <v>7623</v>
      </c>
      <c r="C7686" s="248">
        <v>136.01417502204069</v>
      </c>
    </row>
    <row r="7687" spans="2:3" x14ac:dyDescent="0.75">
      <c r="B7687" s="249">
        <v>7624</v>
      </c>
      <c r="C7687" s="248">
        <v>115.89128353975303</v>
      </c>
    </row>
    <row r="7688" spans="2:3" x14ac:dyDescent="0.75">
      <c r="B7688" s="249">
        <v>7625</v>
      </c>
      <c r="C7688" s="248">
        <v>100.24249465623714</v>
      </c>
    </row>
    <row r="7689" spans="2:3" x14ac:dyDescent="0.75">
      <c r="B7689" s="249">
        <v>7626</v>
      </c>
      <c r="C7689" s="248">
        <v>137.07231275388463</v>
      </c>
    </row>
    <row r="7690" spans="2:3" x14ac:dyDescent="0.75">
      <c r="B7690" s="249">
        <v>7627</v>
      </c>
      <c r="C7690" s="248">
        <v>108.71471519025172</v>
      </c>
    </row>
    <row r="7691" spans="2:3" x14ac:dyDescent="0.75">
      <c r="B7691" s="249">
        <v>7628</v>
      </c>
      <c r="C7691" s="248">
        <v>133.46935045420037</v>
      </c>
    </row>
    <row r="7692" spans="2:3" x14ac:dyDescent="0.75">
      <c r="B7692" s="249">
        <v>7629</v>
      </c>
      <c r="C7692" s="248">
        <v>123.41272339674877</v>
      </c>
    </row>
    <row r="7693" spans="2:3" x14ac:dyDescent="0.75">
      <c r="B7693" s="249">
        <v>7630</v>
      </c>
      <c r="C7693" s="248">
        <v>94.406064641853192</v>
      </c>
    </row>
    <row r="7694" spans="2:3" x14ac:dyDescent="0.75">
      <c r="B7694" s="249">
        <v>7631</v>
      </c>
      <c r="C7694" s="248">
        <v>112.68169972502764</v>
      </c>
    </row>
    <row r="7695" spans="2:3" x14ac:dyDescent="0.75">
      <c r="B7695" s="249">
        <v>7632</v>
      </c>
      <c r="C7695" s="248">
        <v>148.0772760795808</v>
      </c>
    </row>
    <row r="7696" spans="2:3" x14ac:dyDescent="0.75">
      <c r="B7696" s="249">
        <v>7633</v>
      </c>
      <c r="C7696" s="248">
        <v>106.77081300996832</v>
      </c>
    </row>
    <row r="7697" spans="2:3" x14ac:dyDescent="0.75">
      <c r="B7697" s="249">
        <v>7634</v>
      </c>
      <c r="C7697" s="248">
        <v>128.39444323792722</v>
      </c>
    </row>
    <row r="7698" spans="2:3" x14ac:dyDescent="0.75">
      <c r="B7698" s="249">
        <v>7635</v>
      </c>
      <c r="C7698" s="248">
        <v>87.726625298648969</v>
      </c>
    </row>
    <row r="7699" spans="2:3" x14ac:dyDescent="0.75">
      <c r="B7699" s="249">
        <v>7636</v>
      </c>
      <c r="C7699" s="248">
        <v>141.67764518937267</v>
      </c>
    </row>
    <row r="7700" spans="2:3" x14ac:dyDescent="0.75">
      <c r="B7700" s="249">
        <v>7637</v>
      </c>
      <c r="C7700" s="248">
        <v>84.409873321523449</v>
      </c>
    </row>
    <row r="7701" spans="2:3" x14ac:dyDescent="0.75">
      <c r="B7701" s="249">
        <v>7638</v>
      </c>
      <c r="C7701" s="248">
        <v>113.25936812620662</v>
      </c>
    </row>
    <row r="7702" spans="2:3" x14ac:dyDescent="0.75">
      <c r="B7702" s="249">
        <v>7639</v>
      </c>
      <c r="C7702" s="248">
        <v>118.69516520792362</v>
      </c>
    </row>
    <row r="7703" spans="2:3" x14ac:dyDescent="0.75">
      <c r="B7703" s="249">
        <v>7640</v>
      </c>
      <c r="C7703" s="248">
        <v>134.2558180369947</v>
      </c>
    </row>
    <row r="7704" spans="2:3" x14ac:dyDescent="0.75">
      <c r="B7704" s="249">
        <v>7641</v>
      </c>
      <c r="C7704" s="248">
        <v>76.207394925551569</v>
      </c>
    </row>
    <row r="7705" spans="2:3" x14ac:dyDescent="0.75">
      <c r="B7705" s="249">
        <v>7642</v>
      </c>
      <c r="C7705" s="248">
        <v>119.88802952018452</v>
      </c>
    </row>
    <row r="7706" spans="2:3" x14ac:dyDescent="0.75">
      <c r="B7706" s="249">
        <v>7643</v>
      </c>
      <c r="C7706" s="248">
        <v>130.69669139741202</v>
      </c>
    </row>
    <row r="7707" spans="2:3" x14ac:dyDescent="0.75">
      <c r="B7707" s="249">
        <v>7644</v>
      </c>
      <c r="C7707" s="248">
        <v>143.12734372425652</v>
      </c>
    </row>
    <row r="7708" spans="2:3" x14ac:dyDescent="0.75">
      <c r="B7708" s="249">
        <v>7645</v>
      </c>
      <c r="C7708" s="248">
        <v>107.92071297563052</v>
      </c>
    </row>
    <row r="7709" spans="2:3" x14ac:dyDescent="0.75">
      <c r="B7709" s="249">
        <v>7646</v>
      </c>
      <c r="C7709" s="248">
        <v>122.18370658754293</v>
      </c>
    </row>
    <row r="7710" spans="2:3" x14ac:dyDescent="0.75">
      <c r="B7710" s="249">
        <v>7647</v>
      </c>
      <c r="C7710" s="248">
        <v>75.873247143588301</v>
      </c>
    </row>
    <row r="7711" spans="2:3" x14ac:dyDescent="0.75">
      <c r="B7711" s="249">
        <v>7648</v>
      </c>
      <c r="C7711" s="248">
        <v>135.7818065245325</v>
      </c>
    </row>
    <row r="7712" spans="2:3" x14ac:dyDescent="0.75">
      <c r="B7712" s="249">
        <v>7649</v>
      </c>
      <c r="C7712" s="248">
        <v>98.469176649248197</v>
      </c>
    </row>
    <row r="7713" spans="2:3" x14ac:dyDescent="0.75">
      <c r="B7713" s="249">
        <v>7650</v>
      </c>
      <c r="C7713" s="248">
        <v>62.975776312109126</v>
      </c>
    </row>
    <row r="7714" spans="2:3" x14ac:dyDescent="0.75">
      <c r="B7714" s="249">
        <v>7651</v>
      </c>
      <c r="C7714" s="248">
        <v>46.697882213024528</v>
      </c>
    </row>
    <row r="7715" spans="2:3" x14ac:dyDescent="0.75">
      <c r="B7715" s="249">
        <v>7652</v>
      </c>
      <c r="C7715" s="248">
        <v>116.52505133713217</v>
      </c>
    </row>
    <row r="7716" spans="2:3" x14ac:dyDescent="0.75">
      <c r="B7716" s="249">
        <v>7653</v>
      </c>
      <c r="C7716" s="248">
        <v>134.09822761599526</v>
      </c>
    </row>
    <row r="7717" spans="2:3" x14ac:dyDescent="0.75">
      <c r="B7717" s="249">
        <v>7654</v>
      </c>
      <c r="C7717" s="248">
        <v>154.89275782940354</v>
      </c>
    </row>
    <row r="7718" spans="2:3" x14ac:dyDescent="0.75">
      <c r="B7718" s="249">
        <v>7655</v>
      </c>
      <c r="C7718" s="248">
        <v>105.23410687481676</v>
      </c>
    </row>
    <row r="7719" spans="2:3" x14ac:dyDescent="0.75">
      <c r="B7719" s="249">
        <v>7656</v>
      </c>
      <c r="C7719" s="248">
        <v>92.164825004388319</v>
      </c>
    </row>
    <row r="7720" spans="2:3" x14ac:dyDescent="0.75">
      <c r="B7720" s="249">
        <v>7657</v>
      </c>
      <c r="C7720" s="248">
        <v>98.220805921254566</v>
      </c>
    </row>
    <row r="7721" spans="2:3" x14ac:dyDescent="0.75">
      <c r="B7721" s="249">
        <v>7658</v>
      </c>
      <c r="C7721" s="248">
        <v>129.55604001327757</v>
      </c>
    </row>
    <row r="7722" spans="2:3" x14ac:dyDescent="0.75">
      <c r="B7722" s="249">
        <v>7659</v>
      </c>
      <c r="C7722" s="248">
        <v>130.85274035651713</v>
      </c>
    </row>
    <row r="7723" spans="2:3" x14ac:dyDescent="0.75">
      <c r="B7723" s="249">
        <v>7660</v>
      </c>
      <c r="C7723" s="248">
        <v>156.88078348680409</v>
      </c>
    </row>
    <row r="7724" spans="2:3" x14ac:dyDescent="0.75">
      <c r="B7724" s="249">
        <v>7661</v>
      </c>
      <c r="C7724" s="248">
        <v>140.89651845037432</v>
      </c>
    </row>
    <row r="7725" spans="2:3" x14ac:dyDescent="0.75">
      <c r="B7725" s="249">
        <v>7662</v>
      </c>
      <c r="C7725" s="248">
        <v>87.419737193471832</v>
      </c>
    </row>
    <row r="7726" spans="2:3" x14ac:dyDescent="0.75">
      <c r="B7726" s="249">
        <v>7663</v>
      </c>
      <c r="C7726" s="248">
        <v>162.81901084342894</v>
      </c>
    </row>
    <row r="7727" spans="2:3" x14ac:dyDescent="0.75">
      <c r="B7727" s="249">
        <v>7664</v>
      </c>
      <c r="C7727" s="248">
        <v>88.00729838201832</v>
      </c>
    </row>
    <row r="7728" spans="2:3" x14ac:dyDescent="0.75">
      <c r="B7728" s="249">
        <v>7665</v>
      </c>
      <c r="C7728" s="248">
        <v>134.32970193128227</v>
      </c>
    </row>
    <row r="7729" spans="2:3" x14ac:dyDescent="0.75">
      <c r="B7729" s="249">
        <v>7666</v>
      </c>
      <c r="C7729" s="248">
        <v>157.13041162653352</v>
      </c>
    </row>
    <row r="7730" spans="2:3" x14ac:dyDescent="0.75">
      <c r="B7730" s="249">
        <v>7667</v>
      </c>
      <c r="C7730" s="248">
        <v>113.39583767030587</v>
      </c>
    </row>
    <row r="7731" spans="2:3" x14ac:dyDescent="0.75">
      <c r="B7731" s="249">
        <v>7668</v>
      </c>
      <c r="C7731" s="248">
        <v>85.134303574189502</v>
      </c>
    </row>
    <row r="7732" spans="2:3" x14ac:dyDescent="0.75">
      <c r="B7732" s="249">
        <v>7669</v>
      </c>
      <c r="C7732" s="248">
        <v>143.73065905533758</v>
      </c>
    </row>
    <row r="7733" spans="2:3" x14ac:dyDescent="0.75">
      <c r="B7733" s="249">
        <v>7670</v>
      </c>
      <c r="C7733" s="248">
        <v>126.27208974715215</v>
      </c>
    </row>
    <row r="7734" spans="2:3" x14ac:dyDescent="0.75">
      <c r="B7734" s="249">
        <v>7671</v>
      </c>
      <c r="C7734" s="248">
        <v>122.29662315295828</v>
      </c>
    </row>
    <row r="7735" spans="2:3" x14ac:dyDescent="0.75">
      <c r="B7735" s="249">
        <v>7672</v>
      </c>
      <c r="C7735" s="248">
        <v>123.80108316974493</v>
      </c>
    </row>
    <row r="7736" spans="2:3" x14ac:dyDescent="0.75">
      <c r="B7736" s="249">
        <v>7673</v>
      </c>
      <c r="C7736" s="248">
        <v>124.73086195541056</v>
      </c>
    </row>
    <row r="7737" spans="2:3" x14ac:dyDescent="0.75">
      <c r="B7737" s="249">
        <v>7674</v>
      </c>
      <c r="C7737" s="248">
        <v>137.65019129847477</v>
      </c>
    </row>
    <row r="7738" spans="2:3" x14ac:dyDescent="0.75">
      <c r="B7738" s="249">
        <v>7675</v>
      </c>
      <c r="C7738" s="248">
        <v>75.590015030225004</v>
      </c>
    </row>
    <row r="7739" spans="2:3" x14ac:dyDescent="0.75">
      <c r="B7739" s="249">
        <v>7676</v>
      </c>
      <c r="C7739" s="248">
        <v>102.58136856954361</v>
      </c>
    </row>
    <row r="7740" spans="2:3" x14ac:dyDescent="0.75">
      <c r="B7740" s="249">
        <v>7677</v>
      </c>
      <c r="C7740" s="248">
        <v>171.02355654198311</v>
      </c>
    </row>
    <row r="7741" spans="2:3" x14ac:dyDescent="0.75">
      <c r="B7741" s="249">
        <v>7678</v>
      </c>
      <c r="C7741" s="248">
        <v>112.05921274135609</v>
      </c>
    </row>
    <row r="7742" spans="2:3" x14ac:dyDescent="0.75">
      <c r="B7742" s="249">
        <v>7679</v>
      </c>
      <c r="C7742" s="248">
        <v>138.67892351062156</v>
      </c>
    </row>
    <row r="7743" spans="2:3" x14ac:dyDescent="0.75">
      <c r="B7743" s="249">
        <v>7680</v>
      </c>
      <c r="C7743" s="248">
        <v>108.5846955211759</v>
      </c>
    </row>
    <row r="7744" spans="2:3" x14ac:dyDescent="0.75">
      <c r="B7744" s="249">
        <v>7681</v>
      </c>
      <c r="C7744" s="248">
        <v>114.19122133704847</v>
      </c>
    </row>
    <row r="7745" spans="2:3" x14ac:dyDescent="0.75">
      <c r="B7745" s="249">
        <v>7682</v>
      </c>
      <c r="C7745" s="248">
        <v>138.5921042423291</v>
      </c>
    </row>
    <row r="7746" spans="2:3" x14ac:dyDescent="0.75">
      <c r="B7746" s="249">
        <v>7683</v>
      </c>
      <c r="C7746" s="248">
        <v>98.969707620946252</v>
      </c>
    </row>
    <row r="7747" spans="2:3" x14ac:dyDescent="0.75">
      <c r="B7747" s="249">
        <v>7684</v>
      </c>
      <c r="C7747" s="248">
        <v>107.55566853204365</v>
      </c>
    </row>
    <row r="7748" spans="2:3" x14ac:dyDescent="0.75">
      <c r="B7748" s="249">
        <v>7685</v>
      </c>
      <c r="C7748" s="248">
        <v>162.61532010047114</v>
      </c>
    </row>
    <row r="7749" spans="2:3" x14ac:dyDescent="0.75">
      <c r="B7749" s="249">
        <v>7686</v>
      </c>
      <c r="C7749" s="248">
        <v>124.16449340701158</v>
      </c>
    </row>
    <row r="7750" spans="2:3" x14ac:dyDescent="0.75">
      <c r="B7750" s="249">
        <v>7687</v>
      </c>
      <c r="C7750" s="248">
        <v>154.92396792460787</v>
      </c>
    </row>
    <row r="7751" spans="2:3" x14ac:dyDescent="0.75">
      <c r="B7751" s="249">
        <v>7688</v>
      </c>
      <c r="C7751" s="248">
        <v>172.40362819030119</v>
      </c>
    </row>
    <row r="7752" spans="2:3" x14ac:dyDescent="0.75">
      <c r="B7752" s="249">
        <v>7689</v>
      </c>
      <c r="C7752" s="248">
        <v>112.09215428630266</v>
      </c>
    </row>
    <row r="7753" spans="2:3" x14ac:dyDescent="0.75">
      <c r="B7753" s="249">
        <v>7690</v>
      </c>
      <c r="C7753" s="248">
        <v>113.93765001585196</v>
      </c>
    </row>
    <row r="7754" spans="2:3" x14ac:dyDescent="0.75">
      <c r="B7754" s="249">
        <v>7691</v>
      </c>
      <c r="C7754" s="248">
        <v>127.22357612223941</v>
      </c>
    </row>
    <row r="7755" spans="2:3" x14ac:dyDescent="0.75">
      <c r="B7755" s="249">
        <v>7692</v>
      </c>
      <c r="C7755" s="248">
        <v>71.117771426170378</v>
      </c>
    </row>
    <row r="7756" spans="2:3" x14ac:dyDescent="0.75">
      <c r="B7756" s="249">
        <v>7693</v>
      </c>
      <c r="C7756" s="248">
        <v>106.22775176834718</v>
      </c>
    </row>
    <row r="7757" spans="2:3" x14ac:dyDescent="0.75">
      <c r="B7757" s="249">
        <v>7694</v>
      </c>
      <c r="C7757" s="248">
        <v>60.812902464993435</v>
      </c>
    </row>
    <row r="7758" spans="2:3" x14ac:dyDescent="0.75">
      <c r="B7758" s="249">
        <v>7695</v>
      </c>
      <c r="C7758" s="248">
        <v>109.07891148768283</v>
      </c>
    </row>
    <row r="7759" spans="2:3" x14ac:dyDescent="0.75">
      <c r="B7759" s="249">
        <v>7696</v>
      </c>
      <c r="C7759" s="248">
        <v>80.19327680338094</v>
      </c>
    </row>
    <row r="7760" spans="2:3" x14ac:dyDescent="0.75">
      <c r="B7760" s="249">
        <v>7697</v>
      </c>
      <c r="C7760" s="248">
        <v>119.30502758650637</v>
      </c>
    </row>
    <row r="7761" spans="2:3" x14ac:dyDescent="0.75">
      <c r="B7761" s="249">
        <v>7698</v>
      </c>
      <c r="C7761" s="248">
        <v>114.14713073574741</v>
      </c>
    </row>
    <row r="7762" spans="2:3" x14ac:dyDescent="0.75">
      <c r="B7762" s="249">
        <v>7699</v>
      </c>
      <c r="C7762" s="248">
        <v>121.71471653052755</v>
      </c>
    </row>
    <row r="7763" spans="2:3" x14ac:dyDescent="0.75">
      <c r="B7763" s="249">
        <v>7700</v>
      </c>
      <c r="C7763" s="248">
        <v>130.56081400462102</v>
      </c>
    </row>
    <row r="7764" spans="2:3" x14ac:dyDescent="0.75">
      <c r="B7764" s="249">
        <v>7701</v>
      </c>
      <c r="C7764" s="248">
        <v>147.36873094224157</v>
      </c>
    </row>
    <row r="7765" spans="2:3" x14ac:dyDescent="0.75">
      <c r="B7765" s="249">
        <v>7702</v>
      </c>
      <c r="C7765" s="248">
        <v>121.11362631231849</v>
      </c>
    </row>
    <row r="7766" spans="2:3" x14ac:dyDescent="0.75">
      <c r="B7766" s="249">
        <v>7703</v>
      </c>
      <c r="C7766" s="248">
        <v>79.543314200712317</v>
      </c>
    </row>
    <row r="7767" spans="2:3" x14ac:dyDescent="0.75">
      <c r="B7767" s="249">
        <v>7704</v>
      </c>
      <c r="C7767" s="248">
        <v>104.54104488092139</v>
      </c>
    </row>
    <row r="7768" spans="2:3" x14ac:dyDescent="0.75">
      <c r="B7768" s="249">
        <v>7705</v>
      </c>
      <c r="C7768" s="248">
        <v>80.497490401620979</v>
      </c>
    </row>
    <row r="7769" spans="2:3" x14ac:dyDescent="0.75">
      <c r="B7769" s="249">
        <v>7706</v>
      </c>
      <c r="C7769" s="248">
        <v>83.245172925565555</v>
      </c>
    </row>
    <row r="7770" spans="2:3" x14ac:dyDescent="0.75">
      <c r="B7770" s="249">
        <v>7707</v>
      </c>
      <c r="C7770" s="248">
        <v>117.10514862940349</v>
      </c>
    </row>
    <row r="7771" spans="2:3" x14ac:dyDescent="0.75">
      <c r="B7771" s="249">
        <v>7708</v>
      </c>
      <c r="C7771" s="248">
        <v>115.1102563548704</v>
      </c>
    </row>
    <row r="7772" spans="2:3" x14ac:dyDescent="0.75">
      <c r="B7772" s="249">
        <v>7709</v>
      </c>
      <c r="C7772" s="248">
        <v>141.12899368897553</v>
      </c>
    </row>
    <row r="7773" spans="2:3" x14ac:dyDescent="0.75">
      <c r="B7773" s="249">
        <v>7710</v>
      </c>
      <c r="C7773" s="248">
        <v>116.71720226560798</v>
      </c>
    </row>
    <row r="7774" spans="2:3" x14ac:dyDescent="0.75">
      <c r="B7774" s="249">
        <v>7711</v>
      </c>
      <c r="C7774" s="248">
        <v>175.8209161671482</v>
      </c>
    </row>
    <row r="7775" spans="2:3" x14ac:dyDescent="0.75">
      <c r="B7775" s="249">
        <v>7712</v>
      </c>
      <c r="C7775" s="248">
        <v>150.66388172069449</v>
      </c>
    </row>
    <row r="7776" spans="2:3" x14ac:dyDescent="0.75">
      <c r="B7776" s="249">
        <v>7713</v>
      </c>
      <c r="C7776" s="248">
        <v>89.40033423802592</v>
      </c>
    </row>
    <row r="7777" spans="2:3" x14ac:dyDescent="0.75">
      <c r="B7777" s="249">
        <v>7714</v>
      </c>
      <c r="C7777" s="248">
        <v>88.214177823584976</v>
      </c>
    </row>
    <row r="7778" spans="2:3" x14ac:dyDescent="0.75">
      <c r="B7778" s="249">
        <v>7715</v>
      </c>
      <c r="C7778" s="248">
        <v>127.21865798569861</v>
      </c>
    </row>
    <row r="7779" spans="2:3" x14ac:dyDescent="0.75">
      <c r="B7779" s="249">
        <v>7716</v>
      </c>
      <c r="C7779" s="248">
        <v>117.01572130427408</v>
      </c>
    </row>
    <row r="7780" spans="2:3" x14ac:dyDescent="0.75">
      <c r="B7780" s="249">
        <v>7717</v>
      </c>
      <c r="C7780" s="248">
        <v>122.81743021838355</v>
      </c>
    </row>
    <row r="7781" spans="2:3" x14ac:dyDescent="0.75">
      <c r="B7781" s="249">
        <v>7718</v>
      </c>
      <c r="C7781" s="248">
        <v>142.53870877842087</v>
      </c>
    </row>
    <row r="7782" spans="2:3" x14ac:dyDescent="0.75">
      <c r="B7782" s="249">
        <v>7719</v>
      </c>
      <c r="C7782" s="248">
        <v>157.80713498475626</v>
      </c>
    </row>
    <row r="7783" spans="2:3" x14ac:dyDescent="0.75">
      <c r="B7783" s="249">
        <v>7720</v>
      </c>
      <c r="C7783" s="248">
        <v>137.68010096394349</v>
      </c>
    </row>
    <row r="7784" spans="2:3" x14ac:dyDescent="0.75">
      <c r="B7784" s="249">
        <v>7721</v>
      </c>
      <c r="C7784" s="248">
        <v>120.06942106198953</v>
      </c>
    </row>
    <row r="7785" spans="2:3" x14ac:dyDescent="0.75">
      <c r="B7785" s="249">
        <v>7722</v>
      </c>
      <c r="C7785" s="248">
        <v>117.6797424879517</v>
      </c>
    </row>
    <row r="7786" spans="2:3" x14ac:dyDescent="0.75">
      <c r="B7786" s="249">
        <v>7723</v>
      </c>
      <c r="C7786" s="248">
        <v>124.98825918706835</v>
      </c>
    </row>
    <row r="7787" spans="2:3" x14ac:dyDescent="0.75">
      <c r="B7787" s="249">
        <v>7724</v>
      </c>
      <c r="C7787" s="248">
        <v>124.30032884366729</v>
      </c>
    </row>
    <row r="7788" spans="2:3" x14ac:dyDescent="0.75">
      <c r="B7788" s="249">
        <v>7725</v>
      </c>
      <c r="C7788" s="248">
        <v>127.6044632431002</v>
      </c>
    </row>
    <row r="7789" spans="2:3" x14ac:dyDescent="0.75">
      <c r="B7789" s="249">
        <v>7726</v>
      </c>
      <c r="C7789" s="248">
        <v>78.02393271081138</v>
      </c>
    </row>
    <row r="7790" spans="2:3" x14ac:dyDescent="0.75">
      <c r="B7790" s="249">
        <v>7727</v>
      </c>
      <c r="C7790" s="248">
        <v>138.98125971636159</v>
      </c>
    </row>
    <row r="7791" spans="2:3" x14ac:dyDescent="0.75">
      <c r="B7791" s="249">
        <v>7728</v>
      </c>
      <c r="C7791" s="248">
        <v>75.498662418960862</v>
      </c>
    </row>
    <row r="7792" spans="2:3" x14ac:dyDescent="0.75">
      <c r="B7792" s="249">
        <v>7729</v>
      </c>
      <c r="C7792" s="248">
        <v>152.01216033888349</v>
      </c>
    </row>
    <row r="7793" spans="2:3" x14ac:dyDescent="0.75">
      <c r="B7793" s="249">
        <v>7730</v>
      </c>
      <c r="C7793" s="248">
        <v>136.19464770239961</v>
      </c>
    </row>
    <row r="7794" spans="2:3" x14ac:dyDescent="0.75">
      <c r="B7794" s="249">
        <v>7731</v>
      </c>
      <c r="C7794" s="248">
        <v>134.19598524185301</v>
      </c>
    </row>
    <row r="7795" spans="2:3" x14ac:dyDescent="0.75">
      <c r="B7795" s="249">
        <v>7732</v>
      </c>
      <c r="C7795" s="248">
        <v>139.68334751119721</v>
      </c>
    </row>
    <row r="7796" spans="2:3" x14ac:dyDescent="0.75">
      <c r="B7796" s="249">
        <v>7733</v>
      </c>
      <c r="C7796" s="248">
        <v>126.13969297149511</v>
      </c>
    </row>
    <row r="7797" spans="2:3" x14ac:dyDescent="0.75">
      <c r="B7797" s="249">
        <v>7734</v>
      </c>
      <c r="C7797" s="248">
        <v>137.73143981580833</v>
      </c>
    </row>
    <row r="7798" spans="2:3" x14ac:dyDescent="0.75">
      <c r="B7798" s="249">
        <v>7735</v>
      </c>
      <c r="C7798" s="248">
        <v>99.900130066499145</v>
      </c>
    </row>
    <row r="7799" spans="2:3" x14ac:dyDescent="0.75">
      <c r="B7799" s="249">
        <v>7736</v>
      </c>
      <c r="C7799" s="248">
        <v>116.17761083159793</v>
      </c>
    </row>
    <row r="7800" spans="2:3" x14ac:dyDescent="0.75">
      <c r="B7800" s="249">
        <v>7737</v>
      </c>
      <c r="C7800" s="248">
        <v>112.44911506436728</v>
      </c>
    </row>
    <row r="7801" spans="2:3" x14ac:dyDescent="0.75">
      <c r="B7801" s="249">
        <v>7738</v>
      </c>
      <c r="C7801" s="248">
        <v>89.058210059840491</v>
      </c>
    </row>
    <row r="7802" spans="2:3" x14ac:dyDescent="0.75">
      <c r="B7802" s="249">
        <v>7739</v>
      </c>
      <c r="C7802" s="248">
        <v>108.58806348192375</v>
      </c>
    </row>
    <row r="7803" spans="2:3" x14ac:dyDescent="0.75">
      <c r="B7803" s="249">
        <v>7740</v>
      </c>
      <c r="C7803" s="248">
        <v>144.30829879283158</v>
      </c>
    </row>
    <row r="7804" spans="2:3" x14ac:dyDescent="0.75">
      <c r="B7804" s="249">
        <v>7741</v>
      </c>
      <c r="C7804" s="248">
        <v>127.49699422746305</v>
      </c>
    </row>
    <row r="7805" spans="2:3" x14ac:dyDescent="0.75">
      <c r="B7805" s="249">
        <v>7742</v>
      </c>
      <c r="C7805" s="248">
        <v>124.32168637234587</v>
      </c>
    </row>
    <row r="7806" spans="2:3" x14ac:dyDescent="0.75">
      <c r="B7806" s="249">
        <v>7743</v>
      </c>
      <c r="C7806" s="248">
        <v>133.89913766911116</v>
      </c>
    </row>
    <row r="7807" spans="2:3" x14ac:dyDescent="0.75">
      <c r="B7807" s="249">
        <v>7744</v>
      </c>
      <c r="C7807" s="248">
        <v>121.74029202530321</v>
      </c>
    </row>
    <row r="7808" spans="2:3" x14ac:dyDescent="0.75">
      <c r="B7808" s="249">
        <v>7745</v>
      </c>
      <c r="C7808" s="248">
        <v>109.5366047727194</v>
      </c>
    </row>
    <row r="7809" spans="2:3" x14ac:dyDescent="0.75">
      <c r="B7809" s="249">
        <v>7746</v>
      </c>
      <c r="C7809" s="248">
        <v>93.293352121796943</v>
      </c>
    </row>
    <row r="7810" spans="2:3" x14ac:dyDescent="0.75">
      <c r="B7810" s="249">
        <v>7747</v>
      </c>
      <c r="C7810" s="248">
        <v>71.495929025330184</v>
      </c>
    </row>
    <row r="7811" spans="2:3" x14ac:dyDescent="0.75">
      <c r="B7811" s="249">
        <v>7748</v>
      </c>
      <c r="C7811" s="248">
        <v>86.760389964757977</v>
      </c>
    </row>
    <row r="7812" spans="2:3" x14ac:dyDescent="0.75">
      <c r="B7812" s="249">
        <v>7749</v>
      </c>
      <c r="C7812" s="248">
        <v>124.56502055930378</v>
      </c>
    </row>
    <row r="7813" spans="2:3" x14ac:dyDescent="0.75">
      <c r="B7813" s="249">
        <v>7750</v>
      </c>
      <c r="C7813" s="248">
        <v>184.20962376857966</v>
      </c>
    </row>
    <row r="7814" spans="2:3" x14ac:dyDescent="0.75">
      <c r="B7814" s="249">
        <v>7751</v>
      </c>
      <c r="C7814" s="248">
        <v>107.9367413062094</v>
      </c>
    </row>
    <row r="7815" spans="2:3" x14ac:dyDescent="0.75">
      <c r="B7815" s="249">
        <v>7752</v>
      </c>
      <c r="C7815" s="248">
        <v>147.45029470673774</v>
      </c>
    </row>
    <row r="7816" spans="2:3" x14ac:dyDescent="0.75">
      <c r="B7816" s="249">
        <v>7753</v>
      </c>
      <c r="C7816" s="248">
        <v>94.98166280442274</v>
      </c>
    </row>
    <row r="7817" spans="2:3" x14ac:dyDescent="0.75">
      <c r="B7817" s="249">
        <v>7754</v>
      </c>
      <c r="C7817" s="248">
        <v>120.89595460609858</v>
      </c>
    </row>
    <row r="7818" spans="2:3" x14ac:dyDescent="0.75">
      <c r="B7818" s="249">
        <v>7755</v>
      </c>
      <c r="C7818" s="248">
        <v>116.81744755432021</v>
      </c>
    </row>
    <row r="7819" spans="2:3" x14ac:dyDescent="0.75">
      <c r="B7819" s="249">
        <v>7756</v>
      </c>
      <c r="C7819" s="248">
        <v>148.69678039397772</v>
      </c>
    </row>
    <row r="7820" spans="2:3" x14ac:dyDescent="0.75">
      <c r="B7820" s="249">
        <v>7757</v>
      </c>
      <c r="C7820" s="248">
        <v>96.160572579380215</v>
      </c>
    </row>
    <row r="7821" spans="2:3" x14ac:dyDescent="0.75">
      <c r="B7821" s="249">
        <v>7758</v>
      </c>
      <c r="C7821" s="248">
        <v>128.27346783970194</v>
      </c>
    </row>
    <row r="7822" spans="2:3" x14ac:dyDescent="0.75">
      <c r="B7822" s="249">
        <v>7759</v>
      </c>
      <c r="C7822" s="248">
        <v>141.29851159103984</v>
      </c>
    </row>
    <row r="7823" spans="2:3" x14ac:dyDescent="0.75">
      <c r="B7823" s="249">
        <v>7760</v>
      </c>
      <c r="C7823" s="248">
        <v>128.07308106162105</v>
      </c>
    </row>
    <row r="7824" spans="2:3" x14ac:dyDescent="0.75">
      <c r="B7824" s="249">
        <v>7761</v>
      </c>
      <c r="C7824" s="248">
        <v>111.42735939734635</v>
      </c>
    </row>
    <row r="7825" spans="2:3" x14ac:dyDescent="0.75">
      <c r="B7825" s="249">
        <v>7762</v>
      </c>
      <c r="C7825" s="248">
        <v>111.57238671024344</v>
      </c>
    </row>
    <row r="7826" spans="2:3" x14ac:dyDescent="0.75">
      <c r="B7826" s="249">
        <v>7763</v>
      </c>
      <c r="C7826" s="248">
        <v>170.27644864713875</v>
      </c>
    </row>
    <row r="7827" spans="2:3" x14ac:dyDescent="0.75">
      <c r="B7827" s="249">
        <v>7764</v>
      </c>
      <c r="C7827" s="248">
        <v>166.05344113318634</v>
      </c>
    </row>
    <row r="7828" spans="2:3" x14ac:dyDescent="0.75">
      <c r="B7828" s="249">
        <v>7765</v>
      </c>
      <c r="C7828" s="248">
        <v>76.374513778434306</v>
      </c>
    </row>
    <row r="7829" spans="2:3" x14ac:dyDescent="0.75">
      <c r="B7829" s="249">
        <v>7766</v>
      </c>
      <c r="C7829" s="248">
        <v>154.63229968301684</v>
      </c>
    </row>
    <row r="7830" spans="2:3" x14ac:dyDescent="0.75">
      <c r="B7830" s="249">
        <v>7767</v>
      </c>
      <c r="C7830" s="248">
        <v>122.20623834908078</v>
      </c>
    </row>
    <row r="7831" spans="2:3" x14ac:dyDescent="0.75">
      <c r="B7831" s="249">
        <v>7768</v>
      </c>
      <c r="C7831" s="248">
        <v>105.30985809871355</v>
      </c>
    </row>
    <row r="7832" spans="2:3" x14ac:dyDescent="0.75">
      <c r="B7832" s="249">
        <v>7769</v>
      </c>
      <c r="C7832" s="248">
        <v>139.23272748266874</v>
      </c>
    </row>
    <row r="7833" spans="2:3" x14ac:dyDescent="0.75">
      <c r="B7833" s="249">
        <v>7770</v>
      </c>
      <c r="C7833" s="248">
        <v>112.55067852833717</v>
      </c>
    </row>
    <row r="7834" spans="2:3" x14ac:dyDescent="0.75">
      <c r="B7834" s="249">
        <v>7771</v>
      </c>
      <c r="C7834" s="248">
        <v>143.08180182316283</v>
      </c>
    </row>
    <row r="7835" spans="2:3" x14ac:dyDescent="0.75">
      <c r="B7835" s="249">
        <v>7772</v>
      </c>
      <c r="C7835" s="248">
        <v>122.31516923461677</v>
      </c>
    </row>
    <row r="7836" spans="2:3" x14ac:dyDescent="0.75">
      <c r="B7836" s="249">
        <v>7773</v>
      </c>
      <c r="C7836" s="248">
        <v>146.53033054132459</v>
      </c>
    </row>
    <row r="7837" spans="2:3" x14ac:dyDescent="0.75">
      <c r="B7837" s="249">
        <v>7774</v>
      </c>
      <c r="C7837" s="248">
        <v>157.84671108575751</v>
      </c>
    </row>
    <row r="7838" spans="2:3" x14ac:dyDescent="0.75">
      <c r="B7838" s="249">
        <v>7775</v>
      </c>
      <c r="C7838" s="248">
        <v>127.95057457119441</v>
      </c>
    </row>
    <row r="7839" spans="2:3" x14ac:dyDescent="0.75">
      <c r="B7839" s="249">
        <v>7776</v>
      </c>
      <c r="C7839" s="248">
        <v>84.3021433081814</v>
      </c>
    </row>
    <row r="7840" spans="2:3" x14ac:dyDescent="0.75">
      <c r="B7840" s="249">
        <v>7777</v>
      </c>
      <c r="C7840" s="248">
        <v>124.32663344994337</v>
      </c>
    </row>
    <row r="7841" spans="2:3" x14ac:dyDescent="0.75">
      <c r="B7841" s="249">
        <v>7778</v>
      </c>
      <c r="C7841" s="248">
        <v>117.32635455474757</v>
      </c>
    </row>
    <row r="7842" spans="2:3" x14ac:dyDescent="0.75">
      <c r="B7842" s="249">
        <v>7779</v>
      </c>
      <c r="C7842" s="248">
        <v>141.08906208037848</v>
      </c>
    </row>
    <row r="7843" spans="2:3" x14ac:dyDescent="0.75">
      <c r="B7843" s="249">
        <v>7780</v>
      </c>
      <c r="C7843" s="248">
        <v>68.259340421915638</v>
      </c>
    </row>
    <row r="7844" spans="2:3" x14ac:dyDescent="0.75">
      <c r="B7844" s="249">
        <v>7781</v>
      </c>
      <c r="C7844" s="248">
        <v>96.157574520185676</v>
      </c>
    </row>
    <row r="7845" spans="2:3" x14ac:dyDescent="0.75">
      <c r="B7845" s="249">
        <v>7782</v>
      </c>
      <c r="C7845" s="248">
        <v>98.831106658775369</v>
      </c>
    </row>
    <row r="7846" spans="2:3" x14ac:dyDescent="0.75">
      <c r="B7846" s="249">
        <v>7783</v>
      </c>
      <c r="C7846" s="248">
        <v>107.55368609975564</v>
      </c>
    </row>
    <row r="7847" spans="2:3" x14ac:dyDescent="0.75">
      <c r="B7847" s="249">
        <v>7784</v>
      </c>
      <c r="C7847" s="248">
        <v>159.87820083498798</v>
      </c>
    </row>
    <row r="7848" spans="2:3" x14ac:dyDescent="0.75">
      <c r="B7848" s="249">
        <v>7785</v>
      </c>
      <c r="C7848" s="248">
        <v>125.56986606499373</v>
      </c>
    </row>
    <row r="7849" spans="2:3" x14ac:dyDescent="0.75">
      <c r="B7849" s="249">
        <v>7786</v>
      </c>
      <c r="C7849" s="248">
        <v>95.292985292620187</v>
      </c>
    </row>
    <row r="7850" spans="2:3" x14ac:dyDescent="0.75">
      <c r="B7850" s="249">
        <v>7787</v>
      </c>
      <c r="C7850" s="248">
        <v>129.79459636399946</v>
      </c>
    </row>
    <row r="7851" spans="2:3" x14ac:dyDescent="0.75">
      <c r="B7851" s="249">
        <v>7788</v>
      </c>
      <c r="C7851" s="248">
        <v>122.07493934514734</v>
      </c>
    </row>
    <row r="7852" spans="2:3" x14ac:dyDescent="0.75">
      <c r="B7852" s="249">
        <v>7789</v>
      </c>
      <c r="C7852" s="248">
        <v>139.03687326493719</v>
      </c>
    </row>
    <row r="7853" spans="2:3" x14ac:dyDescent="0.75">
      <c r="B7853" s="249">
        <v>7790</v>
      </c>
      <c r="C7853" s="248">
        <v>125.11036142874967</v>
      </c>
    </row>
    <row r="7854" spans="2:3" x14ac:dyDescent="0.75">
      <c r="B7854" s="249">
        <v>7791</v>
      </c>
      <c r="C7854" s="248">
        <v>106.39539924852967</v>
      </c>
    </row>
    <row r="7855" spans="2:3" x14ac:dyDescent="0.75">
      <c r="B7855" s="249">
        <v>7792</v>
      </c>
      <c r="C7855" s="248">
        <v>117.76007900800496</v>
      </c>
    </row>
    <row r="7856" spans="2:3" x14ac:dyDescent="0.75">
      <c r="B7856" s="249">
        <v>7793</v>
      </c>
      <c r="C7856" s="248">
        <v>148.57782068754972</v>
      </c>
    </row>
    <row r="7857" spans="2:3" x14ac:dyDescent="0.75">
      <c r="B7857" s="249">
        <v>7794</v>
      </c>
      <c r="C7857" s="248">
        <v>85.056101113544429</v>
      </c>
    </row>
    <row r="7858" spans="2:3" x14ac:dyDescent="0.75">
      <c r="B7858" s="249">
        <v>7795</v>
      </c>
      <c r="C7858" s="248">
        <v>145.30380151947364</v>
      </c>
    </row>
    <row r="7859" spans="2:3" x14ac:dyDescent="0.75">
      <c r="B7859" s="249">
        <v>7796</v>
      </c>
      <c r="C7859" s="248">
        <v>101.70155815871453</v>
      </c>
    </row>
    <row r="7860" spans="2:3" x14ac:dyDescent="0.75">
      <c r="B7860" s="249">
        <v>7797</v>
      </c>
      <c r="C7860" s="248">
        <v>118.98876236712715</v>
      </c>
    </row>
    <row r="7861" spans="2:3" x14ac:dyDescent="0.75">
      <c r="B7861" s="249">
        <v>7798</v>
      </c>
      <c r="C7861" s="248">
        <v>127.32543621181924</v>
      </c>
    </row>
    <row r="7862" spans="2:3" x14ac:dyDescent="0.75">
      <c r="B7862" s="249">
        <v>7799</v>
      </c>
      <c r="C7862" s="248">
        <v>110.06313000062508</v>
      </c>
    </row>
    <row r="7863" spans="2:3" x14ac:dyDescent="0.75">
      <c r="B7863" s="249">
        <v>7800</v>
      </c>
      <c r="C7863" s="248">
        <v>95.967816212390659</v>
      </c>
    </row>
    <row r="7864" spans="2:3" x14ac:dyDescent="0.75">
      <c r="B7864" s="249">
        <v>7801</v>
      </c>
      <c r="C7864" s="248">
        <v>117.64872125781757</v>
      </c>
    </row>
    <row r="7865" spans="2:3" x14ac:dyDescent="0.75">
      <c r="B7865" s="249">
        <v>7802</v>
      </c>
      <c r="C7865" s="248">
        <v>145.01814014124204</v>
      </c>
    </row>
    <row r="7866" spans="2:3" x14ac:dyDescent="0.75">
      <c r="B7866" s="249">
        <v>7803</v>
      </c>
      <c r="C7866" s="248">
        <v>123.59647818204645</v>
      </c>
    </row>
    <row r="7867" spans="2:3" x14ac:dyDescent="0.75">
      <c r="B7867" s="249">
        <v>7804</v>
      </c>
      <c r="C7867" s="248">
        <v>101.79140913438998</v>
      </c>
    </row>
    <row r="7868" spans="2:3" x14ac:dyDescent="0.75">
      <c r="B7868" s="249">
        <v>7805</v>
      </c>
      <c r="C7868" s="248">
        <v>102.14848429441174</v>
      </c>
    </row>
    <row r="7869" spans="2:3" x14ac:dyDescent="0.75">
      <c r="B7869" s="249">
        <v>7806</v>
      </c>
      <c r="C7869" s="248">
        <v>90.070055935233697</v>
      </c>
    </row>
    <row r="7870" spans="2:3" x14ac:dyDescent="0.75">
      <c r="B7870" s="249">
        <v>7807</v>
      </c>
      <c r="C7870" s="248">
        <v>77.949238862194747</v>
      </c>
    </row>
    <row r="7871" spans="2:3" x14ac:dyDescent="0.75">
      <c r="B7871" s="249">
        <v>7808</v>
      </c>
      <c r="C7871" s="248">
        <v>143.70379790378578</v>
      </c>
    </row>
    <row r="7872" spans="2:3" x14ac:dyDescent="0.75">
      <c r="B7872" s="249">
        <v>7809</v>
      </c>
      <c r="C7872" s="248">
        <v>139.68569230143009</v>
      </c>
    </row>
    <row r="7873" spans="2:3" x14ac:dyDescent="0.75">
      <c r="B7873" s="249">
        <v>7810</v>
      </c>
      <c r="C7873" s="248">
        <v>93.766269151975038</v>
      </c>
    </row>
    <row r="7874" spans="2:3" x14ac:dyDescent="0.75">
      <c r="B7874" s="249">
        <v>7811</v>
      </c>
      <c r="C7874" s="248">
        <v>122.5119382437823</v>
      </c>
    </row>
    <row r="7875" spans="2:3" x14ac:dyDescent="0.75">
      <c r="B7875" s="249">
        <v>7812</v>
      </c>
      <c r="C7875" s="248">
        <v>91.067320623082182</v>
      </c>
    </row>
    <row r="7876" spans="2:3" x14ac:dyDescent="0.75">
      <c r="B7876" s="249">
        <v>7813</v>
      </c>
      <c r="C7876" s="248">
        <v>141.36358315423715</v>
      </c>
    </row>
    <row r="7877" spans="2:3" x14ac:dyDescent="0.75">
      <c r="B7877" s="249">
        <v>7814</v>
      </c>
      <c r="C7877" s="248">
        <v>94.908765146941363</v>
      </c>
    </row>
    <row r="7878" spans="2:3" x14ac:dyDescent="0.75">
      <c r="B7878" s="249">
        <v>7815</v>
      </c>
      <c r="C7878" s="248">
        <v>89.871416555706702</v>
      </c>
    </row>
    <row r="7879" spans="2:3" x14ac:dyDescent="0.75">
      <c r="B7879" s="249">
        <v>7816</v>
      </c>
      <c r="C7879" s="248">
        <v>115.61290321176838</v>
      </c>
    </row>
    <row r="7880" spans="2:3" x14ac:dyDescent="0.75">
      <c r="B7880" s="249">
        <v>7817</v>
      </c>
      <c r="C7880" s="248">
        <v>116.12903957144614</v>
      </c>
    </row>
    <row r="7881" spans="2:3" x14ac:dyDescent="0.75">
      <c r="B7881" s="249">
        <v>7818</v>
      </c>
      <c r="C7881" s="248">
        <v>85.00936029678823</v>
      </c>
    </row>
    <row r="7882" spans="2:3" x14ac:dyDescent="0.75">
      <c r="B7882" s="249">
        <v>7819</v>
      </c>
      <c r="C7882" s="248">
        <v>114.7202137844007</v>
      </c>
    </row>
    <row r="7883" spans="2:3" x14ac:dyDescent="0.75">
      <c r="B7883" s="249">
        <v>7820</v>
      </c>
      <c r="C7883" s="248">
        <v>112.8291189076905</v>
      </c>
    </row>
    <row r="7884" spans="2:3" x14ac:dyDescent="0.75">
      <c r="B7884" s="249">
        <v>7821</v>
      </c>
      <c r="C7884" s="248">
        <v>131.22303602672631</v>
      </c>
    </row>
    <row r="7885" spans="2:3" x14ac:dyDescent="0.75">
      <c r="B7885" s="249">
        <v>7822</v>
      </c>
      <c r="C7885" s="248">
        <v>107.42642709708437</v>
      </c>
    </row>
    <row r="7886" spans="2:3" x14ac:dyDescent="0.75">
      <c r="B7886" s="249">
        <v>7823</v>
      </c>
      <c r="C7886" s="248">
        <v>127.79309290365886</v>
      </c>
    </row>
    <row r="7887" spans="2:3" x14ac:dyDescent="0.75">
      <c r="B7887" s="249">
        <v>7824</v>
      </c>
      <c r="C7887" s="248">
        <v>160.16765245990581</v>
      </c>
    </row>
    <row r="7888" spans="2:3" x14ac:dyDescent="0.75">
      <c r="B7888" s="249">
        <v>7825</v>
      </c>
      <c r="C7888" s="248">
        <v>143.20325752800753</v>
      </c>
    </row>
    <row r="7889" spans="2:3" x14ac:dyDescent="0.75">
      <c r="B7889" s="249">
        <v>7826</v>
      </c>
      <c r="C7889" s="248">
        <v>125.8380343407545</v>
      </c>
    </row>
    <row r="7890" spans="2:3" x14ac:dyDescent="0.75">
      <c r="B7890" s="249">
        <v>7827</v>
      </c>
      <c r="C7890" s="248">
        <v>120.91373082020996</v>
      </c>
    </row>
    <row r="7891" spans="2:3" x14ac:dyDescent="0.75">
      <c r="B7891" s="249">
        <v>7828</v>
      </c>
      <c r="C7891" s="248">
        <v>116.27903051555083</v>
      </c>
    </row>
    <row r="7892" spans="2:3" x14ac:dyDescent="0.75">
      <c r="B7892" s="249">
        <v>7829</v>
      </c>
      <c r="C7892" s="248">
        <v>110.22204850056917</v>
      </c>
    </row>
    <row r="7893" spans="2:3" x14ac:dyDescent="0.75">
      <c r="B7893" s="249">
        <v>7830</v>
      </c>
      <c r="C7893" s="248">
        <v>95.053163080083849</v>
      </c>
    </row>
    <row r="7894" spans="2:3" x14ac:dyDescent="0.75">
      <c r="B7894" s="249">
        <v>7831</v>
      </c>
      <c r="C7894" s="248">
        <v>125.42880768471863</v>
      </c>
    </row>
    <row r="7895" spans="2:3" x14ac:dyDescent="0.75">
      <c r="B7895" s="249">
        <v>7832</v>
      </c>
      <c r="C7895" s="248">
        <v>62.242118513927949</v>
      </c>
    </row>
    <row r="7896" spans="2:3" x14ac:dyDescent="0.75">
      <c r="B7896" s="249">
        <v>7833</v>
      </c>
      <c r="C7896" s="248">
        <v>79.888007465552647</v>
      </c>
    </row>
    <row r="7897" spans="2:3" x14ac:dyDescent="0.75">
      <c r="B7897" s="249">
        <v>7834</v>
      </c>
      <c r="C7897" s="248">
        <v>88.943750129345517</v>
      </c>
    </row>
    <row r="7898" spans="2:3" x14ac:dyDescent="0.75">
      <c r="B7898" s="249">
        <v>7835</v>
      </c>
      <c r="C7898" s="248">
        <v>119.97682284457947</v>
      </c>
    </row>
    <row r="7899" spans="2:3" x14ac:dyDescent="0.75">
      <c r="B7899" s="249">
        <v>7836</v>
      </c>
      <c r="C7899" s="248">
        <v>132.8011396171427</v>
      </c>
    </row>
    <row r="7900" spans="2:3" x14ac:dyDescent="0.75">
      <c r="B7900" s="249">
        <v>7837</v>
      </c>
      <c r="C7900" s="248">
        <v>95.114181167548026</v>
      </c>
    </row>
    <row r="7901" spans="2:3" x14ac:dyDescent="0.75">
      <c r="B7901" s="249">
        <v>7838</v>
      </c>
      <c r="C7901" s="248">
        <v>168.94879992123717</v>
      </c>
    </row>
    <row r="7902" spans="2:3" x14ac:dyDescent="0.75">
      <c r="B7902" s="249">
        <v>7839</v>
      </c>
      <c r="C7902" s="248">
        <v>139.66938654894858</v>
      </c>
    </row>
    <row r="7903" spans="2:3" x14ac:dyDescent="0.75">
      <c r="B7903" s="249">
        <v>7840</v>
      </c>
      <c r="C7903" s="248">
        <v>123.52881737674227</v>
      </c>
    </row>
    <row r="7904" spans="2:3" x14ac:dyDescent="0.75">
      <c r="B7904" s="249">
        <v>7841</v>
      </c>
      <c r="C7904" s="248">
        <v>115.92787741502633</v>
      </c>
    </row>
    <row r="7905" spans="2:3" x14ac:dyDescent="0.75">
      <c r="B7905" s="249">
        <v>7842</v>
      </c>
      <c r="C7905" s="248">
        <v>147.44786854746238</v>
      </c>
    </row>
    <row r="7906" spans="2:3" x14ac:dyDescent="0.75">
      <c r="B7906" s="249">
        <v>7843</v>
      </c>
      <c r="C7906" s="248">
        <v>136.5134284079333</v>
      </c>
    </row>
    <row r="7907" spans="2:3" x14ac:dyDescent="0.75">
      <c r="B7907" s="249">
        <v>7844</v>
      </c>
      <c r="C7907" s="248">
        <v>92.205814735564104</v>
      </c>
    </row>
    <row r="7908" spans="2:3" x14ac:dyDescent="0.75">
      <c r="B7908" s="249">
        <v>7845</v>
      </c>
      <c r="C7908" s="248">
        <v>125.84741009255961</v>
      </c>
    </row>
    <row r="7909" spans="2:3" x14ac:dyDescent="0.75">
      <c r="B7909" s="249">
        <v>7846</v>
      </c>
      <c r="C7909" s="248">
        <v>106.9835090015435</v>
      </c>
    </row>
    <row r="7910" spans="2:3" x14ac:dyDescent="0.75">
      <c r="B7910" s="249">
        <v>7847</v>
      </c>
      <c r="C7910" s="248">
        <v>95.553314706110967</v>
      </c>
    </row>
    <row r="7911" spans="2:3" x14ac:dyDescent="0.75">
      <c r="B7911" s="249">
        <v>7848</v>
      </c>
      <c r="C7911" s="248">
        <v>197.59250469257347</v>
      </c>
    </row>
    <row r="7912" spans="2:3" x14ac:dyDescent="0.75">
      <c r="B7912" s="249">
        <v>7849</v>
      </c>
      <c r="C7912" s="248">
        <v>108.93949272900957</v>
      </c>
    </row>
    <row r="7913" spans="2:3" x14ac:dyDescent="0.75">
      <c r="B7913" s="249">
        <v>7850</v>
      </c>
      <c r="C7913" s="248">
        <v>118.1292293293571</v>
      </c>
    </row>
    <row r="7914" spans="2:3" x14ac:dyDescent="0.75">
      <c r="B7914" s="249">
        <v>7851</v>
      </c>
      <c r="C7914" s="248">
        <v>106.78209619296713</v>
      </c>
    </row>
    <row r="7915" spans="2:3" x14ac:dyDescent="0.75">
      <c r="B7915" s="249">
        <v>7852</v>
      </c>
      <c r="C7915" s="248">
        <v>147.00411784808858</v>
      </c>
    </row>
    <row r="7916" spans="2:3" x14ac:dyDescent="0.75">
      <c r="B7916" s="249">
        <v>7853</v>
      </c>
      <c r="C7916" s="248">
        <v>111.11182775685417</v>
      </c>
    </row>
    <row r="7917" spans="2:3" x14ac:dyDescent="0.75">
      <c r="B7917" s="249">
        <v>7854</v>
      </c>
      <c r="C7917" s="248">
        <v>101.57559449876553</v>
      </c>
    </row>
    <row r="7918" spans="2:3" x14ac:dyDescent="0.75">
      <c r="B7918" s="249">
        <v>7855</v>
      </c>
      <c r="C7918" s="248">
        <v>120.72994039778835</v>
      </c>
    </row>
    <row r="7919" spans="2:3" x14ac:dyDescent="0.75">
      <c r="B7919" s="249">
        <v>7856</v>
      </c>
      <c r="C7919" s="248">
        <v>117.53378501652682</v>
      </c>
    </row>
    <row r="7920" spans="2:3" x14ac:dyDescent="0.75">
      <c r="B7920" s="249">
        <v>7857</v>
      </c>
      <c r="C7920" s="248">
        <v>144.31161673897071</v>
      </c>
    </row>
    <row r="7921" spans="2:3" x14ac:dyDescent="0.75">
      <c r="B7921" s="249">
        <v>7858</v>
      </c>
      <c r="C7921" s="248">
        <v>125.31363353819309</v>
      </c>
    </row>
    <row r="7922" spans="2:3" x14ac:dyDescent="0.75">
      <c r="B7922" s="249">
        <v>7859</v>
      </c>
      <c r="C7922" s="248">
        <v>138.3143450601176</v>
      </c>
    </row>
    <row r="7923" spans="2:3" x14ac:dyDescent="0.75">
      <c r="B7923" s="249">
        <v>7860</v>
      </c>
      <c r="C7923" s="248">
        <v>124.27759088056062</v>
      </c>
    </row>
    <row r="7924" spans="2:3" x14ac:dyDescent="0.75">
      <c r="B7924" s="249">
        <v>7861</v>
      </c>
      <c r="C7924" s="248">
        <v>134.47177364446895</v>
      </c>
    </row>
    <row r="7925" spans="2:3" x14ac:dyDescent="0.75">
      <c r="B7925" s="249">
        <v>7862</v>
      </c>
      <c r="C7925" s="248">
        <v>128.83593688706563</v>
      </c>
    </row>
    <row r="7926" spans="2:3" x14ac:dyDescent="0.75">
      <c r="B7926" s="249">
        <v>7863</v>
      </c>
      <c r="C7926" s="248">
        <v>115.55574380919775</v>
      </c>
    </row>
    <row r="7927" spans="2:3" x14ac:dyDescent="0.75">
      <c r="B7927" s="249">
        <v>7864</v>
      </c>
      <c r="C7927" s="248">
        <v>134.18341719810877</v>
      </c>
    </row>
    <row r="7928" spans="2:3" x14ac:dyDescent="0.75">
      <c r="B7928" s="249">
        <v>7865</v>
      </c>
      <c r="C7928" s="248">
        <v>116.47893929314039</v>
      </c>
    </row>
    <row r="7929" spans="2:3" x14ac:dyDescent="0.75">
      <c r="B7929" s="249">
        <v>7866</v>
      </c>
      <c r="C7929" s="248">
        <v>96.249823147406104</v>
      </c>
    </row>
    <row r="7930" spans="2:3" x14ac:dyDescent="0.75">
      <c r="B7930" s="249">
        <v>7867</v>
      </c>
      <c r="C7930" s="248">
        <v>112.40034102805298</v>
      </c>
    </row>
    <row r="7931" spans="2:3" x14ac:dyDescent="0.75">
      <c r="B7931" s="249">
        <v>7868</v>
      </c>
      <c r="C7931" s="248">
        <v>109.11885863272154</v>
      </c>
    </row>
    <row r="7932" spans="2:3" x14ac:dyDescent="0.75">
      <c r="B7932" s="249">
        <v>7869</v>
      </c>
      <c r="C7932" s="248">
        <v>98.164173057304467</v>
      </c>
    </row>
    <row r="7933" spans="2:3" x14ac:dyDescent="0.75">
      <c r="B7933" s="249">
        <v>7870</v>
      </c>
      <c r="C7933" s="248">
        <v>73.618662269502892</v>
      </c>
    </row>
    <row r="7934" spans="2:3" x14ac:dyDescent="0.75">
      <c r="B7934" s="249">
        <v>7871</v>
      </c>
      <c r="C7934" s="248">
        <v>93.766442595544305</v>
      </c>
    </row>
    <row r="7935" spans="2:3" x14ac:dyDescent="0.75">
      <c r="B7935" s="249">
        <v>7872</v>
      </c>
      <c r="C7935" s="248">
        <v>94.48083854558098</v>
      </c>
    </row>
    <row r="7936" spans="2:3" x14ac:dyDescent="0.75">
      <c r="B7936" s="249">
        <v>7873</v>
      </c>
      <c r="C7936" s="248">
        <v>91.989104684932514</v>
      </c>
    </row>
    <row r="7937" spans="2:3" x14ac:dyDescent="0.75">
      <c r="B7937" s="249">
        <v>7874</v>
      </c>
      <c r="C7937" s="248">
        <v>118.33468470151054</v>
      </c>
    </row>
    <row r="7938" spans="2:3" x14ac:dyDescent="0.75">
      <c r="B7938" s="249">
        <v>7875</v>
      </c>
      <c r="C7938" s="248">
        <v>105.25968236267896</v>
      </c>
    </row>
    <row r="7939" spans="2:3" x14ac:dyDescent="0.75">
      <c r="B7939" s="249">
        <v>7876</v>
      </c>
      <c r="C7939" s="248">
        <v>100.294813621492</v>
      </c>
    </row>
    <row r="7940" spans="2:3" x14ac:dyDescent="0.75">
      <c r="B7940" s="249">
        <v>7877</v>
      </c>
      <c r="C7940" s="248">
        <v>104.98300690050092</v>
      </c>
    </row>
    <row r="7941" spans="2:3" x14ac:dyDescent="0.75">
      <c r="B7941" s="249">
        <v>7878</v>
      </c>
      <c r="C7941" s="248">
        <v>164.16123335643056</v>
      </c>
    </row>
    <row r="7942" spans="2:3" x14ac:dyDescent="0.75">
      <c r="B7942" s="249">
        <v>7879</v>
      </c>
      <c r="C7942" s="248">
        <v>121.6682530668869</v>
      </c>
    </row>
    <row r="7943" spans="2:3" x14ac:dyDescent="0.75">
      <c r="B7943" s="249">
        <v>7880</v>
      </c>
      <c r="C7943" s="248">
        <v>133.85958958309737</v>
      </c>
    </row>
    <row r="7944" spans="2:3" x14ac:dyDescent="0.75">
      <c r="B7944" s="249">
        <v>7881</v>
      </c>
      <c r="C7944" s="248">
        <v>124.65473685266235</v>
      </c>
    </row>
    <row r="7945" spans="2:3" x14ac:dyDescent="0.75">
      <c r="B7945" s="249">
        <v>7882</v>
      </c>
      <c r="C7945" s="248">
        <v>95.72427163423859</v>
      </c>
    </row>
    <row r="7946" spans="2:3" x14ac:dyDescent="0.75">
      <c r="B7946" s="249">
        <v>7883</v>
      </c>
      <c r="C7946" s="248">
        <v>148.61608468317775</v>
      </c>
    </row>
    <row r="7947" spans="2:3" x14ac:dyDescent="0.75">
      <c r="B7947" s="249">
        <v>7884</v>
      </c>
      <c r="C7947" s="248">
        <v>158.30174159429166</v>
      </c>
    </row>
    <row r="7948" spans="2:3" x14ac:dyDescent="0.75">
      <c r="B7948" s="249">
        <v>7885</v>
      </c>
      <c r="C7948" s="248">
        <v>129.31693875758137</v>
      </c>
    </row>
    <row r="7949" spans="2:3" x14ac:dyDescent="0.75">
      <c r="B7949" s="249">
        <v>7886</v>
      </c>
      <c r="C7949" s="248">
        <v>87.58379612315683</v>
      </c>
    </row>
    <row r="7950" spans="2:3" x14ac:dyDescent="0.75">
      <c r="B7950" s="249">
        <v>7887</v>
      </c>
      <c r="C7950" s="248">
        <v>113.81133143399559</v>
      </c>
    </row>
    <row r="7951" spans="2:3" x14ac:dyDescent="0.75">
      <c r="B7951" s="249">
        <v>7888</v>
      </c>
      <c r="C7951" s="248">
        <v>139.94858259319</v>
      </c>
    </row>
    <row r="7952" spans="2:3" x14ac:dyDescent="0.75">
      <c r="B7952" s="249">
        <v>7889</v>
      </c>
      <c r="C7952" s="248">
        <v>69.320035798317775</v>
      </c>
    </row>
    <row r="7953" spans="2:3" x14ac:dyDescent="0.75">
      <c r="B7953" s="249">
        <v>7890</v>
      </c>
      <c r="C7953" s="248">
        <v>131.02529345933223</v>
      </c>
    </row>
    <row r="7954" spans="2:3" x14ac:dyDescent="0.75">
      <c r="B7954" s="249">
        <v>7891</v>
      </c>
      <c r="C7954" s="248">
        <v>135.11633481918113</v>
      </c>
    </row>
    <row r="7955" spans="2:3" x14ac:dyDescent="0.75">
      <c r="B7955" s="249">
        <v>7892</v>
      </c>
      <c r="C7955" s="248">
        <v>112.71207491673471</v>
      </c>
    </row>
    <row r="7956" spans="2:3" x14ac:dyDescent="0.75">
      <c r="B7956" s="249">
        <v>7893</v>
      </c>
      <c r="C7956" s="248">
        <v>155.97033765303834</v>
      </c>
    </row>
    <row r="7957" spans="2:3" x14ac:dyDescent="0.75">
      <c r="B7957" s="249">
        <v>7894</v>
      </c>
      <c r="C7957" s="248">
        <v>157.45315721504227</v>
      </c>
    </row>
    <row r="7958" spans="2:3" x14ac:dyDescent="0.75">
      <c r="B7958" s="249">
        <v>7895</v>
      </c>
      <c r="C7958" s="248">
        <v>140.15700255512951</v>
      </c>
    </row>
    <row r="7959" spans="2:3" x14ac:dyDescent="0.75">
      <c r="B7959" s="249">
        <v>7896</v>
      </c>
      <c r="C7959" s="248">
        <v>138.84909482880005</v>
      </c>
    </row>
    <row r="7960" spans="2:3" x14ac:dyDescent="0.75">
      <c r="B7960" s="249">
        <v>7897</v>
      </c>
      <c r="C7960" s="248">
        <v>113.12699188683573</v>
      </c>
    </row>
    <row r="7961" spans="2:3" x14ac:dyDescent="0.75">
      <c r="B7961" s="249">
        <v>7898</v>
      </c>
      <c r="C7961" s="248">
        <v>90.592346360022106</v>
      </c>
    </row>
    <row r="7962" spans="2:3" x14ac:dyDescent="0.75">
      <c r="B7962" s="249">
        <v>7899</v>
      </c>
      <c r="C7962" s="248">
        <v>116.72889396979025</v>
      </c>
    </row>
    <row r="7963" spans="2:3" x14ac:dyDescent="0.75">
      <c r="B7963" s="249">
        <v>7900</v>
      </c>
      <c r="C7963" s="248">
        <v>115.18781154228006</v>
      </c>
    </row>
    <row r="7964" spans="2:3" x14ac:dyDescent="0.75">
      <c r="B7964" s="249">
        <v>7901</v>
      </c>
      <c r="C7964" s="248">
        <v>141.26809110307391</v>
      </c>
    </row>
    <row r="7965" spans="2:3" x14ac:dyDescent="0.75">
      <c r="B7965" s="249">
        <v>7902</v>
      </c>
      <c r="C7965" s="248">
        <v>139.28573504358019</v>
      </c>
    </row>
    <row r="7966" spans="2:3" x14ac:dyDescent="0.75">
      <c r="B7966" s="249">
        <v>7903</v>
      </c>
      <c r="C7966" s="248">
        <v>142.29411943678565</v>
      </c>
    </row>
    <row r="7967" spans="2:3" x14ac:dyDescent="0.75">
      <c r="B7967" s="249">
        <v>7904</v>
      </c>
      <c r="C7967" s="248">
        <v>148.88736162499339</v>
      </c>
    </row>
    <row r="7968" spans="2:3" x14ac:dyDescent="0.75">
      <c r="B7968" s="249">
        <v>7905</v>
      </c>
      <c r="C7968" s="248">
        <v>130.83065074491108</v>
      </c>
    </row>
    <row r="7969" spans="2:3" x14ac:dyDescent="0.75">
      <c r="B7969" s="249">
        <v>7906</v>
      </c>
      <c r="C7969" s="248">
        <v>141.23638692025762</v>
      </c>
    </row>
    <row r="7970" spans="2:3" x14ac:dyDescent="0.75">
      <c r="B7970" s="249">
        <v>7907</v>
      </c>
      <c r="C7970" s="248">
        <v>108.79990104543555</v>
      </c>
    </row>
    <row r="7971" spans="2:3" x14ac:dyDescent="0.75">
      <c r="B7971" s="249">
        <v>7908</v>
      </c>
      <c r="C7971" s="248">
        <v>123.06842130637655</v>
      </c>
    </row>
    <row r="7972" spans="2:3" x14ac:dyDescent="0.75">
      <c r="B7972" s="249">
        <v>7909</v>
      </c>
      <c r="C7972" s="248">
        <v>122.35739479021211</v>
      </c>
    </row>
    <row r="7973" spans="2:3" x14ac:dyDescent="0.75">
      <c r="B7973" s="249">
        <v>7910</v>
      </c>
      <c r="C7973" s="248">
        <v>112.35959094950506</v>
      </c>
    </row>
    <row r="7974" spans="2:3" x14ac:dyDescent="0.75">
      <c r="B7974" s="249">
        <v>7911</v>
      </c>
      <c r="C7974" s="248">
        <v>141.60716436219639</v>
      </c>
    </row>
    <row r="7975" spans="2:3" x14ac:dyDescent="0.75">
      <c r="B7975" s="249">
        <v>7912</v>
      </c>
      <c r="C7975" s="248">
        <v>133.95758080521844</v>
      </c>
    </row>
    <row r="7976" spans="2:3" x14ac:dyDescent="0.75">
      <c r="B7976" s="249">
        <v>7913</v>
      </c>
      <c r="C7976" s="248">
        <v>113.3865524730694</v>
      </c>
    </row>
    <row r="7977" spans="2:3" x14ac:dyDescent="0.75">
      <c r="B7977" s="249">
        <v>7914</v>
      </c>
      <c r="C7977" s="248">
        <v>159.04619229607209</v>
      </c>
    </row>
    <row r="7978" spans="2:3" x14ac:dyDescent="0.75">
      <c r="B7978" s="249">
        <v>7915</v>
      </c>
      <c r="C7978" s="248">
        <v>136.91838907632544</v>
      </c>
    </row>
    <row r="7979" spans="2:3" x14ac:dyDescent="0.75">
      <c r="B7979" s="249">
        <v>7916</v>
      </c>
      <c r="C7979" s="248">
        <v>153.48711645825946</v>
      </c>
    </row>
    <row r="7980" spans="2:3" x14ac:dyDescent="0.75">
      <c r="B7980" s="249">
        <v>7917</v>
      </c>
      <c r="C7980" s="248">
        <v>117.64618673464658</v>
      </c>
    </row>
    <row r="7981" spans="2:3" x14ac:dyDescent="0.75">
      <c r="B7981" s="249">
        <v>7918</v>
      </c>
      <c r="C7981" s="248">
        <v>148.98351220471739</v>
      </c>
    </row>
    <row r="7982" spans="2:3" x14ac:dyDescent="0.75">
      <c r="B7982" s="249">
        <v>7919</v>
      </c>
      <c r="C7982" s="248">
        <v>148.21221236009976</v>
      </c>
    </row>
    <row r="7983" spans="2:3" x14ac:dyDescent="0.75">
      <c r="B7983" s="249">
        <v>7920</v>
      </c>
      <c r="C7983" s="248">
        <v>125.98702746646808</v>
      </c>
    </row>
    <row r="7984" spans="2:3" x14ac:dyDescent="0.75">
      <c r="B7984" s="249">
        <v>7921</v>
      </c>
      <c r="C7984" s="248">
        <v>113.87448047288012</v>
      </c>
    </row>
    <row r="7985" spans="2:3" x14ac:dyDescent="0.75">
      <c r="B7985" s="249">
        <v>7922</v>
      </c>
      <c r="C7985" s="248">
        <v>130.74640048963769</v>
      </c>
    </row>
    <row r="7986" spans="2:3" x14ac:dyDescent="0.75">
      <c r="B7986" s="249">
        <v>7923</v>
      </c>
      <c r="C7986" s="248">
        <v>121.82012619539979</v>
      </c>
    </row>
    <row r="7987" spans="2:3" x14ac:dyDescent="0.75">
      <c r="B7987" s="249">
        <v>7924</v>
      </c>
      <c r="C7987" s="248">
        <v>99.566145863896026</v>
      </c>
    </row>
    <row r="7988" spans="2:3" x14ac:dyDescent="0.75">
      <c r="B7988" s="249">
        <v>7925</v>
      </c>
      <c r="C7988" s="248">
        <v>109.56230029394079</v>
      </c>
    </row>
    <row r="7989" spans="2:3" x14ac:dyDescent="0.75">
      <c r="B7989" s="249">
        <v>7926</v>
      </c>
      <c r="C7989" s="248">
        <v>134.14681465500536</v>
      </c>
    </row>
    <row r="7990" spans="2:3" x14ac:dyDescent="0.75">
      <c r="B7990" s="249">
        <v>7927</v>
      </c>
      <c r="C7990" s="248">
        <v>152.21963910786397</v>
      </c>
    </row>
    <row r="7991" spans="2:3" x14ac:dyDescent="0.75">
      <c r="B7991" s="249">
        <v>7928</v>
      </c>
      <c r="C7991" s="248">
        <v>150.20454511743705</v>
      </c>
    </row>
    <row r="7992" spans="2:3" x14ac:dyDescent="0.75">
      <c r="B7992" s="249">
        <v>7929</v>
      </c>
      <c r="C7992" s="248">
        <v>156.6785272128626</v>
      </c>
    </row>
    <row r="7993" spans="2:3" x14ac:dyDescent="0.75">
      <c r="B7993" s="249">
        <v>7930</v>
      </c>
      <c r="C7993" s="248">
        <v>160.27952277471738</v>
      </c>
    </row>
    <row r="7994" spans="2:3" x14ac:dyDescent="0.75">
      <c r="B7994" s="249">
        <v>7931</v>
      </c>
      <c r="C7994" s="248">
        <v>69.911741617052499</v>
      </c>
    </row>
    <row r="7995" spans="2:3" x14ac:dyDescent="0.75">
      <c r="B7995" s="249">
        <v>7932</v>
      </c>
      <c r="C7995" s="248">
        <v>116.52284320801579</v>
      </c>
    </row>
    <row r="7996" spans="2:3" x14ac:dyDescent="0.75">
      <c r="B7996" s="249">
        <v>7933</v>
      </c>
      <c r="C7996" s="248">
        <v>159.31177482788786</v>
      </c>
    </row>
    <row r="7997" spans="2:3" x14ac:dyDescent="0.75">
      <c r="B7997" s="249">
        <v>7934</v>
      </c>
      <c r="C7997" s="248">
        <v>107.70342517459167</v>
      </c>
    </row>
    <row r="7998" spans="2:3" x14ac:dyDescent="0.75">
      <c r="B7998" s="249">
        <v>7935</v>
      </c>
      <c r="C7998" s="248">
        <v>130.8933521086104</v>
      </c>
    </row>
    <row r="7999" spans="2:3" x14ac:dyDescent="0.75">
      <c r="B7999" s="249">
        <v>7936</v>
      </c>
      <c r="C7999" s="248">
        <v>100.75366658854392</v>
      </c>
    </row>
    <row r="8000" spans="2:3" x14ac:dyDescent="0.75">
      <c r="B8000" s="249">
        <v>7937</v>
      </c>
      <c r="C8000" s="248">
        <v>154.54070107488096</v>
      </c>
    </row>
    <row r="8001" spans="2:3" x14ac:dyDescent="0.75">
      <c r="B8001" s="249">
        <v>7938</v>
      </c>
      <c r="C8001" s="248">
        <v>136.79185291788076</v>
      </c>
    </row>
    <row r="8002" spans="2:3" x14ac:dyDescent="0.75">
      <c r="B8002" s="249">
        <v>7939</v>
      </c>
      <c r="C8002" s="248">
        <v>111.21214596422317</v>
      </c>
    </row>
    <row r="8003" spans="2:3" x14ac:dyDescent="0.75">
      <c r="B8003" s="249">
        <v>7940</v>
      </c>
      <c r="C8003" s="248">
        <v>107.66939495354372</v>
      </c>
    </row>
    <row r="8004" spans="2:3" x14ac:dyDescent="0.75">
      <c r="B8004" s="249">
        <v>7941</v>
      </c>
      <c r="C8004" s="248">
        <v>59.862867598993226</v>
      </c>
    </row>
    <row r="8005" spans="2:3" x14ac:dyDescent="0.75">
      <c r="B8005" s="249">
        <v>7942</v>
      </c>
      <c r="C8005" s="248">
        <v>116.23308013122204</v>
      </c>
    </row>
    <row r="8006" spans="2:3" x14ac:dyDescent="0.75">
      <c r="B8006" s="249">
        <v>7943</v>
      </c>
      <c r="C8006" s="248">
        <v>109.76656679368992</v>
      </c>
    </row>
    <row r="8007" spans="2:3" x14ac:dyDescent="0.75">
      <c r="B8007" s="249">
        <v>7944</v>
      </c>
      <c r="C8007" s="248">
        <v>138.09324617804356</v>
      </c>
    </row>
    <row r="8008" spans="2:3" x14ac:dyDescent="0.75">
      <c r="B8008" s="249">
        <v>7945</v>
      </c>
      <c r="C8008" s="248">
        <v>120.82348041935143</v>
      </c>
    </row>
    <row r="8009" spans="2:3" x14ac:dyDescent="0.75">
      <c r="B8009" s="249">
        <v>7946</v>
      </c>
      <c r="C8009" s="248">
        <v>168.43353834064663</v>
      </c>
    </row>
    <row r="8010" spans="2:3" x14ac:dyDescent="0.75">
      <c r="B8010" s="249">
        <v>7947</v>
      </c>
      <c r="C8010" s="248">
        <v>101.60770424867732</v>
      </c>
    </row>
    <row r="8011" spans="2:3" x14ac:dyDescent="0.75">
      <c r="B8011" s="249">
        <v>7948</v>
      </c>
      <c r="C8011" s="248">
        <v>138.15093512247896</v>
      </c>
    </row>
    <row r="8012" spans="2:3" x14ac:dyDescent="0.75">
      <c r="B8012" s="249">
        <v>7949</v>
      </c>
      <c r="C8012" s="248">
        <v>78.853208613072937</v>
      </c>
    </row>
    <row r="8013" spans="2:3" x14ac:dyDescent="0.75">
      <c r="B8013" s="249">
        <v>7950</v>
      </c>
      <c r="C8013" s="248">
        <v>158.08794634484929</v>
      </c>
    </row>
    <row r="8014" spans="2:3" x14ac:dyDescent="0.75">
      <c r="B8014" s="249">
        <v>7951</v>
      </c>
      <c r="C8014" s="248">
        <v>119.21234412052532</v>
      </c>
    </row>
    <row r="8015" spans="2:3" x14ac:dyDescent="0.75">
      <c r="B8015" s="249">
        <v>7952</v>
      </c>
      <c r="C8015" s="248">
        <v>129.49267195812976</v>
      </c>
    </row>
    <row r="8016" spans="2:3" x14ac:dyDescent="0.75">
      <c r="B8016" s="249">
        <v>7953</v>
      </c>
      <c r="C8016" s="248">
        <v>124.96155233252934</v>
      </c>
    </row>
    <row r="8017" spans="2:3" x14ac:dyDescent="0.75">
      <c r="B8017" s="249">
        <v>7954</v>
      </c>
      <c r="C8017" s="248">
        <v>144.24137886801012</v>
      </c>
    </row>
    <row r="8018" spans="2:3" x14ac:dyDescent="0.75">
      <c r="B8018" s="249">
        <v>7955</v>
      </c>
      <c r="C8018" s="248">
        <v>127.78705951606413</v>
      </c>
    </row>
    <row r="8019" spans="2:3" x14ac:dyDescent="0.75">
      <c r="B8019" s="249">
        <v>7956</v>
      </c>
      <c r="C8019" s="248">
        <v>135.78753315966117</v>
      </c>
    </row>
    <row r="8020" spans="2:3" x14ac:dyDescent="0.75">
      <c r="B8020" s="249">
        <v>7957</v>
      </c>
      <c r="C8020" s="248">
        <v>149.38602121217789</v>
      </c>
    </row>
    <row r="8021" spans="2:3" x14ac:dyDescent="0.75">
      <c r="B8021" s="249">
        <v>7958</v>
      </c>
      <c r="C8021" s="248">
        <v>131.52916519575092</v>
      </c>
    </row>
    <row r="8022" spans="2:3" x14ac:dyDescent="0.75">
      <c r="B8022" s="249">
        <v>7959</v>
      </c>
      <c r="C8022" s="248">
        <v>146.59712295187057</v>
      </c>
    </row>
    <row r="8023" spans="2:3" x14ac:dyDescent="0.75">
      <c r="B8023" s="249">
        <v>7960</v>
      </c>
      <c r="C8023" s="248">
        <v>116.75241499767623</v>
      </c>
    </row>
    <row r="8024" spans="2:3" x14ac:dyDescent="0.75">
      <c r="B8024" s="249">
        <v>7961</v>
      </c>
      <c r="C8024" s="248">
        <v>108.21409779287056</v>
      </c>
    </row>
    <row r="8025" spans="2:3" x14ac:dyDescent="0.75">
      <c r="B8025" s="249">
        <v>7962</v>
      </c>
      <c r="C8025" s="248">
        <v>70.233306101407436</v>
      </c>
    </row>
    <row r="8026" spans="2:3" x14ac:dyDescent="0.75">
      <c r="B8026" s="249">
        <v>7963</v>
      </c>
      <c r="C8026" s="248">
        <v>124.97974176648145</v>
      </c>
    </row>
    <row r="8027" spans="2:3" x14ac:dyDescent="0.75">
      <c r="B8027" s="249">
        <v>7964</v>
      </c>
      <c r="C8027" s="248">
        <v>84.725729737437973</v>
      </c>
    </row>
    <row r="8028" spans="2:3" x14ac:dyDescent="0.75">
      <c r="B8028" s="249">
        <v>7965</v>
      </c>
      <c r="C8028" s="248">
        <v>154.84591725185069</v>
      </c>
    </row>
    <row r="8029" spans="2:3" x14ac:dyDescent="0.75">
      <c r="B8029" s="249">
        <v>7966</v>
      </c>
      <c r="C8029" s="248">
        <v>132.0937338200979</v>
      </c>
    </row>
    <row r="8030" spans="2:3" x14ac:dyDescent="0.75">
      <c r="B8030" s="249">
        <v>7967</v>
      </c>
      <c r="C8030" s="248">
        <v>138.81573743107069</v>
      </c>
    </row>
    <row r="8031" spans="2:3" x14ac:dyDescent="0.75">
      <c r="B8031" s="249">
        <v>7968</v>
      </c>
      <c r="C8031" s="248">
        <v>76.159032371961132</v>
      </c>
    </row>
    <row r="8032" spans="2:3" x14ac:dyDescent="0.75">
      <c r="B8032" s="249">
        <v>7969</v>
      </c>
      <c r="C8032" s="248">
        <v>105.88647397773478</v>
      </c>
    </row>
    <row r="8033" spans="2:3" x14ac:dyDescent="0.75">
      <c r="B8033" s="249">
        <v>7970</v>
      </c>
      <c r="C8033" s="248">
        <v>128.76146985737458</v>
      </c>
    </row>
    <row r="8034" spans="2:3" x14ac:dyDescent="0.75">
      <c r="B8034" s="249">
        <v>7971</v>
      </c>
      <c r="C8034" s="248">
        <v>102.5325445121027</v>
      </c>
    </row>
    <row r="8035" spans="2:3" x14ac:dyDescent="0.75">
      <c r="B8035" s="249">
        <v>7972</v>
      </c>
      <c r="C8035" s="248">
        <v>142.87094795364229</v>
      </c>
    </row>
    <row r="8036" spans="2:3" x14ac:dyDescent="0.75">
      <c r="B8036" s="249">
        <v>7973</v>
      </c>
      <c r="C8036" s="248">
        <v>141.71222442647473</v>
      </c>
    </row>
    <row r="8037" spans="2:3" x14ac:dyDescent="0.75">
      <c r="B8037" s="249">
        <v>7974</v>
      </c>
      <c r="C8037" s="248">
        <v>125.44456319404358</v>
      </c>
    </row>
    <row r="8038" spans="2:3" x14ac:dyDescent="0.75">
      <c r="B8038" s="249">
        <v>7975</v>
      </c>
      <c r="C8038" s="248">
        <v>151.42085934541717</v>
      </c>
    </row>
    <row r="8039" spans="2:3" x14ac:dyDescent="0.75">
      <c r="B8039" s="249">
        <v>7976</v>
      </c>
      <c r="C8039" s="248">
        <v>92.479496415346503</v>
      </c>
    </row>
    <row r="8040" spans="2:3" x14ac:dyDescent="0.75">
      <c r="B8040" s="249">
        <v>7977</v>
      </c>
      <c r="C8040" s="248">
        <v>131.38417699493385</v>
      </c>
    </row>
    <row r="8041" spans="2:3" x14ac:dyDescent="0.75">
      <c r="B8041" s="249">
        <v>7978</v>
      </c>
      <c r="C8041" s="248">
        <v>127.10954144502246</v>
      </c>
    </row>
    <row r="8042" spans="2:3" x14ac:dyDescent="0.75">
      <c r="B8042" s="249">
        <v>7979</v>
      </c>
      <c r="C8042" s="248">
        <v>136.60955823950474</v>
      </c>
    </row>
    <row r="8043" spans="2:3" x14ac:dyDescent="0.75">
      <c r="B8043" s="249">
        <v>7980</v>
      </c>
      <c r="C8043" s="248">
        <v>115.90461649749116</v>
      </c>
    </row>
    <row r="8044" spans="2:3" x14ac:dyDescent="0.75">
      <c r="B8044" s="249">
        <v>7981</v>
      </c>
      <c r="C8044" s="248">
        <v>113.58078091750242</v>
      </c>
    </row>
    <row r="8045" spans="2:3" x14ac:dyDescent="0.75">
      <c r="B8045" s="249">
        <v>7982</v>
      </c>
      <c r="C8045" s="248">
        <v>167.14985491715822</v>
      </c>
    </row>
    <row r="8046" spans="2:3" x14ac:dyDescent="0.75">
      <c r="B8046" s="249">
        <v>7983</v>
      </c>
      <c r="C8046" s="248">
        <v>148.93123374543254</v>
      </c>
    </row>
    <row r="8047" spans="2:3" x14ac:dyDescent="0.75">
      <c r="B8047" s="249">
        <v>7984</v>
      </c>
      <c r="C8047" s="248">
        <v>158.29050431043774</v>
      </c>
    </row>
    <row r="8048" spans="2:3" x14ac:dyDescent="0.75">
      <c r="B8048" s="249">
        <v>7985</v>
      </c>
      <c r="C8048" s="248">
        <v>93.243493835498853</v>
      </c>
    </row>
    <row r="8049" spans="2:3" x14ac:dyDescent="0.75">
      <c r="B8049" s="249">
        <v>7986</v>
      </c>
      <c r="C8049" s="248">
        <v>126.15989172454482</v>
      </c>
    </row>
    <row r="8050" spans="2:3" x14ac:dyDescent="0.75">
      <c r="B8050" s="249">
        <v>7987</v>
      </c>
      <c r="C8050" s="248">
        <v>164.57137526693182</v>
      </c>
    </row>
    <row r="8051" spans="2:3" x14ac:dyDescent="0.75">
      <c r="B8051" s="249">
        <v>7988</v>
      </c>
      <c r="C8051" s="248">
        <v>135.05955854348102</v>
      </c>
    </row>
    <row r="8052" spans="2:3" x14ac:dyDescent="0.75">
      <c r="B8052" s="249">
        <v>7989</v>
      </c>
      <c r="C8052" s="248">
        <v>103.53117967412764</v>
      </c>
    </row>
    <row r="8053" spans="2:3" x14ac:dyDescent="0.75">
      <c r="B8053" s="249">
        <v>7990</v>
      </c>
      <c r="C8053" s="248">
        <v>117.42675204767517</v>
      </c>
    </row>
    <row r="8054" spans="2:3" x14ac:dyDescent="0.75">
      <c r="B8054" s="249">
        <v>7991</v>
      </c>
      <c r="C8054" s="248">
        <v>153.61266860304107</v>
      </c>
    </row>
    <row r="8055" spans="2:3" x14ac:dyDescent="0.75">
      <c r="B8055" s="249">
        <v>7992</v>
      </c>
      <c r="C8055" s="248">
        <v>104.74768972664104</v>
      </c>
    </row>
    <row r="8056" spans="2:3" x14ac:dyDescent="0.75">
      <c r="B8056" s="249">
        <v>7993</v>
      </c>
      <c r="C8056" s="248">
        <v>87.256836956874707</v>
      </c>
    </row>
    <row r="8057" spans="2:3" x14ac:dyDescent="0.75">
      <c r="B8057" s="249">
        <v>7994</v>
      </c>
      <c r="C8057" s="248">
        <v>127.68789948305609</v>
      </c>
    </row>
    <row r="8058" spans="2:3" x14ac:dyDescent="0.75">
      <c r="B8058" s="249">
        <v>7995</v>
      </c>
      <c r="C8058" s="248">
        <v>144.29291883264187</v>
      </c>
    </row>
    <row r="8059" spans="2:3" x14ac:dyDescent="0.75">
      <c r="B8059" s="249">
        <v>7996</v>
      </c>
      <c r="C8059" s="248">
        <v>142.72945351142118</v>
      </c>
    </row>
    <row r="8060" spans="2:3" x14ac:dyDescent="0.75">
      <c r="B8060" s="249">
        <v>7997</v>
      </c>
      <c r="C8060" s="248">
        <v>132.88148996947081</v>
      </c>
    </row>
    <row r="8061" spans="2:3" x14ac:dyDescent="0.75">
      <c r="B8061" s="249">
        <v>7998</v>
      </c>
      <c r="C8061" s="248">
        <v>160.07973426043259</v>
      </c>
    </row>
    <row r="8062" spans="2:3" x14ac:dyDescent="0.75">
      <c r="B8062" s="249">
        <v>7999</v>
      </c>
      <c r="C8062" s="248">
        <v>116.99212131277575</v>
      </c>
    </row>
    <row r="8063" spans="2:3" x14ac:dyDescent="0.75">
      <c r="B8063" s="249">
        <v>8000</v>
      </c>
      <c r="C8063" s="248">
        <v>149.46101135192777</v>
      </c>
    </row>
    <row r="8064" spans="2:3" x14ac:dyDescent="0.75">
      <c r="B8064" s="249">
        <v>8001</v>
      </c>
      <c r="C8064" s="248">
        <v>121.82229088105422</v>
      </c>
    </row>
    <row r="8065" spans="2:3" x14ac:dyDescent="0.75">
      <c r="B8065" s="249">
        <v>8002</v>
      </c>
      <c r="C8065" s="248">
        <v>105.06424950455545</v>
      </c>
    </row>
    <row r="8066" spans="2:3" x14ac:dyDescent="0.75">
      <c r="B8066" s="249">
        <v>8003</v>
      </c>
      <c r="C8066" s="248">
        <v>94.069246082988869</v>
      </c>
    </row>
    <row r="8067" spans="2:3" x14ac:dyDescent="0.75">
      <c r="B8067" s="249">
        <v>8004</v>
      </c>
      <c r="C8067" s="248">
        <v>147.9584493289376</v>
      </c>
    </row>
    <row r="8068" spans="2:3" x14ac:dyDescent="0.75">
      <c r="B8068" s="249">
        <v>8005</v>
      </c>
      <c r="C8068" s="248">
        <v>163.38122464155066</v>
      </c>
    </row>
    <row r="8069" spans="2:3" x14ac:dyDescent="0.75">
      <c r="B8069" s="249">
        <v>8006</v>
      </c>
      <c r="C8069" s="248">
        <v>131.91818702037989</v>
      </c>
    </row>
    <row r="8070" spans="2:3" x14ac:dyDescent="0.75">
      <c r="B8070" s="249">
        <v>8007</v>
      </c>
      <c r="C8070" s="248">
        <v>155.56209156204679</v>
      </c>
    </row>
    <row r="8071" spans="2:3" x14ac:dyDescent="0.75">
      <c r="B8071" s="249">
        <v>8008</v>
      </c>
      <c r="C8071" s="248">
        <v>113.50588184195496</v>
      </c>
    </row>
    <row r="8072" spans="2:3" x14ac:dyDescent="0.75">
      <c r="B8072" s="249">
        <v>8009</v>
      </c>
      <c r="C8072" s="248">
        <v>117.94561519285752</v>
      </c>
    </row>
    <row r="8073" spans="2:3" x14ac:dyDescent="0.75">
      <c r="B8073" s="249">
        <v>8010</v>
      </c>
      <c r="C8073" s="248">
        <v>131.89038904062392</v>
      </c>
    </row>
    <row r="8074" spans="2:3" x14ac:dyDescent="0.75">
      <c r="B8074" s="249">
        <v>8011</v>
      </c>
      <c r="C8074" s="248">
        <v>106.49434384232441</v>
      </c>
    </row>
    <row r="8075" spans="2:3" x14ac:dyDescent="0.75">
      <c r="B8075" s="249">
        <v>8012</v>
      </c>
      <c r="C8075" s="248">
        <v>141.35554084595316</v>
      </c>
    </row>
    <row r="8076" spans="2:3" x14ac:dyDescent="0.75">
      <c r="B8076" s="249">
        <v>8013</v>
      </c>
      <c r="C8076" s="248">
        <v>92.949257211538068</v>
      </c>
    </row>
    <row r="8077" spans="2:3" x14ac:dyDescent="0.75">
      <c r="B8077" s="249">
        <v>8014</v>
      </c>
      <c r="C8077" s="248">
        <v>103.85703062733967</v>
      </c>
    </row>
    <row r="8078" spans="2:3" x14ac:dyDescent="0.75">
      <c r="B8078" s="249">
        <v>8015</v>
      </c>
      <c r="C8078" s="248">
        <v>86.220142274810769</v>
      </c>
    </row>
    <row r="8079" spans="2:3" x14ac:dyDescent="0.75">
      <c r="B8079" s="249">
        <v>8016</v>
      </c>
      <c r="C8079" s="248">
        <v>101.66468408561548</v>
      </c>
    </row>
    <row r="8080" spans="2:3" x14ac:dyDescent="0.75">
      <c r="B8080" s="249">
        <v>8017</v>
      </c>
      <c r="C8080" s="248">
        <v>105.72162071799302</v>
      </c>
    </row>
    <row r="8081" spans="2:3" x14ac:dyDescent="0.75">
      <c r="B8081" s="249">
        <v>8018</v>
      </c>
      <c r="C8081" s="248">
        <v>127.7059750786475</v>
      </c>
    </row>
    <row r="8082" spans="2:3" x14ac:dyDescent="0.75">
      <c r="B8082" s="249">
        <v>8019</v>
      </c>
      <c r="C8082" s="248">
        <v>125.64475421446292</v>
      </c>
    </row>
    <row r="8083" spans="2:3" x14ac:dyDescent="0.75">
      <c r="B8083" s="249">
        <v>8020</v>
      </c>
      <c r="C8083" s="248">
        <v>145.21177630876696</v>
      </c>
    </row>
    <row r="8084" spans="2:3" x14ac:dyDescent="0.75">
      <c r="B8084" s="249">
        <v>8021</v>
      </c>
      <c r="C8084" s="248">
        <v>108.32093669627952</v>
      </c>
    </row>
    <row r="8085" spans="2:3" x14ac:dyDescent="0.75">
      <c r="B8085" s="249">
        <v>8022</v>
      </c>
      <c r="C8085" s="248">
        <v>152.41134884682296</v>
      </c>
    </row>
    <row r="8086" spans="2:3" x14ac:dyDescent="0.75">
      <c r="B8086" s="249">
        <v>8023</v>
      </c>
      <c r="C8086" s="248">
        <v>89.872583997070663</v>
      </c>
    </row>
    <row r="8087" spans="2:3" x14ac:dyDescent="0.75">
      <c r="B8087" s="249">
        <v>8024</v>
      </c>
      <c r="C8087" s="248">
        <v>112.9464692214044</v>
      </c>
    </row>
    <row r="8088" spans="2:3" x14ac:dyDescent="0.75">
      <c r="B8088" s="249">
        <v>8025</v>
      </c>
      <c r="C8088" s="248">
        <v>123.82143153602644</v>
      </c>
    </row>
    <row r="8089" spans="2:3" x14ac:dyDescent="0.75">
      <c r="B8089" s="249">
        <v>8026</v>
      </c>
      <c r="C8089" s="248">
        <v>110.39124593512673</v>
      </c>
    </row>
    <row r="8090" spans="2:3" x14ac:dyDescent="0.75">
      <c r="B8090" s="249">
        <v>8027</v>
      </c>
      <c r="C8090" s="248">
        <v>106.33242544308109</v>
      </c>
    </row>
    <row r="8091" spans="2:3" x14ac:dyDescent="0.75">
      <c r="B8091" s="249">
        <v>8028</v>
      </c>
      <c r="C8091" s="248">
        <v>133.35239397358299</v>
      </c>
    </row>
    <row r="8092" spans="2:3" x14ac:dyDescent="0.75">
      <c r="B8092" s="249">
        <v>8029</v>
      </c>
      <c r="C8092" s="248">
        <v>137.27091415026291</v>
      </c>
    </row>
    <row r="8093" spans="2:3" x14ac:dyDescent="0.75">
      <c r="B8093" s="249">
        <v>8030</v>
      </c>
      <c r="C8093" s="248">
        <v>133.3107856620959</v>
      </c>
    </row>
    <row r="8094" spans="2:3" x14ac:dyDescent="0.75">
      <c r="B8094" s="249">
        <v>8031</v>
      </c>
      <c r="C8094" s="248">
        <v>92.351298966223254</v>
      </c>
    </row>
    <row r="8095" spans="2:3" x14ac:dyDescent="0.75">
      <c r="B8095" s="249">
        <v>8032</v>
      </c>
      <c r="C8095" s="248">
        <v>114.41651402615649</v>
      </c>
    </row>
    <row r="8096" spans="2:3" x14ac:dyDescent="0.75">
      <c r="B8096" s="249">
        <v>8033</v>
      </c>
      <c r="C8096" s="248">
        <v>152.70189671085035</v>
      </c>
    </row>
    <row r="8097" spans="2:3" x14ac:dyDescent="0.75">
      <c r="B8097" s="249">
        <v>8034</v>
      </c>
      <c r="C8097" s="248">
        <v>115.58867765923526</v>
      </c>
    </row>
    <row r="8098" spans="2:3" x14ac:dyDescent="0.75">
      <c r="B8098" s="249">
        <v>8035</v>
      </c>
      <c r="C8098" s="248">
        <v>134.48172815887975</v>
      </c>
    </row>
    <row r="8099" spans="2:3" x14ac:dyDescent="0.75">
      <c r="B8099" s="249">
        <v>8036</v>
      </c>
      <c r="C8099" s="248">
        <v>147.3307717820625</v>
      </c>
    </row>
    <row r="8100" spans="2:3" x14ac:dyDescent="0.75">
      <c r="B8100" s="249">
        <v>8037</v>
      </c>
      <c r="C8100" s="248">
        <v>128.71625273908217</v>
      </c>
    </row>
    <row r="8101" spans="2:3" x14ac:dyDescent="0.75">
      <c r="B8101" s="249">
        <v>8038</v>
      </c>
      <c r="C8101" s="248">
        <v>85.394157881609857</v>
      </c>
    </row>
    <row r="8102" spans="2:3" x14ac:dyDescent="0.75">
      <c r="B8102" s="249">
        <v>8039</v>
      </c>
      <c r="C8102" s="248">
        <v>82.677368158370541</v>
      </c>
    </row>
    <row r="8103" spans="2:3" x14ac:dyDescent="0.75">
      <c r="B8103" s="249">
        <v>8040</v>
      </c>
      <c r="C8103" s="248">
        <v>136.85732723184327</v>
      </c>
    </row>
    <row r="8104" spans="2:3" x14ac:dyDescent="0.75">
      <c r="B8104" s="249">
        <v>8041</v>
      </c>
      <c r="C8104" s="248">
        <v>149.3962197122643</v>
      </c>
    </row>
    <row r="8105" spans="2:3" x14ac:dyDescent="0.75">
      <c r="B8105" s="249">
        <v>8042</v>
      </c>
      <c r="C8105" s="248">
        <v>124.47900411115235</v>
      </c>
    </row>
    <row r="8106" spans="2:3" x14ac:dyDescent="0.75">
      <c r="B8106" s="249">
        <v>8043</v>
      </c>
      <c r="C8106" s="248">
        <v>104.54904369134687</v>
      </c>
    </row>
    <row r="8107" spans="2:3" x14ac:dyDescent="0.75">
      <c r="B8107" s="249">
        <v>8044</v>
      </c>
      <c r="C8107" s="248">
        <v>112.25606058537105</v>
      </c>
    </row>
    <row r="8108" spans="2:3" x14ac:dyDescent="0.75">
      <c r="B8108" s="249">
        <v>8045</v>
      </c>
      <c r="C8108" s="248">
        <v>130.04248271973105</v>
      </c>
    </row>
    <row r="8109" spans="2:3" x14ac:dyDescent="0.75">
      <c r="B8109" s="249">
        <v>8046</v>
      </c>
      <c r="C8109" s="248">
        <v>95.474474907527167</v>
      </c>
    </row>
    <row r="8110" spans="2:3" x14ac:dyDescent="0.75">
      <c r="B8110" s="249">
        <v>8047</v>
      </c>
      <c r="C8110" s="248">
        <v>165.81608716144754</v>
      </c>
    </row>
    <row r="8111" spans="2:3" x14ac:dyDescent="0.75">
      <c r="B8111" s="249">
        <v>8048</v>
      </c>
      <c r="C8111" s="248">
        <v>113.45991170842038</v>
      </c>
    </row>
    <row r="8112" spans="2:3" x14ac:dyDescent="0.75">
      <c r="B8112" s="249">
        <v>8049</v>
      </c>
      <c r="C8112" s="248">
        <v>102.16168028969675</v>
      </c>
    </row>
    <row r="8113" spans="2:3" x14ac:dyDescent="0.75">
      <c r="B8113" s="249">
        <v>8050</v>
      </c>
      <c r="C8113" s="248">
        <v>135.69613776632309</v>
      </c>
    </row>
    <row r="8114" spans="2:3" x14ac:dyDescent="0.75">
      <c r="B8114" s="249">
        <v>8051</v>
      </c>
      <c r="C8114" s="248">
        <v>148.39265843828264</v>
      </c>
    </row>
    <row r="8115" spans="2:3" x14ac:dyDescent="0.75">
      <c r="B8115" s="249">
        <v>8052</v>
      </c>
      <c r="C8115" s="248">
        <v>163.91831793756694</v>
      </c>
    </row>
    <row r="8116" spans="2:3" x14ac:dyDescent="0.75">
      <c r="B8116" s="249">
        <v>8053</v>
      </c>
      <c r="C8116" s="248">
        <v>131.48291341680931</v>
      </c>
    </row>
    <row r="8117" spans="2:3" x14ac:dyDescent="0.75">
      <c r="B8117" s="249">
        <v>8054</v>
      </c>
      <c r="C8117" s="248">
        <v>125.49388946272704</v>
      </c>
    </row>
    <row r="8118" spans="2:3" x14ac:dyDescent="0.75">
      <c r="B8118" s="249">
        <v>8055</v>
      </c>
      <c r="C8118" s="248">
        <v>118.61410279089191</v>
      </c>
    </row>
    <row r="8119" spans="2:3" x14ac:dyDescent="0.75">
      <c r="B8119" s="249">
        <v>8056</v>
      </c>
      <c r="C8119" s="248">
        <v>116.38945780158528</v>
      </c>
    </row>
    <row r="8120" spans="2:3" x14ac:dyDescent="0.75">
      <c r="B8120" s="249">
        <v>8057</v>
      </c>
      <c r="C8120" s="248">
        <v>120.28003255460349</v>
      </c>
    </row>
    <row r="8121" spans="2:3" x14ac:dyDescent="0.75">
      <c r="B8121" s="249">
        <v>8058</v>
      </c>
      <c r="C8121" s="248">
        <v>130.89015710410169</v>
      </c>
    </row>
    <row r="8122" spans="2:3" x14ac:dyDescent="0.75">
      <c r="B8122" s="249">
        <v>8059</v>
      </c>
      <c r="C8122" s="248">
        <v>154.96165203849904</v>
      </c>
    </row>
    <row r="8123" spans="2:3" x14ac:dyDescent="0.75">
      <c r="B8123" s="249">
        <v>8060</v>
      </c>
      <c r="C8123" s="248">
        <v>123.57477614177844</v>
      </c>
    </row>
    <row r="8124" spans="2:3" x14ac:dyDescent="0.75">
      <c r="B8124" s="249">
        <v>8061</v>
      </c>
      <c r="C8124" s="248">
        <v>112.80329197376869</v>
      </c>
    </row>
    <row r="8125" spans="2:3" x14ac:dyDescent="0.75">
      <c r="B8125" s="249">
        <v>8062</v>
      </c>
      <c r="C8125" s="248">
        <v>154.09337482242231</v>
      </c>
    </row>
    <row r="8126" spans="2:3" x14ac:dyDescent="0.75">
      <c r="B8126" s="249">
        <v>8063</v>
      </c>
      <c r="C8126" s="248">
        <v>106.28890789287102</v>
      </c>
    </row>
    <row r="8127" spans="2:3" x14ac:dyDescent="0.75">
      <c r="B8127" s="249">
        <v>8064</v>
      </c>
      <c r="C8127" s="248">
        <v>114.73601048895382</v>
      </c>
    </row>
    <row r="8128" spans="2:3" x14ac:dyDescent="0.75">
      <c r="B8128" s="249">
        <v>8065</v>
      </c>
      <c r="C8128" s="248">
        <v>122.73818649805204</v>
      </c>
    </row>
    <row r="8129" spans="2:3" x14ac:dyDescent="0.75">
      <c r="B8129" s="249">
        <v>8066</v>
      </c>
      <c r="C8129" s="248">
        <v>105.68089865210331</v>
      </c>
    </row>
    <row r="8130" spans="2:3" x14ac:dyDescent="0.75">
      <c r="B8130" s="249">
        <v>8067</v>
      </c>
      <c r="C8130" s="248">
        <v>133.6520496113065</v>
      </c>
    </row>
    <row r="8131" spans="2:3" x14ac:dyDescent="0.75">
      <c r="B8131" s="249">
        <v>8068</v>
      </c>
      <c r="C8131" s="248">
        <v>141.33406156956926</v>
      </c>
    </row>
    <row r="8132" spans="2:3" x14ac:dyDescent="0.75">
      <c r="B8132" s="249">
        <v>8069</v>
      </c>
      <c r="C8132" s="248">
        <v>129.74197106316933</v>
      </c>
    </row>
    <row r="8133" spans="2:3" x14ac:dyDescent="0.75">
      <c r="B8133" s="249">
        <v>8070</v>
      </c>
      <c r="C8133" s="248">
        <v>135.62265555460226</v>
      </c>
    </row>
    <row r="8134" spans="2:3" x14ac:dyDescent="0.75">
      <c r="B8134" s="249">
        <v>8071</v>
      </c>
      <c r="C8134" s="248">
        <v>103.03294262711562</v>
      </c>
    </row>
    <row r="8135" spans="2:3" x14ac:dyDescent="0.75">
      <c r="B8135" s="249">
        <v>8072</v>
      </c>
      <c r="C8135" s="248">
        <v>133.30955692919741</v>
      </c>
    </row>
    <row r="8136" spans="2:3" x14ac:dyDescent="0.75">
      <c r="B8136" s="249">
        <v>8073</v>
      </c>
      <c r="C8136" s="248">
        <v>74.782189108328254</v>
      </c>
    </row>
    <row r="8137" spans="2:3" x14ac:dyDescent="0.75">
      <c r="B8137" s="249">
        <v>8074</v>
      </c>
      <c r="C8137" s="248">
        <v>134.79027787872721</v>
      </c>
    </row>
    <row r="8138" spans="2:3" x14ac:dyDescent="0.75">
      <c r="B8138" s="249">
        <v>8075</v>
      </c>
      <c r="C8138" s="248">
        <v>114.182149450181</v>
      </c>
    </row>
    <row r="8139" spans="2:3" x14ac:dyDescent="0.75">
      <c r="B8139" s="249">
        <v>8076</v>
      </c>
      <c r="C8139" s="248">
        <v>152.06124099762002</v>
      </c>
    </row>
    <row r="8140" spans="2:3" x14ac:dyDescent="0.75">
      <c r="B8140" s="249">
        <v>8077</v>
      </c>
      <c r="C8140" s="248">
        <v>90.546491745387897</v>
      </c>
    </row>
    <row r="8141" spans="2:3" x14ac:dyDescent="0.75">
      <c r="B8141" s="249">
        <v>8078</v>
      </c>
      <c r="C8141" s="248">
        <v>88.750687961790518</v>
      </c>
    </row>
    <row r="8142" spans="2:3" x14ac:dyDescent="0.75">
      <c r="B8142" s="249">
        <v>8079</v>
      </c>
      <c r="C8142" s="248">
        <v>109.32003943185835</v>
      </c>
    </row>
    <row r="8143" spans="2:3" x14ac:dyDescent="0.75">
      <c r="B8143" s="249">
        <v>8080</v>
      </c>
      <c r="C8143" s="248">
        <v>80.487318609323054</v>
      </c>
    </row>
    <row r="8144" spans="2:3" x14ac:dyDescent="0.75">
      <c r="B8144" s="249">
        <v>8081</v>
      </c>
      <c r="C8144" s="248">
        <v>155.80675776811216</v>
      </c>
    </row>
    <row r="8145" spans="2:3" x14ac:dyDescent="0.75">
      <c r="B8145" s="249">
        <v>8082</v>
      </c>
      <c r="C8145" s="248">
        <v>103.65061190658983</v>
      </c>
    </row>
    <row r="8146" spans="2:3" x14ac:dyDescent="0.75">
      <c r="B8146" s="249">
        <v>8083</v>
      </c>
      <c r="C8146" s="248">
        <v>79.01261897807197</v>
      </c>
    </row>
    <row r="8147" spans="2:3" x14ac:dyDescent="0.75">
      <c r="B8147" s="249">
        <v>8084</v>
      </c>
      <c r="C8147" s="248">
        <v>120.43583137700101</v>
      </c>
    </row>
    <row r="8148" spans="2:3" x14ac:dyDescent="0.75">
      <c r="B8148" s="249">
        <v>8085</v>
      </c>
      <c r="C8148" s="248">
        <v>129.14266554618834</v>
      </c>
    </row>
    <row r="8149" spans="2:3" x14ac:dyDescent="0.75">
      <c r="B8149" s="249">
        <v>8086</v>
      </c>
      <c r="C8149" s="248">
        <v>115.00689653417524</v>
      </c>
    </row>
    <row r="8150" spans="2:3" x14ac:dyDescent="0.75">
      <c r="B8150" s="249">
        <v>8087</v>
      </c>
      <c r="C8150" s="248">
        <v>110.42945561050502</v>
      </c>
    </row>
    <row r="8151" spans="2:3" x14ac:dyDescent="0.75">
      <c r="B8151" s="249">
        <v>8088</v>
      </c>
      <c r="C8151" s="248">
        <v>133.2762296196581</v>
      </c>
    </row>
    <row r="8152" spans="2:3" x14ac:dyDescent="0.75">
      <c r="B8152" s="249">
        <v>8089</v>
      </c>
      <c r="C8152" s="248">
        <v>109.41815208381658</v>
      </c>
    </row>
    <row r="8153" spans="2:3" x14ac:dyDescent="0.75">
      <c r="B8153" s="249">
        <v>8090</v>
      </c>
      <c r="C8153" s="248">
        <v>113.38192825634266</v>
      </c>
    </row>
    <row r="8154" spans="2:3" x14ac:dyDescent="0.75">
      <c r="B8154" s="249">
        <v>8091</v>
      </c>
      <c r="C8154" s="248">
        <v>103.87329012585337</v>
      </c>
    </row>
    <row r="8155" spans="2:3" x14ac:dyDescent="0.75">
      <c r="B8155" s="249">
        <v>8092</v>
      </c>
      <c r="C8155" s="248">
        <v>121.18009467158357</v>
      </c>
    </row>
    <row r="8156" spans="2:3" x14ac:dyDescent="0.75">
      <c r="B8156" s="249">
        <v>8093</v>
      </c>
      <c r="C8156" s="248">
        <v>139.60463882937376</v>
      </c>
    </row>
    <row r="8157" spans="2:3" x14ac:dyDescent="0.75">
      <c r="B8157" s="249">
        <v>8094</v>
      </c>
      <c r="C8157" s="248">
        <v>126.83828292252831</v>
      </c>
    </row>
    <row r="8158" spans="2:3" x14ac:dyDescent="0.75">
      <c r="B8158" s="249">
        <v>8095</v>
      </c>
      <c r="C8158" s="248">
        <v>143.43608961839848</v>
      </c>
    </row>
    <row r="8159" spans="2:3" x14ac:dyDescent="0.75">
      <c r="B8159" s="249">
        <v>8096</v>
      </c>
      <c r="C8159" s="248">
        <v>123.06118402780764</v>
      </c>
    </row>
    <row r="8160" spans="2:3" x14ac:dyDescent="0.75">
      <c r="B8160" s="249">
        <v>8097</v>
      </c>
      <c r="C8160" s="248">
        <v>103.15735356139425</v>
      </c>
    </row>
    <row r="8161" spans="2:3" x14ac:dyDescent="0.75">
      <c r="B8161" s="249">
        <v>8098</v>
      </c>
      <c r="C8161" s="248">
        <v>122.0085777360745</v>
      </c>
    </row>
    <row r="8162" spans="2:3" x14ac:dyDescent="0.75">
      <c r="B8162" s="249">
        <v>8099</v>
      </c>
      <c r="C8162" s="248">
        <v>105.24304219570206</v>
      </c>
    </row>
    <row r="8163" spans="2:3" x14ac:dyDescent="0.75">
      <c r="B8163" s="249">
        <v>8100</v>
      </c>
      <c r="C8163" s="248">
        <v>155.86907913322182</v>
      </c>
    </row>
    <row r="8164" spans="2:3" x14ac:dyDescent="0.75">
      <c r="B8164" s="249">
        <v>8101</v>
      </c>
      <c r="C8164" s="248">
        <v>104.10895822989276</v>
      </c>
    </row>
    <row r="8165" spans="2:3" x14ac:dyDescent="0.75">
      <c r="B8165" s="249">
        <v>8102</v>
      </c>
      <c r="C8165" s="248">
        <v>126.44343356191899</v>
      </c>
    </row>
    <row r="8166" spans="2:3" x14ac:dyDescent="0.75">
      <c r="B8166" s="249">
        <v>8103</v>
      </c>
      <c r="C8166" s="248">
        <v>136.52490292411017</v>
      </c>
    </row>
    <row r="8167" spans="2:3" x14ac:dyDescent="0.75">
      <c r="B8167" s="249">
        <v>8104</v>
      </c>
      <c r="C8167" s="248">
        <v>116.20642655614893</v>
      </c>
    </row>
    <row r="8168" spans="2:3" x14ac:dyDescent="0.75">
      <c r="B8168" s="249">
        <v>8105</v>
      </c>
      <c r="C8168" s="248">
        <v>154.8656896760408</v>
      </c>
    </row>
    <row r="8169" spans="2:3" x14ac:dyDescent="0.75">
      <c r="B8169" s="249">
        <v>8106</v>
      </c>
      <c r="C8169" s="248">
        <v>118.16899209093889</v>
      </c>
    </row>
    <row r="8170" spans="2:3" x14ac:dyDescent="0.75">
      <c r="B8170" s="249">
        <v>8107</v>
      </c>
      <c r="C8170" s="248">
        <v>123.95060595524177</v>
      </c>
    </row>
    <row r="8171" spans="2:3" x14ac:dyDescent="0.75">
      <c r="B8171" s="249">
        <v>8108</v>
      </c>
      <c r="C8171" s="248">
        <v>138.21413777701324</v>
      </c>
    </row>
    <row r="8172" spans="2:3" x14ac:dyDescent="0.75">
      <c r="B8172" s="249">
        <v>8109</v>
      </c>
      <c r="C8172" s="248">
        <v>142.96631592524119</v>
      </c>
    </row>
    <row r="8173" spans="2:3" x14ac:dyDescent="0.75">
      <c r="B8173" s="249">
        <v>8110</v>
      </c>
      <c r="C8173" s="248">
        <v>110.44843747111081</v>
      </c>
    </row>
    <row r="8174" spans="2:3" x14ac:dyDescent="0.75">
      <c r="B8174" s="249">
        <v>8111</v>
      </c>
      <c r="C8174" s="248">
        <v>154.72695602070098</v>
      </c>
    </row>
    <row r="8175" spans="2:3" x14ac:dyDescent="0.75">
      <c r="B8175" s="249">
        <v>8112</v>
      </c>
      <c r="C8175" s="248">
        <v>95.543952621520717</v>
      </c>
    </row>
    <row r="8176" spans="2:3" x14ac:dyDescent="0.75">
      <c r="B8176" s="249">
        <v>8113</v>
      </c>
      <c r="C8176" s="248">
        <v>74.670752224821911</v>
      </c>
    </row>
    <row r="8177" spans="2:3" x14ac:dyDescent="0.75">
      <c r="B8177" s="249">
        <v>8114</v>
      </c>
      <c r="C8177" s="248">
        <v>118.02741314599902</v>
      </c>
    </row>
    <row r="8178" spans="2:3" x14ac:dyDescent="0.75">
      <c r="B8178" s="249">
        <v>8115</v>
      </c>
      <c r="C8178" s="248">
        <v>99.896845607684767</v>
      </c>
    </row>
    <row r="8179" spans="2:3" x14ac:dyDescent="0.75">
      <c r="B8179" s="249">
        <v>8116</v>
      </c>
      <c r="C8179" s="248">
        <v>105.34963731636034</v>
      </c>
    </row>
    <row r="8180" spans="2:3" x14ac:dyDescent="0.75">
      <c r="B8180" s="249">
        <v>8117</v>
      </c>
      <c r="C8180" s="248">
        <v>135.09900081768035</v>
      </c>
    </row>
    <row r="8181" spans="2:3" x14ac:dyDescent="0.75">
      <c r="B8181" s="249">
        <v>8118</v>
      </c>
      <c r="C8181" s="248">
        <v>111.58169019607199</v>
      </c>
    </row>
    <row r="8182" spans="2:3" x14ac:dyDescent="0.75">
      <c r="B8182" s="249">
        <v>8119</v>
      </c>
      <c r="C8182" s="248">
        <v>93.027178137907455</v>
      </c>
    </row>
    <row r="8183" spans="2:3" x14ac:dyDescent="0.75">
      <c r="B8183" s="249">
        <v>8120</v>
      </c>
      <c r="C8183" s="248">
        <v>99.987151095832402</v>
      </c>
    </row>
    <row r="8184" spans="2:3" x14ac:dyDescent="0.75">
      <c r="B8184" s="249">
        <v>8121</v>
      </c>
      <c r="C8184" s="248">
        <v>121.54307599635587</v>
      </c>
    </row>
    <row r="8185" spans="2:3" x14ac:dyDescent="0.75">
      <c r="B8185" s="249">
        <v>8122</v>
      </c>
      <c r="C8185" s="248">
        <v>92.887498944921745</v>
      </c>
    </row>
    <row r="8186" spans="2:3" x14ac:dyDescent="0.75">
      <c r="B8186" s="249">
        <v>8123</v>
      </c>
      <c r="C8186" s="248">
        <v>121.76399276779298</v>
      </c>
    </row>
    <row r="8187" spans="2:3" x14ac:dyDescent="0.75">
      <c r="B8187" s="249">
        <v>8124</v>
      </c>
      <c r="C8187" s="248">
        <v>94.018928060058073</v>
      </c>
    </row>
    <row r="8188" spans="2:3" x14ac:dyDescent="0.75">
      <c r="B8188" s="249">
        <v>8125</v>
      </c>
      <c r="C8188" s="248">
        <v>100.12265434535553</v>
      </c>
    </row>
    <row r="8189" spans="2:3" x14ac:dyDescent="0.75">
      <c r="B8189" s="249">
        <v>8126</v>
      </c>
      <c r="C8189" s="248">
        <v>128.58587679111494</v>
      </c>
    </row>
    <row r="8190" spans="2:3" x14ac:dyDescent="0.75">
      <c r="B8190" s="249">
        <v>8127</v>
      </c>
      <c r="C8190" s="248">
        <v>140.62688211480685</v>
      </c>
    </row>
    <row r="8191" spans="2:3" x14ac:dyDescent="0.75">
      <c r="B8191" s="249">
        <v>8128</v>
      </c>
      <c r="C8191" s="248">
        <v>124.0859830503768</v>
      </c>
    </row>
    <row r="8192" spans="2:3" x14ac:dyDescent="0.75">
      <c r="B8192" s="249">
        <v>8129</v>
      </c>
      <c r="C8192" s="248">
        <v>104.36648493127102</v>
      </c>
    </row>
    <row r="8193" spans="2:3" x14ac:dyDescent="0.75">
      <c r="B8193" s="249">
        <v>8130</v>
      </c>
      <c r="C8193" s="248">
        <v>152.02812400194915</v>
      </c>
    </row>
    <row r="8194" spans="2:3" x14ac:dyDescent="0.75">
      <c r="B8194" s="249">
        <v>8131</v>
      </c>
      <c r="C8194" s="248">
        <v>130.39012394489109</v>
      </c>
    </row>
    <row r="8195" spans="2:3" x14ac:dyDescent="0.75">
      <c r="B8195" s="249">
        <v>8132</v>
      </c>
      <c r="C8195" s="248">
        <v>96.97833970023251</v>
      </c>
    </row>
    <row r="8196" spans="2:3" x14ac:dyDescent="0.75">
      <c r="B8196" s="249">
        <v>8133</v>
      </c>
      <c r="C8196" s="248">
        <v>143.38437533622354</v>
      </c>
    </row>
    <row r="8197" spans="2:3" x14ac:dyDescent="0.75">
      <c r="B8197" s="249">
        <v>8134</v>
      </c>
      <c r="C8197" s="248">
        <v>101.83718320833752</v>
      </c>
    </row>
    <row r="8198" spans="2:3" x14ac:dyDescent="0.75">
      <c r="B8198" s="249">
        <v>8135</v>
      </c>
      <c r="C8198" s="248">
        <v>110.95686571592272</v>
      </c>
    </row>
    <row r="8199" spans="2:3" x14ac:dyDescent="0.75">
      <c r="B8199" s="249">
        <v>8136</v>
      </c>
      <c r="C8199" s="248">
        <v>138.62396165623849</v>
      </c>
    </row>
    <row r="8200" spans="2:3" x14ac:dyDescent="0.75">
      <c r="B8200" s="249">
        <v>8137</v>
      </c>
      <c r="C8200" s="248">
        <v>143.8253481859648</v>
      </c>
    </row>
    <row r="8201" spans="2:3" x14ac:dyDescent="0.75">
      <c r="B8201" s="249">
        <v>8138</v>
      </c>
      <c r="C8201" s="248">
        <v>118.08333238726249</v>
      </c>
    </row>
    <row r="8202" spans="2:3" x14ac:dyDescent="0.75">
      <c r="B8202" s="249">
        <v>8139</v>
      </c>
      <c r="C8202" s="248">
        <v>113.34169255695888</v>
      </c>
    </row>
    <row r="8203" spans="2:3" x14ac:dyDescent="0.75">
      <c r="B8203" s="249">
        <v>8140</v>
      </c>
      <c r="C8203" s="248">
        <v>150.1711189813785</v>
      </c>
    </row>
    <row r="8204" spans="2:3" x14ac:dyDescent="0.75">
      <c r="B8204" s="249">
        <v>8141</v>
      </c>
      <c r="C8204" s="248">
        <v>164.64128747813731</v>
      </c>
    </row>
    <row r="8205" spans="2:3" x14ac:dyDescent="0.75">
      <c r="B8205" s="249">
        <v>8142</v>
      </c>
      <c r="C8205" s="248">
        <v>91.367429957688103</v>
      </c>
    </row>
    <row r="8206" spans="2:3" x14ac:dyDescent="0.75">
      <c r="B8206" s="249">
        <v>8143</v>
      </c>
      <c r="C8206" s="248">
        <v>116.75963746982066</v>
      </c>
    </row>
    <row r="8207" spans="2:3" x14ac:dyDescent="0.75">
      <c r="B8207" s="249">
        <v>8144</v>
      </c>
      <c r="C8207" s="248">
        <v>69.4090886091127</v>
      </c>
    </row>
    <row r="8208" spans="2:3" x14ac:dyDescent="0.75">
      <c r="B8208" s="249">
        <v>8145</v>
      </c>
      <c r="C8208" s="248">
        <v>136.90678296364496</v>
      </c>
    </row>
    <row r="8209" spans="2:3" x14ac:dyDescent="0.75">
      <c r="B8209" s="249">
        <v>8146</v>
      </c>
      <c r="C8209" s="248">
        <v>80.550538192595141</v>
      </c>
    </row>
    <row r="8210" spans="2:3" x14ac:dyDescent="0.75">
      <c r="B8210" s="249">
        <v>8147</v>
      </c>
      <c r="C8210" s="248">
        <v>110.52800069879369</v>
      </c>
    </row>
    <row r="8211" spans="2:3" x14ac:dyDescent="0.75">
      <c r="B8211" s="249">
        <v>8148</v>
      </c>
      <c r="C8211" s="248">
        <v>137.03541941234363</v>
      </c>
    </row>
    <row r="8212" spans="2:3" x14ac:dyDescent="0.75">
      <c r="B8212" s="249">
        <v>8149</v>
      </c>
      <c r="C8212" s="248">
        <v>99.359992209670963</v>
      </c>
    </row>
    <row r="8213" spans="2:3" x14ac:dyDescent="0.75">
      <c r="B8213" s="249">
        <v>8150</v>
      </c>
      <c r="C8213" s="248">
        <v>123.44701380409676</v>
      </c>
    </row>
    <row r="8214" spans="2:3" x14ac:dyDescent="0.75">
      <c r="B8214" s="249">
        <v>8151</v>
      </c>
      <c r="C8214" s="248">
        <v>86.156686169997329</v>
      </c>
    </row>
    <row r="8215" spans="2:3" x14ac:dyDescent="0.75">
      <c r="B8215" s="249">
        <v>8152</v>
      </c>
      <c r="C8215" s="248">
        <v>110.42338956491014</v>
      </c>
    </row>
    <row r="8216" spans="2:3" x14ac:dyDescent="0.75">
      <c r="B8216" s="249">
        <v>8153</v>
      </c>
      <c r="C8216" s="248">
        <v>129.80536273178731</v>
      </c>
    </row>
    <row r="8217" spans="2:3" x14ac:dyDescent="0.75">
      <c r="B8217" s="249">
        <v>8154</v>
      </c>
      <c r="C8217" s="248">
        <v>131.16468300646085</v>
      </c>
    </row>
    <row r="8218" spans="2:3" x14ac:dyDescent="0.75">
      <c r="B8218" s="249">
        <v>8155</v>
      </c>
      <c r="C8218" s="248">
        <v>105.08986196059642</v>
      </c>
    </row>
    <row r="8219" spans="2:3" x14ac:dyDescent="0.75">
      <c r="B8219" s="249">
        <v>8156</v>
      </c>
      <c r="C8219" s="248">
        <v>108.31773427012207</v>
      </c>
    </row>
    <row r="8220" spans="2:3" x14ac:dyDescent="0.75">
      <c r="B8220" s="249">
        <v>8157</v>
      </c>
      <c r="C8220" s="248">
        <v>85.757965881374446</v>
      </c>
    </row>
    <row r="8221" spans="2:3" x14ac:dyDescent="0.75">
      <c r="B8221" s="249">
        <v>8158</v>
      </c>
      <c r="C8221" s="248">
        <v>124.33293782582523</v>
      </c>
    </row>
    <row r="8222" spans="2:3" x14ac:dyDescent="0.75">
      <c r="B8222" s="249">
        <v>8159</v>
      </c>
      <c r="C8222" s="248">
        <v>134.08087472423006</v>
      </c>
    </row>
    <row r="8223" spans="2:3" x14ac:dyDescent="0.75">
      <c r="B8223" s="249">
        <v>8160</v>
      </c>
      <c r="C8223" s="248">
        <v>123.7212104903095</v>
      </c>
    </row>
    <row r="8224" spans="2:3" x14ac:dyDescent="0.75">
      <c r="B8224" s="249">
        <v>8161</v>
      </c>
      <c r="C8224" s="248">
        <v>85.423366860341446</v>
      </c>
    </row>
    <row r="8225" spans="2:3" x14ac:dyDescent="0.75">
      <c r="B8225" s="249">
        <v>8162</v>
      </c>
      <c r="C8225" s="248">
        <v>109.89793659392778</v>
      </c>
    </row>
    <row r="8226" spans="2:3" x14ac:dyDescent="0.75">
      <c r="B8226" s="249">
        <v>8163</v>
      </c>
      <c r="C8226" s="248">
        <v>104.35708396306597</v>
      </c>
    </row>
    <row r="8227" spans="2:3" x14ac:dyDescent="0.75">
      <c r="B8227" s="249">
        <v>8164</v>
      </c>
      <c r="C8227" s="248">
        <v>94.98606409433927</v>
      </c>
    </row>
    <row r="8228" spans="2:3" x14ac:dyDescent="0.75">
      <c r="B8228" s="249">
        <v>8165</v>
      </c>
      <c r="C8228" s="248">
        <v>113.45606140475059</v>
      </c>
    </row>
    <row r="8229" spans="2:3" x14ac:dyDescent="0.75">
      <c r="B8229" s="249">
        <v>8166</v>
      </c>
      <c r="C8229" s="248">
        <v>153.96074501582748</v>
      </c>
    </row>
    <row r="8230" spans="2:3" x14ac:dyDescent="0.75">
      <c r="B8230" s="249">
        <v>8167</v>
      </c>
      <c r="C8230" s="248">
        <v>146.73164324400946</v>
      </c>
    </row>
    <row r="8231" spans="2:3" x14ac:dyDescent="0.75">
      <c r="B8231" s="249">
        <v>8168</v>
      </c>
      <c r="C8231" s="248">
        <v>129.09692398156307</v>
      </c>
    </row>
    <row r="8232" spans="2:3" x14ac:dyDescent="0.75">
      <c r="B8232" s="249">
        <v>8169</v>
      </c>
      <c r="C8232" s="248">
        <v>92.029458979506501</v>
      </c>
    </row>
    <row r="8233" spans="2:3" x14ac:dyDescent="0.75">
      <c r="B8233" s="249">
        <v>8170</v>
      </c>
      <c r="C8233" s="248">
        <v>123.57883728934658</v>
      </c>
    </row>
    <row r="8234" spans="2:3" x14ac:dyDescent="0.75">
      <c r="B8234" s="249">
        <v>8171</v>
      </c>
      <c r="C8234" s="248">
        <v>84.564148240601867</v>
      </c>
    </row>
    <row r="8235" spans="2:3" x14ac:dyDescent="0.75">
      <c r="B8235" s="249">
        <v>8172</v>
      </c>
      <c r="C8235" s="248">
        <v>111.56732768536916</v>
      </c>
    </row>
    <row r="8236" spans="2:3" x14ac:dyDescent="0.75">
      <c r="B8236" s="249">
        <v>8173</v>
      </c>
      <c r="C8236" s="248">
        <v>144.80165685070514</v>
      </c>
    </row>
    <row r="8237" spans="2:3" x14ac:dyDescent="0.75">
      <c r="B8237" s="249">
        <v>8174</v>
      </c>
      <c r="C8237" s="248">
        <v>126.16988942441249</v>
      </c>
    </row>
    <row r="8238" spans="2:3" x14ac:dyDescent="0.75">
      <c r="B8238" s="249">
        <v>8175</v>
      </c>
      <c r="C8238" s="248">
        <v>108.39558232963743</v>
      </c>
    </row>
    <row r="8239" spans="2:3" x14ac:dyDescent="0.75">
      <c r="B8239" s="249">
        <v>8176</v>
      </c>
      <c r="C8239" s="248">
        <v>98.612352839232955</v>
      </c>
    </row>
    <row r="8240" spans="2:3" x14ac:dyDescent="0.75">
      <c r="B8240" s="249">
        <v>8177</v>
      </c>
      <c r="C8240" s="248">
        <v>99.987957257923114</v>
      </c>
    </row>
    <row r="8241" spans="2:3" x14ac:dyDescent="0.75">
      <c r="B8241" s="249">
        <v>8178</v>
      </c>
      <c r="C8241" s="248">
        <v>101.63515537138173</v>
      </c>
    </row>
    <row r="8242" spans="2:3" x14ac:dyDescent="0.75">
      <c r="B8242" s="249">
        <v>8179</v>
      </c>
      <c r="C8242" s="248">
        <v>108.2414000564588</v>
      </c>
    </row>
    <row r="8243" spans="2:3" x14ac:dyDescent="0.75">
      <c r="B8243" s="249">
        <v>8180</v>
      </c>
      <c r="C8243" s="248">
        <v>99.205239371102479</v>
      </c>
    </row>
    <row r="8244" spans="2:3" x14ac:dyDescent="0.75">
      <c r="B8244" s="249">
        <v>8181</v>
      </c>
      <c r="C8244" s="248">
        <v>130.98908783895055</v>
      </c>
    </row>
    <row r="8245" spans="2:3" x14ac:dyDescent="0.75">
      <c r="B8245" s="249">
        <v>8182</v>
      </c>
      <c r="C8245" s="248">
        <v>143.33279026332841</v>
      </c>
    </row>
    <row r="8246" spans="2:3" x14ac:dyDescent="0.75">
      <c r="B8246" s="249">
        <v>8183</v>
      </c>
      <c r="C8246" s="248">
        <v>145.59121104796344</v>
      </c>
    </row>
    <row r="8247" spans="2:3" x14ac:dyDescent="0.75">
      <c r="B8247" s="249">
        <v>8184</v>
      </c>
      <c r="C8247" s="248">
        <v>117.62249550088097</v>
      </c>
    </row>
    <row r="8248" spans="2:3" x14ac:dyDescent="0.75">
      <c r="B8248" s="249">
        <v>8185</v>
      </c>
      <c r="C8248" s="248">
        <v>116.20523898878999</v>
      </c>
    </row>
    <row r="8249" spans="2:3" x14ac:dyDescent="0.75">
      <c r="B8249" s="249">
        <v>8186</v>
      </c>
      <c r="C8249" s="248">
        <v>126.03419042779717</v>
      </c>
    </row>
    <row r="8250" spans="2:3" x14ac:dyDescent="0.75">
      <c r="B8250" s="249">
        <v>8187</v>
      </c>
      <c r="C8250" s="248">
        <v>117.27286886082838</v>
      </c>
    </row>
    <row r="8251" spans="2:3" x14ac:dyDescent="0.75">
      <c r="B8251" s="249">
        <v>8188</v>
      </c>
      <c r="C8251" s="248">
        <v>106.352562617917</v>
      </c>
    </row>
    <row r="8252" spans="2:3" x14ac:dyDescent="0.75">
      <c r="B8252" s="249">
        <v>8189</v>
      </c>
      <c r="C8252" s="248">
        <v>136.4030140639216</v>
      </c>
    </row>
    <row r="8253" spans="2:3" x14ac:dyDescent="0.75">
      <c r="B8253" s="249">
        <v>8190</v>
      </c>
      <c r="C8253" s="248">
        <v>125.50953800669049</v>
      </c>
    </row>
    <row r="8254" spans="2:3" x14ac:dyDescent="0.75">
      <c r="B8254" s="249">
        <v>8191</v>
      </c>
      <c r="C8254" s="248">
        <v>150.9542077574757</v>
      </c>
    </row>
    <row r="8255" spans="2:3" x14ac:dyDescent="0.75">
      <c r="B8255" s="249">
        <v>8192</v>
      </c>
      <c r="C8255" s="248">
        <v>103.40330737710234</v>
      </c>
    </row>
    <row r="8256" spans="2:3" x14ac:dyDescent="0.75">
      <c r="B8256" s="249">
        <v>8193</v>
      </c>
      <c r="C8256" s="248">
        <v>97.657881415228104</v>
      </c>
    </row>
    <row r="8257" spans="2:3" x14ac:dyDescent="0.75">
      <c r="B8257" s="249">
        <v>8194</v>
      </c>
      <c r="C8257" s="248">
        <v>112.97447918698384</v>
      </c>
    </row>
    <row r="8258" spans="2:3" x14ac:dyDescent="0.75">
      <c r="B8258" s="249">
        <v>8195</v>
      </c>
      <c r="C8258" s="248">
        <v>144.11582603169381</v>
      </c>
    </row>
    <row r="8259" spans="2:3" x14ac:dyDescent="0.75">
      <c r="B8259" s="249">
        <v>8196</v>
      </c>
      <c r="C8259" s="248">
        <v>108.7975688164008</v>
      </c>
    </row>
    <row r="8260" spans="2:3" x14ac:dyDescent="0.75">
      <c r="B8260" s="249">
        <v>8197</v>
      </c>
      <c r="C8260" s="248">
        <v>126.84918092118998</v>
      </c>
    </row>
    <row r="8261" spans="2:3" x14ac:dyDescent="0.75">
      <c r="B8261" s="249">
        <v>8198</v>
      </c>
      <c r="C8261" s="248">
        <v>93.143746605693082</v>
      </c>
    </row>
    <row r="8262" spans="2:3" x14ac:dyDescent="0.75">
      <c r="B8262" s="249">
        <v>8199</v>
      </c>
      <c r="C8262" s="248">
        <v>105.49175825330522</v>
      </c>
    </row>
    <row r="8263" spans="2:3" x14ac:dyDescent="0.75">
      <c r="B8263" s="249">
        <v>8200</v>
      </c>
      <c r="C8263" s="248">
        <v>134.16130144955503</v>
      </c>
    </row>
    <row r="8264" spans="2:3" x14ac:dyDescent="0.75">
      <c r="B8264" s="249">
        <v>8201</v>
      </c>
      <c r="C8264" s="248">
        <v>107.01073936067255</v>
      </c>
    </row>
    <row r="8265" spans="2:3" x14ac:dyDescent="0.75">
      <c r="B8265" s="249">
        <v>8202</v>
      </c>
      <c r="C8265" s="248">
        <v>84.493072101072812</v>
      </c>
    </row>
    <row r="8266" spans="2:3" x14ac:dyDescent="0.75">
      <c r="B8266" s="249">
        <v>8203</v>
      </c>
      <c r="C8266" s="248">
        <v>126.27658084785838</v>
      </c>
    </row>
    <row r="8267" spans="2:3" x14ac:dyDescent="0.75">
      <c r="B8267" s="249">
        <v>8204</v>
      </c>
      <c r="C8267" s="248">
        <v>86.364418032991907</v>
      </c>
    </row>
    <row r="8268" spans="2:3" x14ac:dyDescent="0.75">
      <c r="B8268" s="249">
        <v>8205</v>
      </c>
      <c r="C8268" s="248">
        <v>133.21692292812699</v>
      </c>
    </row>
    <row r="8269" spans="2:3" x14ac:dyDescent="0.75">
      <c r="B8269" s="249">
        <v>8206</v>
      </c>
      <c r="C8269" s="248">
        <v>129.32804272692144</v>
      </c>
    </row>
    <row r="8270" spans="2:3" x14ac:dyDescent="0.75">
      <c r="B8270" s="249">
        <v>8207</v>
      </c>
      <c r="C8270" s="248">
        <v>105.7009504898066</v>
      </c>
    </row>
    <row r="8271" spans="2:3" x14ac:dyDescent="0.75">
      <c r="B8271" s="249">
        <v>8208</v>
      </c>
      <c r="C8271" s="248">
        <v>110.13723415166933</v>
      </c>
    </row>
    <row r="8272" spans="2:3" x14ac:dyDescent="0.75">
      <c r="B8272" s="249">
        <v>8209</v>
      </c>
      <c r="C8272" s="248">
        <v>76.02886072700673</v>
      </c>
    </row>
    <row r="8273" spans="2:3" x14ac:dyDescent="0.75">
      <c r="B8273" s="249">
        <v>8210</v>
      </c>
      <c r="C8273" s="248">
        <v>137.71666003115374</v>
      </c>
    </row>
    <row r="8274" spans="2:3" x14ac:dyDescent="0.75">
      <c r="B8274" s="249">
        <v>8211</v>
      </c>
      <c r="C8274" s="248">
        <v>82.437383093003774</v>
      </c>
    </row>
    <row r="8275" spans="2:3" x14ac:dyDescent="0.75">
      <c r="B8275" s="249">
        <v>8212</v>
      </c>
      <c r="C8275" s="248">
        <v>132.52832170194534</v>
      </c>
    </row>
    <row r="8276" spans="2:3" x14ac:dyDescent="0.75">
      <c r="B8276" s="249">
        <v>8213</v>
      </c>
      <c r="C8276" s="248">
        <v>141.60117214937037</v>
      </c>
    </row>
    <row r="8277" spans="2:3" x14ac:dyDescent="0.75">
      <c r="B8277" s="249">
        <v>8214</v>
      </c>
      <c r="C8277" s="248">
        <v>105.92709755092255</v>
      </c>
    </row>
    <row r="8278" spans="2:3" x14ac:dyDescent="0.75">
      <c r="B8278" s="249">
        <v>8215</v>
      </c>
      <c r="C8278" s="248">
        <v>129.72578049154271</v>
      </c>
    </row>
    <row r="8279" spans="2:3" x14ac:dyDescent="0.75">
      <c r="B8279" s="249">
        <v>8216</v>
      </c>
      <c r="C8279" s="248">
        <v>118.78037071356086</v>
      </c>
    </row>
    <row r="8280" spans="2:3" x14ac:dyDescent="0.75">
      <c r="B8280" s="249">
        <v>8217</v>
      </c>
      <c r="C8280" s="248">
        <v>106.62112170379504</v>
      </c>
    </row>
    <row r="8281" spans="2:3" x14ac:dyDescent="0.75">
      <c r="B8281" s="249">
        <v>8218</v>
      </c>
      <c r="C8281" s="248">
        <v>137.7628058556879</v>
      </c>
    </row>
    <row r="8282" spans="2:3" x14ac:dyDescent="0.75">
      <c r="B8282" s="249">
        <v>8219</v>
      </c>
      <c r="C8282" s="248">
        <v>99.329297249983526</v>
      </c>
    </row>
    <row r="8283" spans="2:3" x14ac:dyDescent="0.75">
      <c r="B8283" s="249">
        <v>8220</v>
      </c>
      <c r="C8283" s="248">
        <v>144.38296051348087</v>
      </c>
    </row>
    <row r="8284" spans="2:3" x14ac:dyDescent="0.75">
      <c r="B8284" s="249">
        <v>8221</v>
      </c>
      <c r="C8284" s="248">
        <v>111.76140290055631</v>
      </c>
    </row>
    <row r="8285" spans="2:3" x14ac:dyDescent="0.75">
      <c r="B8285" s="249">
        <v>8222</v>
      </c>
      <c r="C8285" s="248">
        <v>100.13562378943229</v>
      </c>
    </row>
    <row r="8286" spans="2:3" x14ac:dyDescent="0.75">
      <c r="B8286" s="249">
        <v>8223</v>
      </c>
      <c r="C8286" s="248">
        <v>142.13409415619029</v>
      </c>
    </row>
    <row r="8287" spans="2:3" x14ac:dyDescent="0.75">
      <c r="B8287" s="249">
        <v>8224</v>
      </c>
      <c r="C8287" s="248">
        <v>136.40036540023453</v>
      </c>
    </row>
    <row r="8288" spans="2:3" x14ac:dyDescent="0.75">
      <c r="B8288" s="249">
        <v>8225</v>
      </c>
      <c r="C8288" s="248">
        <v>88.706961247022434</v>
      </c>
    </row>
    <row r="8289" spans="2:3" x14ac:dyDescent="0.75">
      <c r="B8289" s="249">
        <v>8226</v>
      </c>
      <c r="C8289" s="248">
        <v>86.216337621822078</v>
      </c>
    </row>
    <row r="8290" spans="2:3" x14ac:dyDescent="0.75">
      <c r="B8290" s="249">
        <v>8227</v>
      </c>
      <c r="C8290" s="248">
        <v>144.21061427672325</v>
      </c>
    </row>
    <row r="8291" spans="2:3" x14ac:dyDescent="0.75">
      <c r="B8291" s="249">
        <v>8228</v>
      </c>
      <c r="C8291" s="248">
        <v>127.89954251918013</v>
      </c>
    </row>
    <row r="8292" spans="2:3" x14ac:dyDescent="0.75">
      <c r="B8292" s="249">
        <v>8229</v>
      </c>
      <c r="C8292" s="248">
        <v>129.48307604335054</v>
      </c>
    </row>
    <row r="8293" spans="2:3" x14ac:dyDescent="0.75">
      <c r="B8293" s="249">
        <v>8230</v>
      </c>
      <c r="C8293" s="248">
        <v>105.56954379806028</v>
      </c>
    </row>
    <row r="8294" spans="2:3" x14ac:dyDescent="0.75">
      <c r="B8294" s="249">
        <v>8231</v>
      </c>
      <c r="C8294" s="248">
        <v>92.671958935575788</v>
      </c>
    </row>
    <row r="8295" spans="2:3" x14ac:dyDescent="0.75">
      <c r="B8295" s="249">
        <v>8232</v>
      </c>
      <c r="C8295" s="248">
        <v>84.539011542657818</v>
      </c>
    </row>
    <row r="8296" spans="2:3" x14ac:dyDescent="0.75">
      <c r="B8296" s="249">
        <v>8233</v>
      </c>
      <c r="C8296" s="248">
        <v>116.41039023817828</v>
      </c>
    </row>
    <row r="8297" spans="2:3" x14ac:dyDescent="0.75">
      <c r="B8297" s="249">
        <v>8234</v>
      </c>
      <c r="C8297" s="248">
        <v>81.271656662662807</v>
      </c>
    </row>
    <row r="8298" spans="2:3" x14ac:dyDescent="0.75">
      <c r="B8298" s="249">
        <v>8235</v>
      </c>
      <c r="C8298" s="248">
        <v>75.213487411850963</v>
      </c>
    </row>
    <row r="8299" spans="2:3" x14ac:dyDescent="0.75">
      <c r="B8299" s="249">
        <v>8236</v>
      </c>
      <c r="C8299" s="248">
        <v>85.707006025459691</v>
      </c>
    </row>
    <row r="8300" spans="2:3" x14ac:dyDescent="0.75">
      <c r="B8300" s="249">
        <v>8237</v>
      </c>
      <c r="C8300" s="248">
        <v>141.63116384525159</v>
      </c>
    </row>
    <row r="8301" spans="2:3" x14ac:dyDescent="0.75">
      <c r="B8301" s="249">
        <v>8238</v>
      </c>
      <c r="C8301" s="248">
        <v>109.4476013312202</v>
      </c>
    </row>
    <row r="8302" spans="2:3" x14ac:dyDescent="0.75">
      <c r="B8302" s="249">
        <v>8239</v>
      </c>
      <c r="C8302" s="248">
        <v>111.93047534961943</v>
      </c>
    </row>
    <row r="8303" spans="2:3" x14ac:dyDescent="0.75">
      <c r="B8303" s="249">
        <v>8240</v>
      </c>
      <c r="C8303" s="248">
        <v>124.44880164125031</v>
      </c>
    </row>
    <row r="8304" spans="2:3" x14ac:dyDescent="0.75">
      <c r="B8304" s="249">
        <v>8241</v>
      </c>
      <c r="C8304" s="248">
        <v>125.04904471981303</v>
      </c>
    </row>
    <row r="8305" spans="2:3" x14ac:dyDescent="0.75">
      <c r="B8305" s="249">
        <v>8242</v>
      </c>
      <c r="C8305" s="248">
        <v>125.176876492905</v>
      </c>
    </row>
    <row r="8306" spans="2:3" x14ac:dyDescent="0.75">
      <c r="B8306" s="249">
        <v>8243</v>
      </c>
      <c r="C8306" s="248">
        <v>105.62509369120053</v>
      </c>
    </row>
    <row r="8307" spans="2:3" x14ac:dyDescent="0.75">
      <c r="B8307" s="249">
        <v>8244</v>
      </c>
      <c r="C8307" s="248">
        <v>86.5351826320979</v>
      </c>
    </row>
    <row r="8308" spans="2:3" x14ac:dyDescent="0.75">
      <c r="B8308" s="249">
        <v>8245</v>
      </c>
      <c r="C8308" s="248">
        <v>140.75023773158159</v>
      </c>
    </row>
    <row r="8309" spans="2:3" x14ac:dyDescent="0.75">
      <c r="B8309" s="249">
        <v>8246</v>
      </c>
      <c r="C8309" s="248">
        <v>152.39194792851856</v>
      </c>
    </row>
    <row r="8310" spans="2:3" x14ac:dyDescent="0.75">
      <c r="B8310" s="249">
        <v>8247</v>
      </c>
      <c r="C8310" s="248">
        <v>134.32890372429546</v>
      </c>
    </row>
    <row r="8311" spans="2:3" x14ac:dyDescent="0.75">
      <c r="B8311" s="249">
        <v>8248</v>
      </c>
      <c r="C8311" s="248">
        <v>97.756875753377926</v>
      </c>
    </row>
    <row r="8312" spans="2:3" x14ac:dyDescent="0.75">
      <c r="B8312" s="249">
        <v>8249</v>
      </c>
      <c r="C8312" s="248">
        <v>78.292064692061984</v>
      </c>
    </row>
    <row r="8313" spans="2:3" x14ac:dyDescent="0.75">
      <c r="B8313" s="249">
        <v>8250</v>
      </c>
      <c r="C8313" s="248">
        <v>101.27233045638739</v>
      </c>
    </row>
    <row r="8314" spans="2:3" x14ac:dyDescent="0.75">
      <c r="B8314" s="249">
        <v>8251</v>
      </c>
      <c r="C8314" s="248">
        <v>142.79966669608231</v>
      </c>
    </row>
    <row r="8315" spans="2:3" x14ac:dyDescent="0.75">
      <c r="B8315" s="249">
        <v>8252</v>
      </c>
      <c r="C8315" s="248">
        <v>66.934361612236287</v>
      </c>
    </row>
    <row r="8316" spans="2:3" x14ac:dyDescent="0.75">
      <c r="B8316" s="249">
        <v>8253</v>
      </c>
      <c r="C8316" s="248">
        <v>126.00323641386379</v>
      </c>
    </row>
    <row r="8317" spans="2:3" x14ac:dyDescent="0.75">
      <c r="B8317" s="249">
        <v>8254</v>
      </c>
      <c r="C8317" s="248">
        <v>74.663714487608146</v>
      </c>
    </row>
    <row r="8318" spans="2:3" x14ac:dyDescent="0.75">
      <c r="B8318" s="249">
        <v>8255</v>
      </c>
      <c r="C8318" s="248">
        <v>61.462646082341678</v>
      </c>
    </row>
    <row r="8319" spans="2:3" x14ac:dyDescent="0.75">
      <c r="B8319" s="249">
        <v>8256</v>
      </c>
      <c r="C8319" s="248">
        <v>94.456782279466523</v>
      </c>
    </row>
    <row r="8320" spans="2:3" x14ac:dyDescent="0.75">
      <c r="B8320" s="249">
        <v>8257</v>
      </c>
      <c r="C8320" s="248">
        <v>73.330763013850287</v>
      </c>
    </row>
    <row r="8321" spans="2:3" x14ac:dyDescent="0.75">
      <c r="B8321" s="249">
        <v>8258</v>
      </c>
      <c r="C8321" s="248">
        <v>125.06725237381173</v>
      </c>
    </row>
    <row r="8322" spans="2:3" x14ac:dyDescent="0.75">
      <c r="B8322" s="249">
        <v>8259</v>
      </c>
      <c r="C8322" s="248">
        <v>122.71656622331257</v>
      </c>
    </row>
    <row r="8323" spans="2:3" x14ac:dyDescent="0.75">
      <c r="B8323" s="249">
        <v>8260</v>
      </c>
      <c r="C8323" s="248">
        <v>129.30670928845254</v>
      </c>
    </row>
    <row r="8324" spans="2:3" x14ac:dyDescent="0.75">
      <c r="B8324" s="249">
        <v>8261</v>
      </c>
      <c r="C8324" s="248">
        <v>130.36690288293462</v>
      </c>
    </row>
    <row r="8325" spans="2:3" x14ac:dyDescent="0.75">
      <c r="B8325" s="249">
        <v>8262</v>
      </c>
      <c r="C8325" s="248">
        <v>66.630240423300165</v>
      </c>
    </row>
    <row r="8326" spans="2:3" x14ac:dyDescent="0.75">
      <c r="B8326" s="249">
        <v>8263</v>
      </c>
      <c r="C8326" s="248">
        <v>110.88075520491275</v>
      </c>
    </row>
    <row r="8327" spans="2:3" x14ac:dyDescent="0.75">
      <c r="B8327" s="249">
        <v>8264</v>
      </c>
      <c r="C8327" s="248">
        <v>137.87625006821537</v>
      </c>
    </row>
    <row r="8328" spans="2:3" x14ac:dyDescent="0.75">
      <c r="B8328" s="249">
        <v>8265</v>
      </c>
      <c r="C8328" s="248">
        <v>117.80794006224704</v>
      </c>
    </row>
    <row r="8329" spans="2:3" x14ac:dyDescent="0.75">
      <c r="B8329" s="249">
        <v>8266</v>
      </c>
      <c r="C8329" s="248">
        <v>136.01262485345583</v>
      </c>
    </row>
    <row r="8330" spans="2:3" x14ac:dyDescent="0.75">
      <c r="B8330" s="249">
        <v>8267</v>
      </c>
      <c r="C8330" s="248">
        <v>117.55219777291735</v>
      </c>
    </row>
    <row r="8331" spans="2:3" x14ac:dyDescent="0.75">
      <c r="B8331" s="249">
        <v>8268</v>
      </c>
      <c r="C8331" s="248">
        <v>121.21165478412023</v>
      </c>
    </row>
    <row r="8332" spans="2:3" x14ac:dyDescent="0.75">
      <c r="B8332" s="249">
        <v>8269</v>
      </c>
      <c r="C8332" s="248">
        <v>123.37916297439016</v>
      </c>
    </row>
    <row r="8333" spans="2:3" x14ac:dyDescent="0.75">
      <c r="B8333" s="249">
        <v>8270</v>
      </c>
      <c r="C8333" s="248">
        <v>148.96392783546509</v>
      </c>
    </row>
    <row r="8334" spans="2:3" x14ac:dyDescent="0.75">
      <c r="B8334" s="249">
        <v>8271</v>
      </c>
      <c r="C8334" s="248">
        <v>107.23594900474963</v>
      </c>
    </row>
    <row r="8335" spans="2:3" x14ac:dyDescent="0.75">
      <c r="B8335" s="249">
        <v>8272</v>
      </c>
      <c r="C8335" s="248">
        <v>106.71832242256151</v>
      </c>
    </row>
    <row r="8336" spans="2:3" x14ac:dyDescent="0.75">
      <c r="B8336" s="249">
        <v>8273</v>
      </c>
      <c r="C8336" s="248">
        <v>94.567592359775787</v>
      </c>
    </row>
    <row r="8337" spans="2:3" x14ac:dyDescent="0.75">
      <c r="B8337" s="249">
        <v>8274</v>
      </c>
      <c r="C8337" s="248">
        <v>124.58313635469793</v>
      </c>
    </row>
    <row r="8338" spans="2:3" x14ac:dyDescent="0.75">
      <c r="B8338" s="249">
        <v>8275</v>
      </c>
      <c r="C8338" s="248">
        <v>144.88148878029685</v>
      </c>
    </row>
    <row r="8339" spans="2:3" x14ac:dyDescent="0.75">
      <c r="B8339" s="249">
        <v>8276</v>
      </c>
      <c r="C8339" s="248">
        <v>153.54796384378025</v>
      </c>
    </row>
    <row r="8340" spans="2:3" x14ac:dyDescent="0.75">
      <c r="B8340" s="249">
        <v>8277</v>
      </c>
      <c r="C8340" s="248">
        <v>154.71090712126852</v>
      </c>
    </row>
    <row r="8341" spans="2:3" x14ac:dyDescent="0.75">
      <c r="B8341" s="249">
        <v>8278</v>
      </c>
      <c r="C8341" s="248">
        <v>137.41602868898119</v>
      </c>
    </row>
    <row r="8342" spans="2:3" x14ac:dyDescent="0.75">
      <c r="B8342" s="249">
        <v>8279</v>
      </c>
      <c r="C8342" s="248">
        <v>125.01300891851162</v>
      </c>
    </row>
    <row r="8343" spans="2:3" x14ac:dyDescent="0.75">
      <c r="B8343" s="249">
        <v>8280</v>
      </c>
      <c r="C8343" s="248">
        <v>144.2041694427725</v>
      </c>
    </row>
    <row r="8344" spans="2:3" x14ac:dyDescent="0.75">
      <c r="B8344" s="249">
        <v>8281</v>
      </c>
      <c r="C8344" s="248">
        <v>107.77535684084636</v>
      </c>
    </row>
    <row r="8345" spans="2:3" x14ac:dyDescent="0.75">
      <c r="B8345" s="249">
        <v>8282</v>
      </c>
      <c r="C8345" s="248">
        <v>122.24233837688183</v>
      </c>
    </row>
    <row r="8346" spans="2:3" x14ac:dyDescent="0.75">
      <c r="B8346" s="249">
        <v>8283</v>
      </c>
      <c r="C8346" s="248">
        <v>140.18312540142432</v>
      </c>
    </row>
    <row r="8347" spans="2:3" x14ac:dyDescent="0.75">
      <c r="B8347" s="249">
        <v>8284</v>
      </c>
      <c r="C8347" s="248">
        <v>163.25671191130226</v>
      </c>
    </row>
    <row r="8348" spans="2:3" x14ac:dyDescent="0.75">
      <c r="B8348" s="249">
        <v>8285</v>
      </c>
      <c r="C8348" s="248">
        <v>129.31287896319509</v>
      </c>
    </row>
    <row r="8349" spans="2:3" x14ac:dyDescent="0.75">
      <c r="B8349" s="249">
        <v>8286</v>
      </c>
      <c r="C8349" s="248">
        <v>129.37997773770795</v>
      </c>
    </row>
    <row r="8350" spans="2:3" x14ac:dyDescent="0.75">
      <c r="B8350" s="249">
        <v>8287</v>
      </c>
      <c r="C8350" s="248">
        <v>104.83893802776278</v>
      </c>
    </row>
    <row r="8351" spans="2:3" x14ac:dyDescent="0.75">
      <c r="B8351" s="249">
        <v>8288</v>
      </c>
      <c r="C8351" s="248">
        <v>108.95586792186567</v>
      </c>
    </row>
    <row r="8352" spans="2:3" x14ac:dyDescent="0.75">
      <c r="B8352" s="249">
        <v>8289</v>
      </c>
      <c r="C8352" s="248">
        <v>155.49101441244335</v>
      </c>
    </row>
    <row r="8353" spans="2:3" x14ac:dyDescent="0.75">
      <c r="B8353" s="249">
        <v>8290</v>
      </c>
      <c r="C8353" s="248">
        <v>131.89159007271678</v>
      </c>
    </row>
    <row r="8354" spans="2:3" x14ac:dyDescent="0.75">
      <c r="B8354" s="249">
        <v>8291</v>
      </c>
      <c r="C8354" s="248">
        <v>120.24707554251874</v>
      </c>
    </row>
    <row r="8355" spans="2:3" x14ac:dyDescent="0.75">
      <c r="B8355" s="249">
        <v>8292</v>
      </c>
      <c r="C8355" s="248">
        <v>93.91596630623512</v>
      </c>
    </row>
    <row r="8356" spans="2:3" x14ac:dyDescent="0.75">
      <c r="B8356" s="249">
        <v>8293</v>
      </c>
      <c r="C8356" s="248">
        <v>71.899651958103433</v>
      </c>
    </row>
    <row r="8357" spans="2:3" x14ac:dyDescent="0.75">
      <c r="B8357" s="249">
        <v>8294</v>
      </c>
      <c r="C8357" s="248">
        <v>152.65671663526331</v>
      </c>
    </row>
    <row r="8358" spans="2:3" x14ac:dyDescent="0.75">
      <c r="B8358" s="249">
        <v>8295</v>
      </c>
      <c r="C8358" s="248">
        <v>82.073909383817821</v>
      </c>
    </row>
    <row r="8359" spans="2:3" x14ac:dyDescent="0.75">
      <c r="B8359" s="249">
        <v>8296</v>
      </c>
      <c r="C8359" s="248">
        <v>104.27712950232575</v>
      </c>
    </row>
    <row r="8360" spans="2:3" x14ac:dyDescent="0.75">
      <c r="B8360" s="249">
        <v>8297</v>
      </c>
      <c r="C8360" s="248">
        <v>80.577923995287065</v>
      </c>
    </row>
    <row r="8361" spans="2:3" x14ac:dyDescent="0.75">
      <c r="B8361" s="249">
        <v>8298</v>
      </c>
      <c r="C8361" s="248">
        <v>101.50018186469642</v>
      </c>
    </row>
    <row r="8362" spans="2:3" x14ac:dyDescent="0.75">
      <c r="B8362" s="249">
        <v>8299</v>
      </c>
      <c r="C8362" s="248">
        <v>112.09526682651672</v>
      </c>
    </row>
    <row r="8363" spans="2:3" x14ac:dyDescent="0.75">
      <c r="B8363" s="249">
        <v>8300</v>
      </c>
      <c r="C8363" s="248">
        <v>136.05664914863385</v>
      </c>
    </row>
    <row r="8364" spans="2:3" x14ac:dyDescent="0.75">
      <c r="B8364" s="249">
        <v>8301</v>
      </c>
      <c r="C8364" s="248">
        <v>77.133215359009</v>
      </c>
    </row>
    <row r="8365" spans="2:3" x14ac:dyDescent="0.75">
      <c r="B8365" s="249">
        <v>8302</v>
      </c>
      <c r="C8365" s="248">
        <v>157.07539091979157</v>
      </c>
    </row>
    <row r="8366" spans="2:3" x14ac:dyDescent="0.75">
      <c r="B8366" s="249">
        <v>8303</v>
      </c>
      <c r="C8366" s="248">
        <v>153.67038240607997</v>
      </c>
    </row>
    <row r="8367" spans="2:3" x14ac:dyDescent="0.75">
      <c r="B8367" s="249">
        <v>8304</v>
      </c>
      <c r="C8367" s="248">
        <v>114.3269649889847</v>
      </c>
    </row>
    <row r="8368" spans="2:3" x14ac:dyDescent="0.75">
      <c r="B8368" s="249">
        <v>8305</v>
      </c>
      <c r="C8368" s="248">
        <v>158.23728655700324</v>
      </c>
    </row>
    <row r="8369" spans="2:3" x14ac:dyDescent="0.75">
      <c r="B8369" s="249">
        <v>8306</v>
      </c>
      <c r="C8369" s="248">
        <v>117.64731677520371</v>
      </c>
    </row>
    <row r="8370" spans="2:3" x14ac:dyDescent="0.75">
      <c r="B8370" s="249">
        <v>8307</v>
      </c>
      <c r="C8370" s="248">
        <v>125.08643953813595</v>
      </c>
    </row>
    <row r="8371" spans="2:3" x14ac:dyDescent="0.75">
      <c r="B8371" s="249">
        <v>8308</v>
      </c>
      <c r="C8371" s="248">
        <v>123.63710443432362</v>
      </c>
    </row>
    <row r="8372" spans="2:3" x14ac:dyDescent="0.75">
      <c r="B8372" s="249">
        <v>8309</v>
      </c>
      <c r="C8372" s="248">
        <v>128.59437338496573</v>
      </c>
    </row>
    <row r="8373" spans="2:3" x14ac:dyDescent="0.75">
      <c r="B8373" s="249">
        <v>8310</v>
      </c>
      <c r="C8373" s="248">
        <v>122.06012766291282</v>
      </c>
    </row>
    <row r="8374" spans="2:3" x14ac:dyDescent="0.75">
      <c r="B8374" s="249">
        <v>8311</v>
      </c>
      <c r="C8374" s="248">
        <v>99.758821938393837</v>
      </c>
    </row>
    <row r="8375" spans="2:3" x14ac:dyDescent="0.75">
      <c r="B8375" s="249">
        <v>8312</v>
      </c>
      <c r="C8375" s="248">
        <v>84.97838006778764</v>
      </c>
    </row>
    <row r="8376" spans="2:3" x14ac:dyDescent="0.75">
      <c r="B8376" s="249">
        <v>8313</v>
      </c>
      <c r="C8376" s="248">
        <v>119.81483465029687</v>
      </c>
    </row>
    <row r="8377" spans="2:3" x14ac:dyDescent="0.75">
      <c r="B8377" s="249">
        <v>8314</v>
      </c>
      <c r="C8377" s="248">
        <v>149.21040738808119</v>
      </c>
    </row>
    <row r="8378" spans="2:3" x14ac:dyDescent="0.75">
      <c r="B8378" s="249">
        <v>8315</v>
      </c>
      <c r="C8378" s="248">
        <v>114.21990079393271</v>
      </c>
    </row>
    <row r="8379" spans="2:3" x14ac:dyDescent="0.75">
      <c r="B8379" s="249">
        <v>8316</v>
      </c>
      <c r="C8379" s="248">
        <v>122.20202090396099</v>
      </c>
    </row>
    <row r="8380" spans="2:3" x14ac:dyDescent="0.75">
      <c r="B8380" s="249">
        <v>8317</v>
      </c>
      <c r="C8380" s="248">
        <v>146.20204437589371</v>
      </c>
    </row>
    <row r="8381" spans="2:3" x14ac:dyDescent="0.75">
      <c r="B8381" s="249">
        <v>8318</v>
      </c>
      <c r="C8381" s="248">
        <v>111.02174586696735</v>
      </c>
    </row>
    <row r="8382" spans="2:3" x14ac:dyDescent="0.75">
      <c r="B8382" s="249">
        <v>8319</v>
      </c>
      <c r="C8382" s="248">
        <v>137.13653406531537</v>
      </c>
    </row>
    <row r="8383" spans="2:3" x14ac:dyDescent="0.75">
      <c r="B8383" s="249">
        <v>8320</v>
      </c>
      <c r="C8383" s="248">
        <v>121.34497095652632</v>
      </c>
    </row>
    <row r="8384" spans="2:3" x14ac:dyDescent="0.75">
      <c r="B8384" s="249">
        <v>8321</v>
      </c>
      <c r="C8384" s="248">
        <v>94.010910699373326</v>
      </c>
    </row>
    <row r="8385" spans="2:3" x14ac:dyDescent="0.75">
      <c r="B8385" s="249">
        <v>8322</v>
      </c>
      <c r="C8385" s="248">
        <v>85.730409888442026</v>
      </c>
    </row>
    <row r="8386" spans="2:3" x14ac:dyDescent="0.75">
      <c r="B8386" s="249">
        <v>8323</v>
      </c>
      <c r="C8386" s="248">
        <v>115.27893109595328</v>
      </c>
    </row>
    <row r="8387" spans="2:3" x14ac:dyDescent="0.75">
      <c r="B8387" s="249">
        <v>8324</v>
      </c>
      <c r="C8387" s="248">
        <v>166.60444346151533</v>
      </c>
    </row>
    <row r="8388" spans="2:3" x14ac:dyDescent="0.75">
      <c r="B8388" s="249">
        <v>8325</v>
      </c>
      <c r="C8388" s="248">
        <v>96.827409847927854</v>
      </c>
    </row>
    <row r="8389" spans="2:3" x14ac:dyDescent="0.75">
      <c r="B8389" s="249">
        <v>8326</v>
      </c>
      <c r="C8389" s="248">
        <v>122.53187225053897</v>
      </c>
    </row>
    <row r="8390" spans="2:3" x14ac:dyDescent="0.75">
      <c r="B8390" s="249">
        <v>8327</v>
      </c>
      <c r="C8390" s="248">
        <v>90.431390165701089</v>
      </c>
    </row>
    <row r="8391" spans="2:3" x14ac:dyDescent="0.75">
      <c r="B8391" s="249">
        <v>8328</v>
      </c>
      <c r="C8391" s="248">
        <v>102.17565023519028</v>
      </c>
    </row>
    <row r="8392" spans="2:3" x14ac:dyDescent="0.75">
      <c r="B8392" s="249">
        <v>8329</v>
      </c>
      <c r="C8392" s="248">
        <v>101.09118261450017</v>
      </c>
    </row>
    <row r="8393" spans="2:3" x14ac:dyDescent="0.75">
      <c r="B8393" s="249">
        <v>8330</v>
      </c>
      <c r="C8393" s="248">
        <v>89.011989175820148</v>
      </c>
    </row>
    <row r="8394" spans="2:3" x14ac:dyDescent="0.75">
      <c r="B8394" s="249">
        <v>8331</v>
      </c>
      <c r="C8394" s="248">
        <v>114.7877925721001</v>
      </c>
    </row>
    <row r="8395" spans="2:3" x14ac:dyDescent="0.75">
      <c r="B8395" s="249">
        <v>8332</v>
      </c>
      <c r="C8395" s="248">
        <v>132.15194225122821</v>
      </c>
    </row>
    <row r="8396" spans="2:3" x14ac:dyDescent="0.75">
      <c r="B8396" s="249">
        <v>8333</v>
      </c>
      <c r="C8396" s="248">
        <v>89.161018704384304</v>
      </c>
    </row>
    <row r="8397" spans="2:3" x14ac:dyDescent="0.75">
      <c r="B8397" s="249">
        <v>8334</v>
      </c>
      <c r="C8397" s="248">
        <v>94.225890743953585</v>
      </c>
    </row>
    <row r="8398" spans="2:3" x14ac:dyDescent="0.75">
      <c r="B8398" s="249">
        <v>8335</v>
      </c>
      <c r="C8398" s="248">
        <v>120.69276229045897</v>
      </c>
    </row>
    <row r="8399" spans="2:3" x14ac:dyDescent="0.75">
      <c r="B8399" s="249">
        <v>8336</v>
      </c>
      <c r="C8399" s="248">
        <v>130.60935391288163</v>
      </c>
    </row>
    <row r="8400" spans="2:3" x14ac:dyDescent="0.75">
      <c r="B8400" s="249">
        <v>8337</v>
      </c>
      <c r="C8400" s="248">
        <v>98.989108096838962</v>
      </c>
    </row>
    <row r="8401" spans="2:3" x14ac:dyDescent="0.75">
      <c r="B8401" s="249">
        <v>8338</v>
      </c>
      <c r="C8401" s="248">
        <v>72.758490063587232</v>
      </c>
    </row>
    <row r="8402" spans="2:3" x14ac:dyDescent="0.75">
      <c r="B8402" s="249">
        <v>8339</v>
      </c>
      <c r="C8402" s="248">
        <v>109.24877138681691</v>
      </c>
    </row>
    <row r="8403" spans="2:3" x14ac:dyDescent="0.75">
      <c r="B8403" s="249">
        <v>8340</v>
      </c>
      <c r="C8403" s="248">
        <v>97.519995349632808</v>
      </c>
    </row>
    <row r="8404" spans="2:3" x14ac:dyDescent="0.75">
      <c r="B8404" s="249">
        <v>8341</v>
      </c>
      <c r="C8404" s="248">
        <v>164.07028771387999</v>
      </c>
    </row>
    <row r="8405" spans="2:3" x14ac:dyDescent="0.75">
      <c r="B8405" s="249">
        <v>8342</v>
      </c>
      <c r="C8405" s="248">
        <v>138.36421573504228</v>
      </c>
    </row>
    <row r="8406" spans="2:3" x14ac:dyDescent="0.75">
      <c r="B8406" s="249">
        <v>8343</v>
      </c>
      <c r="C8406" s="248">
        <v>141.75088973874765</v>
      </c>
    </row>
    <row r="8407" spans="2:3" x14ac:dyDescent="0.75">
      <c r="B8407" s="249">
        <v>8344</v>
      </c>
      <c r="C8407" s="248">
        <v>132.44133562050493</v>
      </c>
    </row>
    <row r="8408" spans="2:3" x14ac:dyDescent="0.75">
      <c r="B8408" s="249">
        <v>8345</v>
      </c>
      <c r="C8408" s="248">
        <v>102.09991939540026</v>
      </c>
    </row>
    <row r="8409" spans="2:3" x14ac:dyDescent="0.75">
      <c r="B8409" s="249">
        <v>8346</v>
      </c>
      <c r="C8409" s="248">
        <v>127.80899503553567</v>
      </c>
    </row>
    <row r="8410" spans="2:3" x14ac:dyDescent="0.75">
      <c r="B8410" s="249">
        <v>8347</v>
      </c>
      <c r="C8410" s="248">
        <v>125.4371071173411</v>
      </c>
    </row>
    <row r="8411" spans="2:3" x14ac:dyDescent="0.75">
      <c r="B8411" s="249">
        <v>8348</v>
      </c>
      <c r="C8411" s="248">
        <v>93.546626285180182</v>
      </c>
    </row>
    <row r="8412" spans="2:3" x14ac:dyDescent="0.75">
      <c r="B8412" s="249">
        <v>8349</v>
      </c>
      <c r="C8412" s="248">
        <v>77.954567741892134</v>
      </c>
    </row>
    <row r="8413" spans="2:3" x14ac:dyDescent="0.75">
      <c r="B8413" s="249">
        <v>8350</v>
      </c>
      <c r="C8413" s="248">
        <v>106.94707388986861</v>
      </c>
    </row>
    <row r="8414" spans="2:3" x14ac:dyDescent="0.75">
      <c r="B8414" s="249">
        <v>8351</v>
      </c>
      <c r="C8414" s="248">
        <v>110.94620249606378</v>
      </c>
    </row>
    <row r="8415" spans="2:3" x14ac:dyDescent="0.75">
      <c r="B8415" s="249">
        <v>8352</v>
      </c>
      <c r="C8415" s="248">
        <v>110.2939483403876</v>
      </c>
    </row>
    <row r="8416" spans="2:3" x14ac:dyDescent="0.75">
      <c r="B8416" s="249">
        <v>8353</v>
      </c>
      <c r="C8416" s="248">
        <v>104.59846566231876</v>
      </c>
    </row>
    <row r="8417" spans="2:3" x14ac:dyDescent="0.75">
      <c r="B8417" s="249">
        <v>8354</v>
      </c>
      <c r="C8417" s="248">
        <v>120.79572098400705</v>
      </c>
    </row>
    <row r="8418" spans="2:3" x14ac:dyDescent="0.75">
      <c r="B8418" s="249">
        <v>8355</v>
      </c>
      <c r="C8418" s="248">
        <v>151.21026466863802</v>
      </c>
    </row>
    <row r="8419" spans="2:3" x14ac:dyDescent="0.75">
      <c r="B8419" s="249">
        <v>8356</v>
      </c>
      <c r="C8419" s="248">
        <v>94.961367394195989</v>
      </c>
    </row>
    <row r="8420" spans="2:3" x14ac:dyDescent="0.75">
      <c r="B8420" s="249">
        <v>8357</v>
      </c>
      <c r="C8420" s="248">
        <v>95.397804353469041</v>
      </c>
    </row>
    <row r="8421" spans="2:3" x14ac:dyDescent="0.75">
      <c r="B8421" s="249">
        <v>8358</v>
      </c>
      <c r="C8421" s="248">
        <v>139.13444472116333</v>
      </c>
    </row>
    <row r="8422" spans="2:3" x14ac:dyDescent="0.75">
      <c r="B8422" s="249">
        <v>8359</v>
      </c>
      <c r="C8422" s="248">
        <v>101.19575312999177</v>
      </c>
    </row>
    <row r="8423" spans="2:3" x14ac:dyDescent="0.75">
      <c r="B8423" s="249">
        <v>8360</v>
      </c>
      <c r="C8423" s="248">
        <v>116.21170238587445</v>
      </c>
    </row>
    <row r="8424" spans="2:3" x14ac:dyDescent="0.75">
      <c r="B8424" s="249">
        <v>8361</v>
      </c>
      <c r="C8424" s="248">
        <v>148.64688731624747</v>
      </c>
    </row>
    <row r="8425" spans="2:3" x14ac:dyDescent="0.75">
      <c r="B8425" s="249">
        <v>8362</v>
      </c>
      <c r="C8425" s="248">
        <v>131.83005693014019</v>
      </c>
    </row>
    <row r="8426" spans="2:3" x14ac:dyDescent="0.75">
      <c r="B8426" s="249">
        <v>8363</v>
      </c>
      <c r="C8426" s="248">
        <v>103.11559662302245</v>
      </c>
    </row>
    <row r="8427" spans="2:3" x14ac:dyDescent="0.75">
      <c r="B8427" s="249">
        <v>8364</v>
      </c>
      <c r="C8427" s="248">
        <v>158.77620018032144</v>
      </c>
    </row>
    <row r="8428" spans="2:3" x14ac:dyDescent="0.75">
      <c r="B8428" s="249">
        <v>8365</v>
      </c>
      <c r="C8428" s="248">
        <v>128.62641601749681</v>
      </c>
    </row>
    <row r="8429" spans="2:3" x14ac:dyDescent="0.75">
      <c r="B8429" s="249">
        <v>8366</v>
      </c>
      <c r="C8429" s="248">
        <v>153.24079557193107</v>
      </c>
    </row>
    <row r="8430" spans="2:3" x14ac:dyDescent="0.75">
      <c r="B8430" s="249">
        <v>8367</v>
      </c>
      <c r="C8430" s="248">
        <v>77.315261657462145</v>
      </c>
    </row>
    <row r="8431" spans="2:3" x14ac:dyDescent="0.75">
      <c r="B8431" s="249">
        <v>8368</v>
      </c>
      <c r="C8431" s="248">
        <v>104.17925374027982</v>
      </c>
    </row>
    <row r="8432" spans="2:3" x14ac:dyDescent="0.75">
      <c r="B8432" s="249">
        <v>8369</v>
      </c>
      <c r="C8432" s="248">
        <v>97.763929728267925</v>
      </c>
    </row>
    <row r="8433" spans="2:3" x14ac:dyDescent="0.75">
      <c r="B8433" s="249">
        <v>8370</v>
      </c>
      <c r="C8433" s="248">
        <v>92.63963163904873</v>
      </c>
    </row>
    <row r="8434" spans="2:3" x14ac:dyDescent="0.75">
      <c r="B8434" s="249">
        <v>8371</v>
      </c>
      <c r="C8434" s="248">
        <v>164.95135809096507</v>
      </c>
    </row>
    <row r="8435" spans="2:3" x14ac:dyDescent="0.75">
      <c r="B8435" s="249">
        <v>8372</v>
      </c>
      <c r="C8435" s="248">
        <v>163.46101876334575</v>
      </c>
    </row>
    <row r="8436" spans="2:3" x14ac:dyDescent="0.75">
      <c r="B8436" s="249">
        <v>8373</v>
      </c>
      <c r="C8436" s="248">
        <v>90.786982753634817</v>
      </c>
    </row>
    <row r="8437" spans="2:3" x14ac:dyDescent="0.75">
      <c r="B8437" s="249">
        <v>8374</v>
      </c>
      <c r="C8437" s="248">
        <v>135.84450632022507</v>
      </c>
    </row>
    <row r="8438" spans="2:3" x14ac:dyDescent="0.75">
      <c r="B8438" s="249">
        <v>8375</v>
      </c>
      <c r="C8438" s="248">
        <v>84.901831138720937</v>
      </c>
    </row>
    <row r="8439" spans="2:3" x14ac:dyDescent="0.75">
      <c r="B8439" s="249">
        <v>8376</v>
      </c>
      <c r="C8439" s="248">
        <v>108.89103685068426</v>
      </c>
    </row>
    <row r="8440" spans="2:3" x14ac:dyDescent="0.75">
      <c r="B8440" s="249">
        <v>8377</v>
      </c>
      <c r="C8440" s="248">
        <v>111.07629186252086</v>
      </c>
    </row>
    <row r="8441" spans="2:3" x14ac:dyDescent="0.75">
      <c r="B8441" s="249">
        <v>8378</v>
      </c>
      <c r="C8441" s="248">
        <v>154.04420605441527</v>
      </c>
    </row>
    <row r="8442" spans="2:3" x14ac:dyDescent="0.75">
      <c r="B8442" s="249">
        <v>8379</v>
      </c>
      <c r="C8442" s="248">
        <v>112.44222954924203</v>
      </c>
    </row>
    <row r="8443" spans="2:3" x14ac:dyDescent="0.75">
      <c r="B8443" s="249">
        <v>8380</v>
      </c>
      <c r="C8443" s="248">
        <v>93.10287827967602</v>
      </c>
    </row>
    <row r="8444" spans="2:3" x14ac:dyDescent="0.75">
      <c r="B8444" s="249">
        <v>8381</v>
      </c>
      <c r="C8444" s="248">
        <v>113.56558300459395</v>
      </c>
    </row>
    <row r="8445" spans="2:3" x14ac:dyDescent="0.75">
      <c r="B8445" s="249">
        <v>8382</v>
      </c>
      <c r="C8445" s="248">
        <v>112.81467091154485</v>
      </c>
    </row>
    <row r="8446" spans="2:3" x14ac:dyDescent="0.75">
      <c r="B8446" s="249">
        <v>8383</v>
      </c>
      <c r="C8446" s="248">
        <v>118.93044996165905</v>
      </c>
    </row>
    <row r="8447" spans="2:3" x14ac:dyDescent="0.75">
      <c r="B8447" s="249">
        <v>8384</v>
      </c>
      <c r="C8447" s="248">
        <v>59.696670608890813</v>
      </c>
    </row>
    <row r="8448" spans="2:3" x14ac:dyDescent="0.75">
      <c r="B8448" s="249">
        <v>8385</v>
      </c>
      <c r="C8448" s="248">
        <v>129.32578338267973</v>
      </c>
    </row>
    <row r="8449" spans="2:3" x14ac:dyDescent="0.75">
      <c r="B8449" s="249">
        <v>8386</v>
      </c>
      <c r="C8449" s="248">
        <v>108.80230421227412</v>
      </c>
    </row>
    <row r="8450" spans="2:3" x14ac:dyDescent="0.75">
      <c r="B8450" s="249">
        <v>8387</v>
      </c>
      <c r="C8450" s="248">
        <v>102.47102161603279</v>
      </c>
    </row>
    <row r="8451" spans="2:3" x14ac:dyDescent="0.75">
      <c r="B8451" s="249">
        <v>8388</v>
      </c>
      <c r="C8451" s="248">
        <v>101.15561579379923</v>
      </c>
    </row>
    <row r="8452" spans="2:3" x14ac:dyDescent="0.75">
      <c r="B8452" s="249">
        <v>8389</v>
      </c>
      <c r="C8452" s="248">
        <v>109.55034330708303</v>
      </c>
    </row>
    <row r="8453" spans="2:3" x14ac:dyDescent="0.75">
      <c r="B8453" s="249">
        <v>8390</v>
      </c>
      <c r="C8453" s="248">
        <v>138.1047940987221</v>
      </c>
    </row>
    <row r="8454" spans="2:3" x14ac:dyDescent="0.75">
      <c r="B8454" s="249">
        <v>8391</v>
      </c>
      <c r="C8454" s="248">
        <v>151.85479453525508</v>
      </c>
    </row>
    <row r="8455" spans="2:3" x14ac:dyDescent="0.75">
      <c r="B8455" s="249">
        <v>8392</v>
      </c>
      <c r="C8455" s="248">
        <v>134.25815781203579</v>
      </c>
    </row>
    <row r="8456" spans="2:3" x14ac:dyDescent="0.75">
      <c r="B8456" s="249">
        <v>8393</v>
      </c>
      <c r="C8456" s="248">
        <v>72.521858649568685</v>
      </c>
    </row>
    <row r="8457" spans="2:3" x14ac:dyDescent="0.75">
      <c r="B8457" s="249">
        <v>8394</v>
      </c>
      <c r="C8457" s="248">
        <v>80.788178050645215</v>
      </c>
    </row>
    <row r="8458" spans="2:3" x14ac:dyDescent="0.75">
      <c r="B8458" s="249">
        <v>8395</v>
      </c>
      <c r="C8458" s="248">
        <v>105.44076470104594</v>
      </c>
    </row>
    <row r="8459" spans="2:3" x14ac:dyDescent="0.75">
      <c r="B8459" s="249">
        <v>8396</v>
      </c>
      <c r="C8459" s="248">
        <v>137.64407979237137</v>
      </c>
    </row>
    <row r="8460" spans="2:3" x14ac:dyDescent="0.75">
      <c r="B8460" s="249">
        <v>8397</v>
      </c>
      <c r="C8460" s="248">
        <v>132.05004858563981</v>
      </c>
    </row>
    <row r="8461" spans="2:3" x14ac:dyDescent="0.75">
      <c r="B8461" s="249">
        <v>8398</v>
      </c>
      <c r="C8461" s="248">
        <v>96.246004531016041</v>
      </c>
    </row>
    <row r="8462" spans="2:3" x14ac:dyDescent="0.75">
      <c r="B8462" s="249">
        <v>8399</v>
      </c>
      <c r="C8462" s="248">
        <v>152.24451753473903</v>
      </c>
    </row>
    <row r="8463" spans="2:3" x14ac:dyDescent="0.75">
      <c r="B8463" s="249">
        <v>8400</v>
      </c>
      <c r="C8463" s="248">
        <v>136.41182981223361</v>
      </c>
    </row>
    <row r="8464" spans="2:3" x14ac:dyDescent="0.75">
      <c r="B8464" s="249">
        <v>8401</v>
      </c>
      <c r="C8464" s="248">
        <v>98.865211948938821</v>
      </c>
    </row>
    <row r="8465" spans="2:3" x14ac:dyDescent="0.75">
      <c r="B8465" s="249">
        <v>8402</v>
      </c>
      <c r="C8465" s="248">
        <v>138.08425879575606</v>
      </c>
    </row>
    <row r="8466" spans="2:3" x14ac:dyDescent="0.75">
      <c r="B8466" s="249">
        <v>8403</v>
      </c>
      <c r="C8466" s="248">
        <v>122.33544979912388</v>
      </c>
    </row>
    <row r="8467" spans="2:3" x14ac:dyDescent="0.75">
      <c r="B8467" s="249">
        <v>8404</v>
      </c>
      <c r="C8467" s="248">
        <v>105.03520348165701</v>
      </c>
    </row>
    <row r="8468" spans="2:3" x14ac:dyDescent="0.75">
      <c r="B8468" s="249">
        <v>8405</v>
      </c>
      <c r="C8468" s="248">
        <v>84.947173147017267</v>
      </c>
    </row>
    <row r="8469" spans="2:3" x14ac:dyDescent="0.75">
      <c r="B8469" s="249">
        <v>8406</v>
      </c>
      <c r="C8469" s="248">
        <v>123.53944604280196</v>
      </c>
    </row>
    <row r="8470" spans="2:3" x14ac:dyDescent="0.75">
      <c r="B8470" s="249">
        <v>8407</v>
      </c>
      <c r="C8470" s="248">
        <v>110.5749932203361</v>
      </c>
    </row>
    <row r="8471" spans="2:3" x14ac:dyDescent="0.75">
      <c r="B8471" s="249">
        <v>8408</v>
      </c>
      <c r="C8471" s="248">
        <v>130.40377470043987</v>
      </c>
    </row>
    <row r="8472" spans="2:3" x14ac:dyDescent="0.75">
      <c r="B8472" s="249">
        <v>8409</v>
      </c>
      <c r="C8472" s="248">
        <v>113.5685077623275</v>
      </c>
    </row>
    <row r="8473" spans="2:3" x14ac:dyDescent="0.75">
      <c r="B8473" s="249">
        <v>8410</v>
      </c>
      <c r="C8473" s="248">
        <v>130.50699571301539</v>
      </c>
    </row>
    <row r="8474" spans="2:3" x14ac:dyDescent="0.75">
      <c r="B8474" s="249">
        <v>8411</v>
      </c>
      <c r="C8474" s="248">
        <v>113.14367201834855</v>
      </c>
    </row>
    <row r="8475" spans="2:3" x14ac:dyDescent="0.75">
      <c r="B8475" s="249">
        <v>8412</v>
      </c>
      <c r="C8475" s="248">
        <v>143.88463966216472</v>
      </c>
    </row>
    <row r="8476" spans="2:3" x14ac:dyDescent="0.75">
      <c r="B8476" s="249">
        <v>8413</v>
      </c>
      <c r="C8476" s="248">
        <v>120.01729769548959</v>
      </c>
    </row>
    <row r="8477" spans="2:3" x14ac:dyDescent="0.75">
      <c r="B8477" s="249">
        <v>8414</v>
      </c>
      <c r="C8477" s="248">
        <v>114.85740400318564</v>
      </c>
    </row>
    <row r="8478" spans="2:3" x14ac:dyDescent="0.75">
      <c r="B8478" s="249">
        <v>8415</v>
      </c>
      <c r="C8478" s="248">
        <v>87.94983163239867</v>
      </c>
    </row>
    <row r="8479" spans="2:3" x14ac:dyDescent="0.75">
      <c r="B8479" s="249">
        <v>8416</v>
      </c>
      <c r="C8479" s="248">
        <v>133.02612073037596</v>
      </c>
    </row>
    <row r="8480" spans="2:3" x14ac:dyDescent="0.75">
      <c r="B8480" s="249">
        <v>8417</v>
      </c>
      <c r="C8480" s="248">
        <v>115.80638457673585</v>
      </c>
    </row>
    <row r="8481" spans="2:3" x14ac:dyDescent="0.75">
      <c r="B8481" s="249">
        <v>8418</v>
      </c>
      <c r="C8481" s="248">
        <v>121.99416588300592</v>
      </c>
    </row>
    <row r="8482" spans="2:3" x14ac:dyDescent="0.75">
      <c r="B8482" s="249">
        <v>8419</v>
      </c>
      <c r="C8482" s="248">
        <v>170.64457972253422</v>
      </c>
    </row>
    <row r="8483" spans="2:3" x14ac:dyDescent="0.75">
      <c r="B8483" s="249">
        <v>8420</v>
      </c>
      <c r="C8483" s="248">
        <v>130.21493898523335</v>
      </c>
    </row>
    <row r="8484" spans="2:3" x14ac:dyDescent="0.75">
      <c r="B8484" s="249">
        <v>8421</v>
      </c>
      <c r="C8484" s="248">
        <v>151.15818720363859</v>
      </c>
    </row>
    <row r="8485" spans="2:3" x14ac:dyDescent="0.75">
      <c r="B8485" s="249">
        <v>8422</v>
      </c>
      <c r="C8485" s="248">
        <v>103.38539200460187</v>
      </c>
    </row>
    <row r="8486" spans="2:3" x14ac:dyDescent="0.75">
      <c r="B8486" s="249">
        <v>8423</v>
      </c>
      <c r="C8486" s="248">
        <v>115.70354477975542</v>
      </c>
    </row>
    <row r="8487" spans="2:3" x14ac:dyDescent="0.75">
      <c r="B8487" s="249">
        <v>8424</v>
      </c>
      <c r="C8487" s="248">
        <v>159.0359491219514</v>
      </c>
    </row>
    <row r="8488" spans="2:3" x14ac:dyDescent="0.75">
      <c r="B8488" s="249">
        <v>8425</v>
      </c>
      <c r="C8488" s="248">
        <v>110.96004241551051</v>
      </c>
    </row>
    <row r="8489" spans="2:3" x14ac:dyDescent="0.75">
      <c r="B8489" s="249">
        <v>8426</v>
      </c>
      <c r="C8489" s="248">
        <v>56.227240819881089</v>
      </c>
    </row>
    <row r="8490" spans="2:3" x14ac:dyDescent="0.75">
      <c r="B8490" s="249">
        <v>8427</v>
      </c>
      <c r="C8490" s="248">
        <v>139.21992129345674</v>
      </c>
    </row>
    <row r="8491" spans="2:3" x14ac:dyDescent="0.75">
      <c r="B8491" s="249">
        <v>8428</v>
      </c>
      <c r="C8491" s="248">
        <v>115.47027485647546</v>
      </c>
    </row>
    <row r="8492" spans="2:3" x14ac:dyDescent="0.75">
      <c r="B8492" s="249">
        <v>8429</v>
      </c>
      <c r="C8492" s="248">
        <v>137.90910498930052</v>
      </c>
    </row>
    <row r="8493" spans="2:3" x14ac:dyDescent="0.75">
      <c r="B8493" s="249">
        <v>8430</v>
      </c>
      <c r="C8493" s="248">
        <v>123.67726037778239</v>
      </c>
    </row>
    <row r="8494" spans="2:3" x14ac:dyDescent="0.75">
      <c r="B8494" s="249">
        <v>8431</v>
      </c>
      <c r="C8494" s="248">
        <v>134.81027044457477</v>
      </c>
    </row>
    <row r="8495" spans="2:3" x14ac:dyDescent="0.75">
      <c r="B8495" s="249">
        <v>8432</v>
      </c>
      <c r="C8495" s="248">
        <v>119.92246567874986</v>
      </c>
    </row>
    <row r="8496" spans="2:3" x14ac:dyDescent="0.75">
      <c r="B8496" s="249">
        <v>8433</v>
      </c>
      <c r="C8496" s="248">
        <v>121.46345206220478</v>
      </c>
    </row>
    <row r="8497" spans="2:3" x14ac:dyDescent="0.75">
      <c r="B8497" s="249">
        <v>8434</v>
      </c>
      <c r="C8497" s="248">
        <v>130.02440491284256</v>
      </c>
    </row>
    <row r="8498" spans="2:3" x14ac:dyDescent="0.75">
      <c r="B8498" s="249">
        <v>8435</v>
      </c>
      <c r="C8498" s="248">
        <v>91.430712019226547</v>
      </c>
    </row>
    <row r="8499" spans="2:3" x14ac:dyDescent="0.75">
      <c r="B8499" s="249">
        <v>8436</v>
      </c>
      <c r="C8499" s="248">
        <v>108.44837643166198</v>
      </c>
    </row>
    <row r="8500" spans="2:3" x14ac:dyDescent="0.75">
      <c r="B8500" s="249">
        <v>8437</v>
      </c>
      <c r="C8500" s="248">
        <v>175.30760997577423</v>
      </c>
    </row>
    <row r="8501" spans="2:3" x14ac:dyDescent="0.75">
      <c r="B8501" s="249">
        <v>8438</v>
      </c>
      <c r="C8501" s="248">
        <v>108.65743473289403</v>
      </c>
    </row>
    <row r="8502" spans="2:3" x14ac:dyDescent="0.75">
      <c r="B8502" s="249">
        <v>8439</v>
      </c>
      <c r="C8502" s="248">
        <v>100.38987516997349</v>
      </c>
    </row>
    <row r="8503" spans="2:3" x14ac:dyDescent="0.75">
      <c r="B8503" s="249">
        <v>8440</v>
      </c>
      <c r="C8503" s="248">
        <v>107.68909447946278</v>
      </c>
    </row>
    <row r="8504" spans="2:3" x14ac:dyDescent="0.75">
      <c r="B8504" s="249">
        <v>8441</v>
      </c>
      <c r="C8504" s="248">
        <v>115.52006731797395</v>
      </c>
    </row>
    <row r="8505" spans="2:3" x14ac:dyDescent="0.75">
      <c r="B8505" s="249">
        <v>8442</v>
      </c>
      <c r="C8505" s="248">
        <v>158.71685435621839</v>
      </c>
    </row>
    <row r="8506" spans="2:3" x14ac:dyDescent="0.75">
      <c r="B8506" s="249">
        <v>8443</v>
      </c>
      <c r="C8506" s="248">
        <v>108.29649052218417</v>
      </c>
    </row>
    <row r="8507" spans="2:3" x14ac:dyDescent="0.75">
      <c r="B8507" s="249">
        <v>8444</v>
      </c>
      <c r="C8507" s="248">
        <v>117.96348980840743</v>
      </c>
    </row>
    <row r="8508" spans="2:3" x14ac:dyDescent="0.75">
      <c r="B8508" s="249">
        <v>8445</v>
      </c>
      <c r="C8508" s="248">
        <v>91.399628783070312</v>
      </c>
    </row>
    <row r="8509" spans="2:3" x14ac:dyDescent="0.75">
      <c r="B8509" s="249">
        <v>8446</v>
      </c>
      <c r="C8509" s="248">
        <v>102.68730464517053</v>
      </c>
    </row>
    <row r="8510" spans="2:3" x14ac:dyDescent="0.75">
      <c r="B8510" s="249">
        <v>8447</v>
      </c>
      <c r="C8510" s="248">
        <v>126.47374897249847</v>
      </c>
    </row>
    <row r="8511" spans="2:3" x14ac:dyDescent="0.75">
      <c r="B8511" s="249">
        <v>8448</v>
      </c>
      <c r="C8511" s="248">
        <v>112.76239653923508</v>
      </c>
    </row>
    <row r="8512" spans="2:3" x14ac:dyDescent="0.75">
      <c r="B8512" s="249">
        <v>8449</v>
      </c>
      <c r="C8512" s="248">
        <v>161.4517424512992</v>
      </c>
    </row>
    <row r="8513" spans="2:3" x14ac:dyDescent="0.75">
      <c r="B8513" s="249">
        <v>8450</v>
      </c>
      <c r="C8513" s="248">
        <v>153.76235936144502</v>
      </c>
    </row>
    <row r="8514" spans="2:3" x14ac:dyDescent="0.75">
      <c r="B8514" s="249">
        <v>8451</v>
      </c>
      <c r="C8514" s="248">
        <v>114.6939431450653</v>
      </c>
    </row>
    <row r="8515" spans="2:3" x14ac:dyDescent="0.75">
      <c r="B8515" s="249">
        <v>8452</v>
      </c>
      <c r="C8515" s="248">
        <v>128.40933696827972</v>
      </c>
    </row>
    <row r="8516" spans="2:3" x14ac:dyDescent="0.75">
      <c r="B8516" s="249">
        <v>8453</v>
      </c>
      <c r="C8516" s="248">
        <v>119.74994540117908</v>
      </c>
    </row>
    <row r="8517" spans="2:3" x14ac:dyDescent="0.75">
      <c r="B8517" s="249">
        <v>8454</v>
      </c>
      <c r="C8517" s="248">
        <v>88.28929437531761</v>
      </c>
    </row>
    <row r="8518" spans="2:3" x14ac:dyDescent="0.75">
      <c r="B8518" s="249">
        <v>8455</v>
      </c>
      <c r="C8518" s="248">
        <v>150.96185071977456</v>
      </c>
    </row>
    <row r="8519" spans="2:3" x14ac:dyDescent="0.75">
      <c r="B8519" s="249">
        <v>8456</v>
      </c>
      <c r="C8519" s="248">
        <v>113.66260367407281</v>
      </c>
    </row>
    <row r="8520" spans="2:3" x14ac:dyDescent="0.75">
      <c r="B8520" s="249">
        <v>8457</v>
      </c>
      <c r="C8520" s="248">
        <v>180.56688031915684</v>
      </c>
    </row>
    <row r="8521" spans="2:3" x14ac:dyDescent="0.75">
      <c r="B8521" s="249">
        <v>8458</v>
      </c>
      <c r="C8521" s="248">
        <v>119.10782773644459</v>
      </c>
    </row>
    <row r="8522" spans="2:3" x14ac:dyDescent="0.75">
      <c r="B8522" s="249">
        <v>8459</v>
      </c>
      <c r="C8522" s="248">
        <v>121.55177219757255</v>
      </c>
    </row>
    <row r="8523" spans="2:3" x14ac:dyDescent="0.75">
      <c r="B8523" s="249">
        <v>8460</v>
      </c>
      <c r="C8523" s="248">
        <v>71.120891053484939</v>
      </c>
    </row>
    <row r="8524" spans="2:3" x14ac:dyDescent="0.75">
      <c r="B8524" s="249">
        <v>8461</v>
      </c>
      <c r="C8524" s="248">
        <v>134.67222707933323</v>
      </c>
    </row>
    <row r="8525" spans="2:3" x14ac:dyDescent="0.75">
      <c r="B8525" s="249">
        <v>8462</v>
      </c>
      <c r="C8525" s="248">
        <v>143.38901098295477</v>
      </c>
    </row>
    <row r="8526" spans="2:3" x14ac:dyDescent="0.75">
      <c r="B8526" s="249">
        <v>8463</v>
      </c>
      <c r="C8526" s="248">
        <v>118.1453846337326</v>
      </c>
    </row>
    <row r="8527" spans="2:3" x14ac:dyDescent="0.75">
      <c r="B8527" s="249">
        <v>8464</v>
      </c>
      <c r="C8527" s="248">
        <v>97.386342813908087</v>
      </c>
    </row>
    <row r="8528" spans="2:3" x14ac:dyDescent="0.75">
      <c r="B8528" s="249">
        <v>8465</v>
      </c>
      <c r="C8528" s="248">
        <v>111.14212927788682</v>
      </c>
    </row>
    <row r="8529" spans="2:3" x14ac:dyDescent="0.75">
      <c r="B8529" s="249">
        <v>8466</v>
      </c>
      <c r="C8529" s="248">
        <v>127.95604222656216</v>
      </c>
    </row>
    <row r="8530" spans="2:3" x14ac:dyDescent="0.75">
      <c r="B8530" s="249">
        <v>8467</v>
      </c>
      <c r="C8530" s="248">
        <v>85.550686122733396</v>
      </c>
    </row>
    <row r="8531" spans="2:3" x14ac:dyDescent="0.75">
      <c r="B8531" s="249">
        <v>8468</v>
      </c>
      <c r="C8531" s="248">
        <v>105.3297483227215</v>
      </c>
    </row>
    <row r="8532" spans="2:3" x14ac:dyDescent="0.75">
      <c r="B8532" s="249">
        <v>8469</v>
      </c>
      <c r="C8532" s="248">
        <v>135.71790838610173</v>
      </c>
    </row>
    <row r="8533" spans="2:3" x14ac:dyDescent="0.75">
      <c r="B8533" s="249">
        <v>8470</v>
      </c>
      <c r="C8533" s="248">
        <v>150.21404287123266</v>
      </c>
    </row>
    <row r="8534" spans="2:3" x14ac:dyDescent="0.75">
      <c r="B8534" s="249">
        <v>8471</v>
      </c>
      <c r="C8534" s="248">
        <v>93.480577375022762</v>
      </c>
    </row>
    <row r="8535" spans="2:3" x14ac:dyDescent="0.75">
      <c r="B8535" s="249">
        <v>8472</v>
      </c>
      <c r="C8535" s="248">
        <v>126.80886660048841</v>
      </c>
    </row>
    <row r="8536" spans="2:3" x14ac:dyDescent="0.75">
      <c r="B8536" s="249">
        <v>8473</v>
      </c>
      <c r="C8536" s="248">
        <v>66.895839394237186</v>
      </c>
    </row>
    <row r="8537" spans="2:3" x14ac:dyDescent="0.75">
      <c r="B8537" s="249">
        <v>8474</v>
      </c>
      <c r="C8537" s="248">
        <v>66.460988611747652</v>
      </c>
    </row>
    <row r="8538" spans="2:3" x14ac:dyDescent="0.75">
      <c r="B8538" s="249">
        <v>8475</v>
      </c>
      <c r="C8538" s="248">
        <v>133.88309314223994</v>
      </c>
    </row>
    <row r="8539" spans="2:3" x14ac:dyDescent="0.75">
      <c r="B8539" s="249">
        <v>8476</v>
      </c>
      <c r="C8539" s="248">
        <v>127.62926656726339</v>
      </c>
    </row>
    <row r="8540" spans="2:3" x14ac:dyDescent="0.75">
      <c r="B8540" s="249">
        <v>8477</v>
      </c>
      <c r="C8540" s="248">
        <v>91.844786211718713</v>
      </c>
    </row>
    <row r="8541" spans="2:3" x14ac:dyDescent="0.75">
      <c r="B8541" s="249">
        <v>8478</v>
      </c>
      <c r="C8541" s="248">
        <v>101.46345448764448</v>
      </c>
    </row>
    <row r="8542" spans="2:3" x14ac:dyDescent="0.75">
      <c r="B8542" s="249">
        <v>8479</v>
      </c>
      <c r="C8542" s="248">
        <v>140.62179681936686</v>
      </c>
    </row>
    <row r="8543" spans="2:3" x14ac:dyDescent="0.75">
      <c r="B8543" s="249">
        <v>8480</v>
      </c>
      <c r="C8543" s="248">
        <v>97.03586665608151</v>
      </c>
    </row>
    <row r="8544" spans="2:3" x14ac:dyDescent="0.75">
      <c r="B8544" s="249">
        <v>8481</v>
      </c>
      <c r="C8544" s="248">
        <v>95.23544691780711</v>
      </c>
    </row>
    <row r="8545" spans="2:3" x14ac:dyDescent="0.75">
      <c r="B8545" s="249">
        <v>8482</v>
      </c>
      <c r="C8545" s="248">
        <v>145.64220252131449</v>
      </c>
    </row>
    <row r="8546" spans="2:3" x14ac:dyDescent="0.75">
      <c r="B8546" s="249">
        <v>8483</v>
      </c>
      <c r="C8546" s="248">
        <v>123.10770925556868</v>
      </c>
    </row>
    <row r="8547" spans="2:3" x14ac:dyDescent="0.75">
      <c r="B8547" s="249">
        <v>8484</v>
      </c>
      <c r="C8547" s="248">
        <v>127.86407563937432</v>
      </c>
    </row>
    <row r="8548" spans="2:3" x14ac:dyDescent="0.75">
      <c r="B8548" s="249">
        <v>8485</v>
      </c>
      <c r="C8548" s="248">
        <v>122.9429647804979</v>
      </c>
    </row>
    <row r="8549" spans="2:3" x14ac:dyDescent="0.75">
      <c r="B8549" s="249">
        <v>8486</v>
      </c>
      <c r="C8549" s="248">
        <v>112.5964890870827</v>
      </c>
    </row>
    <row r="8550" spans="2:3" x14ac:dyDescent="0.75">
      <c r="B8550" s="249">
        <v>8487</v>
      </c>
      <c r="C8550" s="248">
        <v>113.77793660852501</v>
      </c>
    </row>
    <row r="8551" spans="2:3" x14ac:dyDescent="0.75">
      <c r="B8551" s="249">
        <v>8488</v>
      </c>
      <c r="C8551" s="248">
        <v>86.008933679100494</v>
      </c>
    </row>
    <row r="8552" spans="2:3" x14ac:dyDescent="0.75">
      <c r="B8552" s="249">
        <v>8489</v>
      </c>
      <c r="C8552" s="248">
        <v>112.71738225310835</v>
      </c>
    </row>
    <row r="8553" spans="2:3" x14ac:dyDescent="0.75">
      <c r="B8553" s="249">
        <v>8490</v>
      </c>
      <c r="C8553" s="248">
        <v>78.573736240911813</v>
      </c>
    </row>
    <row r="8554" spans="2:3" x14ac:dyDescent="0.75">
      <c r="B8554" s="249">
        <v>8491</v>
      </c>
      <c r="C8554" s="248">
        <v>157.82193767788766</v>
      </c>
    </row>
    <row r="8555" spans="2:3" x14ac:dyDescent="0.75">
      <c r="B8555" s="249">
        <v>8492</v>
      </c>
      <c r="C8555" s="248">
        <v>102.78994716757597</v>
      </c>
    </row>
    <row r="8556" spans="2:3" x14ac:dyDescent="0.75">
      <c r="B8556" s="249">
        <v>8493</v>
      </c>
      <c r="C8556" s="248">
        <v>102.11537441879987</v>
      </c>
    </row>
    <row r="8557" spans="2:3" x14ac:dyDescent="0.75">
      <c r="B8557" s="249">
        <v>8494</v>
      </c>
      <c r="C8557" s="248">
        <v>108.57300081834431</v>
      </c>
    </row>
    <row r="8558" spans="2:3" x14ac:dyDescent="0.75">
      <c r="B8558" s="249">
        <v>8495</v>
      </c>
      <c r="C8558" s="248">
        <v>104.02193865090899</v>
      </c>
    </row>
    <row r="8559" spans="2:3" x14ac:dyDescent="0.75">
      <c r="B8559" s="249">
        <v>8496</v>
      </c>
      <c r="C8559" s="248">
        <v>115.9194533842159</v>
      </c>
    </row>
    <row r="8560" spans="2:3" x14ac:dyDescent="0.75">
      <c r="B8560" s="249">
        <v>8497</v>
      </c>
      <c r="C8560" s="248">
        <v>137.10152579136874</v>
      </c>
    </row>
    <row r="8561" spans="2:3" x14ac:dyDescent="0.75">
      <c r="B8561" s="249">
        <v>8498</v>
      </c>
      <c r="C8561" s="248">
        <v>104.2154542948291</v>
      </c>
    </row>
    <row r="8562" spans="2:3" x14ac:dyDescent="0.75">
      <c r="B8562" s="249">
        <v>8499</v>
      </c>
      <c r="C8562" s="248">
        <v>114.46203639649499</v>
      </c>
    </row>
    <row r="8563" spans="2:3" x14ac:dyDescent="0.75">
      <c r="B8563" s="249">
        <v>8500</v>
      </c>
      <c r="C8563" s="248">
        <v>134.01182597044178</v>
      </c>
    </row>
    <row r="8564" spans="2:3" x14ac:dyDescent="0.75">
      <c r="B8564" s="249">
        <v>8501</v>
      </c>
      <c r="C8564" s="248">
        <v>113.67927542954077</v>
      </c>
    </row>
    <row r="8565" spans="2:3" x14ac:dyDescent="0.75">
      <c r="B8565" s="249">
        <v>8502</v>
      </c>
      <c r="C8565" s="248">
        <v>107.73852849191059</v>
      </c>
    </row>
    <row r="8566" spans="2:3" x14ac:dyDescent="0.75">
      <c r="B8566" s="249">
        <v>8503</v>
      </c>
      <c r="C8566" s="248">
        <v>95.129905445580462</v>
      </c>
    </row>
    <row r="8567" spans="2:3" x14ac:dyDescent="0.75">
      <c r="B8567" s="249">
        <v>8504</v>
      </c>
      <c r="C8567" s="248">
        <v>109.04698969029141</v>
      </c>
    </row>
    <row r="8568" spans="2:3" x14ac:dyDescent="0.75">
      <c r="B8568" s="249">
        <v>8505</v>
      </c>
      <c r="C8568" s="248">
        <v>108.45551600795976</v>
      </c>
    </row>
    <row r="8569" spans="2:3" x14ac:dyDescent="0.75">
      <c r="B8569" s="249">
        <v>8506</v>
      </c>
      <c r="C8569" s="248">
        <v>134.27528592992095</v>
      </c>
    </row>
    <row r="8570" spans="2:3" x14ac:dyDescent="0.75">
      <c r="B8570" s="249">
        <v>8507</v>
      </c>
      <c r="C8570" s="248">
        <v>136.55611023005332</v>
      </c>
    </row>
    <row r="8571" spans="2:3" x14ac:dyDescent="0.75">
      <c r="B8571" s="249">
        <v>8508</v>
      </c>
      <c r="C8571" s="248">
        <v>93.777220866468866</v>
      </c>
    </row>
    <row r="8572" spans="2:3" x14ac:dyDescent="0.75">
      <c r="B8572" s="249">
        <v>8509</v>
      </c>
      <c r="C8572" s="248">
        <v>132.34939812846713</v>
      </c>
    </row>
    <row r="8573" spans="2:3" x14ac:dyDescent="0.75">
      <c r="B8573" s="249">
        <v>8510</v>
      </c>
      <c r="C8573" s="248">
        <v>121.82436516841963</v>
      </c>
    </row>
    <row r="8574" spans="2:3" x14ac:dyDescent="0.75">
      <c r="B8574" s="249">
        <v>8511</v>
      </c>
      <c r="C8574" s="248">
        <v>123.90656814102348</v>
      </c>
    </row>
    <row r="8575" spans="2:3" x14ac:dyDescent="0.75">
      <c r="B8575" s="249">
        <v>8512</v>
      </c>
      <c r="C8575" s="248">
        <v>94.911198870587981</v>
      </c>
    </row>
    <row r="8576" spans="2:3" x14ac:dyDescent="0.75">
      <c r="B8576" s="249">
        <v>8513</v>
      </c>
      <c r="C8576" s="248">
        <v>164.30879117552141</v>
      </c>
    </row>
    <row r="8577" spans="2:3" x14ac:dyDescent="0.75">
      <c r="B8577" s="249">
        <v>8514</v>
      </c>
      <c r="C8577" s="248">
        <v>83.254790717075764</v>
      </c>
    </row>
    <row r="8578" spans="2:3" x14ac:dyDescent="0.75">
      <c r="B8578" s="249">
        <v>8515</v>
      </c>
      <c r="C8578" s="248">
        <v>162.16139471925499</v>
      </c>
    </row>
    <row r="8579" spans="2:3" x14ac:dyDescent="0.75">
      <c r="B8579" s="249">
        <v>8516</v>
      </c>
      <c r="C8579" s="248">
        <v>90.592150233585443</v>
      </c>
    </row>
    <row r="8580" spans="2:3" x14ac:dyDescent="0.75">
      <c r="B8580" s="249">
        <v>8517</v>
      </c>
      <c r="C8580" s="248">
        <v>98.307368281878254</v>
      </c>
    </row>
    <row r="8581" spans="2:3" x14ac:dyDescent="0.75">
      <c r="B8581" s="249">
        <v>8518</v>
      </c>
      <c r="C8581" s="248">
        <v>156.95010611393946</v>
      </c>
    </row>
    <row r="8582" spans="2:3" x14ac:dyDescent="0.75">
      <c r="B8582" s="249">
        <v>8519</v>
      </c>
      <c r="C8582" s="248">
        <v>160.25509944594589</v>
      </c>
    </row>
    <row r="8583" spans="2:3" x14ac:dyDescent="0.75">
      <c r="B8583" s="249">
        <v>8520</v>
      </c>
      <c r="C8583" s="248">
        <v>165.49327218567322</v>
      </c>
    </row>
    <row r="8584" spans="2:3" x14ac:dyDescent="0.75">
      <c r="B8584" s="249">
        <v>8521</v>
      </c>
      <c r="C8584" s="248">
        <v>113.86071850871647</v>
      </c>
    </row>
    <row r="8585" spans="2:3" x14ac:dyDescent="0.75">
      <c r="B8585" s="249">
        <v>8522</v>
      </c>
      <c r="C8585" s="248">
        <v>120.93782647129748</v>
      </c>
    </row>
    <row r="8586" spans="2:3" x14ac:dyDescent="0.75">
      <c r="B8586" s="249">
        <v>8523</v>
      </c>
      <c r="C8586" s="248">
        <v>131.58190767152911</v>
      </c>
    </row>
    <row r="8587" spans="2:3" x14ac:dyDescent="0.75">
      <c r="B8587" s="249">
        <v>8524</v>
      </c>
      <c r="C8587" s="248">
        <v>72.297369165623209</v>
      </c>
    </row>
    <row r="8588" spans="2:3" x14ac:dyDescent="0.75">
      <c r="B8588" s="249">
        <v>8525</v>
      </c>
      <c r="C8588" s="248">
        <v>116.2438916565531</v>
      </c>
    </row>
    <row r="8589" spans="2:3" x14ac:dyDescent="0.75">
      <c r="B8589" s="249">
        <v>8526</v>
      </c>
      <c r="C8589" s="248">
        <v>123.68218661711563</v>
      </c>
    </row>
    <row r="8590" spans="2:3" x14ac:dyDescent="0.75">
      <c r="B8590" s="249">
        <v>8527</v>
      </c>
      <c r="C8590" s="248">
        <v>108.25529039959869</v>
      </c>
    </row>
    <row r="8591" spans="2:3" x14ac:dyDescent="0.75">
      <c r="B8591" s="249">
        <v>8528</v>
      </c>
      <c r="C8591" s="248">
        <v>89.074502991256466</v>
      </c>
    </row>
    <row r="8592" spans="2:3" x14ac:dyDescent="0.75">
      <c r="B8592" s="249">
        <v>8529</v>
      </c>
      <c r="C8592" s="248">
        <v>112.55153484561077</v>
      </c>
    </row>
    <row r="8593" spans="2:3" x14ac:dyDescent="0.75">
      <c r="B8593" s="249">
        <v>8530</v>
      </c>
      <c r="C8593" s="248">
        <v>138.94201865663433</v>
      </c>
    </row>
    <row r="8594" spans="2:3" x14ac:dyDescent="0.75">
      <c r="B8594" s="249">
        <v>8531</v>
      </c>
      <c r="C8594" s="248">
        <v>90.228294856978096</v>
      </c>
    </row>
    <row r="8595" spans="2:3" x14ac:dyDescent="0.75">
      <c r="B8595" s="249">
        <v>8532</v>
      </c>
      <c r="C8595" s="248">
        <v>92.315776434269253</v>
      </c>
    </row>
    <row r="8596" spans="2:3" x14ac:dyDescent="0.75">
      <c r="B8596" s="249">
        <v>8533</v>
      </c>
      <c r="C8596" s="248">
        <v>138.54402251426282</v>
      </c>
    </row>
    <row r="8597" spans="2:3" x14ac:dyDescent="0.75">
      <c r="B8597" s="249">
        <v>8534</v>
      </c>
      <c r="C8597" s="248">
        <v>141.20643244105966</v>
      </c>
    </row>
    <row r="8598" spans="2:3" x14ac:dyDescent="0.75">
      <c r="B8598" s="249">
        <v>8535</v>
      </c>
      <c r="C8598" s="248">
        <v>96.573191094265297</v>
      </c>
    </row>
    <row r="8599" spans="2:3" x14ac:dyDescent="0.75">
      <c r="B8599" s="249">
        <v>8536</v>
      </c>
      <c r="C8599" s="248">
        <v>141.88836507185283</v>
      </c>
    </row>
    <row r="8600" spans="2:3" x14ac:dyDescent="0.75">
      <c r="B8600" s="249">
        <v>8537</v>
      </c>
      <c r="C8600" s="248">
        <v>150.39972822814158</v>
      </c>
    </row>
    <row r="8601" spans="2:3" x14ac:dyDescent="0.75">
      <c r="B8601" s="249">
        <v>8538</v>
      </c>
      <c r="C8601" s="248">
        <v>71.361566223288634</v>
      </c>
    </row>
    <row r="8602" spans="2:3" x14ac:dyDescent="0.75">
      <c r="B8602" s="249">
        <v>8539</v>
      </c>
      <c r="C8602" s="248">
        <v>111.16881051666631</v>
      </c>
    </row>
    <row r="8603" spans="2:3" x14ac:dyDescent="0.75">
      <c r="B8603" s="249">
        <v>8540</v>
      </c>
      <c r="C8603" s="248">
        <v>107.28614481544176</v>
      </c>
    </row>
    <row r="8604" spans="2:3" x14ac:dyDescent="0.75">
      <c r="B8604" s="249">
        <v>8541</v>
      </c>
      <c r="C8604" s="248">
        <v>141.71653664195082</v>
      </c>
    </row>
    <row r="8605" spans="2:3" x14ac:dyDescent="0.75">
      <c r="B8605" s="249">
        <v>8542</v>
      </c>
      <c r="C8605" s="248">
        <v>148.78966659679264</v>
      </c>
    </row>
    <row r="8606" spans="2:3" x14ac:dyDescent="0.75">
      <c r="B8606" s="249">
        <v>8543</v>
      </c>
      <c r="C8606" s="248">
        <v>114.53363209919738</v>
      </c>
    </row>
    <row r="8607" spans="2:3" x14ac:dyDescent="0.75">
      <c r="B8607" s="249">
        <v>8544</v>
      </c>
      <c r="C8607" s="248">
        <v>101.31352325662382</v>
      </c>
    </row>
    <row r="8608" spans="2:3" x14ac:dyDescent="0.75">
      <c r="B8608" s="249">
        <v>8545</v>
      </c>
      <c r="C8608" s="248">
        <v>164.76513989007015</v>
      </c>
    </row>
    <row r="8609" spans="2:3" x14ac:dyDescent="0.75">
      <c r="B8609" s="249">
        <v>8546</v>
      </c>
      <c r="C8609" s="248">
        <v>122.99896294526013</v>
      </c>
    </row>
    <row r="8610" spans="2:3" x14ac:dyDescent="0.75">
      <c r="B8610" s="249">
        <v>8547</v>
      </c>
      <c r="C8610" s="248">
        <v>95.772525609445026</v>
      </c>
    </row>
    <row r="8611" spans="2:3" x14ac:dyDescent="0.75">
      <c r="B8611" s="249">
        <v>8548</v>
      </c>
      <c r="C8611" s="248">
        <v>123.54589220698699</v>
      </c>
    </row>
    <row r="8612" spans="2:3" x14ac:dyDescent="0.75">
      <c r="B8612" s="249">
        <v>8549</v>
      </c>
      <c r="C8612" s="248">
        <v>178.24510290266113</v>
      </c>
    </row>
    <row r="8613" spans="2:3" x14ac:dyDescent="0.75">
      <c r="B8613" s="249">
        <v>8550</v>
      </c>
      <c r="C8613" s="248">
        <v>91.851908204034203</v>
      </c>
    </row>
    <row r="8614" spans="2:3" x14ac:dyDescent="0.75">
      <c r="B8614" s="249">
        <v>8551</v>
      </c>
      <c r="C8614" s="248">
        <v>151.89178824924434</v>
      </c>
    </row>
    <row r="8615" spans="2:3" x14ac:dyDescent="0.75">
      <c r="B8615" s="249">
        <v>8552</v>
      </c>
      <c r="C8615" s="248">
        <v>87.706172318862883</v>
      </c>
    </row>
    <row r="8616" spans="2:3" x14ac:dyDescent="0.75">
      <c r="B8616" s="249">
        <v>8553</v>
      </c>
      <c r="C8616" s="248">
        <v>141.80066433730514</v>
      </c>
    </row>
    <row r="8617" spans="2:3" x14ac:dyDescent="0.75">
      <c r="B8617" s="249">
        <v>8554</v>
      </c>
      <c r="C8617" s="248">
        <v>131.34412831356562</v>
      </c>
    </row>
    <row r="8618" spans="2:3" x14ac:dyDescent="0.75">
      <c r="B8618" s="249">
        <v>8555</v>
      </c>
      <c r="C8618" s="248">
        <v>82.889544986987062</v>
      </c>
    </row>
    <row r="8619" spans="2:3" x14ac:dyDescent="0.75">
      <c r="B8619" s="249">
        <v>8556</v>
      </c>
      <c r="C8619" s="248">
        <v>104.01760360119205</v>
      </c>
    </row>
    <row r="8620" spans="2:3" x14ac:dyDescent="0.75">
      <c r="B8620" s="249">
        <v>8557</v>
      </c>
      <c r="C8620" s="248">
        <v>113.82996392074122</v>
      </c>
    </row>
    <row r="8621" spans="2:3" x14ac:dyDescent="0.75">
      <c r="B8621" s="249">
        <v>8558</v>
      </c>
      <c r="C8621" s="248">
        <v>167.31773189246991</v>
      </c>
    </row>
    <row r="8622" spans="2:3" x14ac:dyDescent="0.75">
      <c r="B8622" s="249">
        <v>8559</v>
      </c>
      <c r="C8622" s="248">
        <v>89.564476069941762</v>
      </c>
    </row>
    <row r="8623" spans="2:3" x14ac:dyDescent="0.75">
      <c r="B8623" s="249">
        <v>8560</v>
      </c>
      <c r="C8623" s="248">
        <v>124.40730531872265</v>
      </c>
    </row>
    <row r="8624" spans="2:3" x14ac:dyDescent="0.75">
      <c r="B8624" s="249">
        <v>8561</v>
      </c>
      <c r="C8624" s="248">
        <v>149.70833136029279</v>
      </c>
    </row>
    <row r="8625" spans="2:3" x14ac:dyDescent="0.75">
      <c r="B8625" s="249">
        <v>8562</v>
      </c>
      <c r="C8625" s="248">
        <v>79.383973616024932</v>
      </c>
    </row>
    <row r="8626" spans="2:3" x14ac:dyDescent="0.75">
      <c r="B8626" s="249">
        <v>8563</v>
      </c>
      <c r="C8626" s="248">
        <v>127.59046365372924</v>
      </c>
    </row>
    <row r="8627" spans="2:3" x14ac:dyDescent="0.75">
      <c r="B8627" s="249">
        <v>8564</v>
      </c>
      <c r="C8627" s="248">
        <v>139.76257390146233</v>
      </c>
    </row>
    <row r="8628" spans="2:3" x14ac:dyDescent="0.75">
      <c r="B8628" s="249">
        <v>8565</v>
      </c>
      <c r="C8628" s="248">
        <v>85.113318374787113</v>
      </c>
    </row>
    <row r="8629" spans="2:3" x14ac:dyDescent="0.75">
      <c r="B8629" s="249">
        <v>8566</v>
      </c>
      <c r="C8629" s="248">
        <v>103.79310957346229</v>
      </c>
    </row>
    <row r="8630" spans="2:3" x14ac:dyDescent="0.75">
      <c r="B8630" s="249">
        <v>8567</v>
      </c>
      <c r="C8630" s="248">
        <v>123.4864931184698</v>
      </c>
    </row>
    <row r="8631" spans="2:3" x14ac:dyDescent="0.75">
      <c r="B8631" s="249">
        <v>8568</v>
      </c>
      <c r="C8631" s="248">
        <v>103.6539264115076</v>
      </c>
    </row>
    <row r="8632" spans="2:3" x14ac:dyDescent="0.75">
      <c r="B8632" s="249">
        <v>8569</v>
      </c>
      <c r="C8632" s="248">
        <v>102.48648484032407</v>
      </c>
    </row>
    <row r="8633" spans="2:3" x14ac:dyDescent="0.75">
      <c r="B8633" s="249">
        <v>8570</v>
      </c>
      <c r="C8633" s="248">
        <v>111.72006701651765</v>
      </c>
    </row>
    <row r="8634" spans="2:3" x14ac:dyDescent="0.75">
      <c r="B8634" s="249">
        <v>8571</v>
      </c>
      <c r="C8634" s="248">
        <v>58.550351763869855</v>
      </c>
    </row>
    <row r="8635" spans="2:3" x14ac:dyDescent="0.75">
      <c r="B8635" s="249">
        <v>8572</v>
      </c>
      <c r="C8635" s="248">
        <v>88.660735514285037</v>
      </c>
    </row>
    <row r="8636" spans="2:3" x14ac:dyDescent="0.75">
      <c r="B8636" s="249">
        <v>8573</v>
      </c>
      <c r="C8636" s="248">
        <v>91.769291299806866</v>
      </c>
    </row>
    <row r="8637" spans="2:3" x14ac:dyDescent="0.75">
      <c r="B8637" s="249">
        <v>8574</v>
      </c>
      <c r="C8637" s="248">
        <v>88.030779254954709</v>
      </c>
    </row>
    <row r="8638" spans="2:3" x14ac:dyDescent="0.75">
      <c r="B8638" s="249">
        <v>8575</v>
      </c>
      <c r="C8638" s="248">
        <v>147.69731736066046</v>
      </c>
    </row>
    <row r="8639" spans="2:3" x14ac:dyDescent="0.75">
      <c r="B8639" s="249">
        <v>8576</v>
      </c>
      <c r="C8639" s="248">
        <v>103.21052473350167</v>
      </c>
    </row>
    <row r="8640" spans="2:3" x14ac:dyDescent="0.75">
      <c r="B8640" s="249">
        <v>8577</v>
      </c>
      <c r="C8640" s="248">
        <v>99.699738838809537</v>
      </c>
    </row>
    <row r="8641" spans="2:3" x14ac:dyDescent="0.75">
      <c r="B8641" s="249">
        <v>8578</v>
      </c>
      <c r="C8641" s="248">
        <v>87.264892076306324</v>
      </c>
    </row>
    <row r="8642" spans="2:3" x14ac:dyDescent="0.75">
      <c r="B8642" s="249">
        <v>8579</v>
      </c>
      <c r="C8642" s="248">
        <v>69.065140323420124</v>
      </c>
    </row>
    <row r="8643" spans="2:3" x14ac:dyDescent="0.75">
      <c r="B8643" s="249">
        <v>8580</v>
      </c>
      <c r="C8643" s="248">
        <v>149.27382083608228</v>
      </c>
    </row>
    <row r="8644" spans="2:3" x14ac:dyDescent="0.75">
      <c r="B8644" s="249">
        <v>8581</v>
      </c>
      <c r="C8644" s="248">
        <v>121.31724713465864</v>
      </c>
    </row>
    <row r="8645" spans="2:3" x14ac:dyDescent="0.75">
      <c r="B8645" s="249">
        <v>8582</v>
      </c>
      <c r="C8645" s="248">
        <v>105.74556648662347</v>
      </c>
    </row>
    <row r="8646" spans="2:3" x14ac:dyDescent="0.75">
      <c r="B8646" s="249">
        <v>8583</v>
      </c>
      <c r="C8646" s="248">
        <v>89.38751111002837</v>
      </c>
    </row>
    <row r="8647" spans="2:3" x14ac:dyDescent="0.75">
      <c r="B8647" s="249">
        <v>8584</v>
      </c>
      <c r="C8647" s="248">
        <v>94.152169173169042</v>
      </c>
    </row>
    <row r="8648" spans="2:3" x14ac:dyDescent="0.75">
      <c r="B8648" s="249">
        <v>8585</v>
      </c>
      <c r="C8648" s="248">
        <v>93.328388772809404</v>
      </c>
    </row>
    <row r="8649" spans="2:3" x14ac:dyDescent="0.75">
      <c r="B8649" s="249">
        <v>8586</v>
      </c>
      <c r="C8649" s="248">
        <v>81.053265890739098</v>
      </c>
    </row>
    <row r="8650" spans="2:3" x14ac:dyDescent="0.75">
      <c r="B8650" s="249">
        <v>8587</v>
      </c>
      <c r="C8650" s="248">
        <v>138.8557255552299</v>
      </c>
    </row>
    <row r="8651" spans="2:3" x14ac:dyDescent="0.75">
      <c r="B8651" s="249">
        <v>8588</v>
      </c>
      <c r="C8651" s="248">
        <v>80.494875883012412</v>
      </c>
    </row>
    <row r="8652" spans="2:3" x14ac:dyDescent="0.75">
      <c r="B8652" s="249">
        <v>8589</v>
      </c>
      <c r="C8652" s="248">
        <v>106.43610329192431</v>
      </c>
    </row>
    <row r="8653" spans="2:3" x14ac:dyDescent="0.75">
      <c r="B8653" s="249">
        <v>8590</v>
      </c>
      <c r="C8653" s="248">
        <v>110.06854661373426</v>
      </c>
    </row>
    <row r="8654" spans="2:3" x14ac:dyDescent="0.75">
      <c r="B8654" s="249">
        <v>8591</v>
      </c>
      <c r="C8654" s="248">
        <v>105.845761883308</v>
      </c>
    </row>
    <row r="8655" spans="2:3" x14ac:dyDescent="0.75">
      <c r="B8655" s="249">
        <v>8592</v>
      </c>
      <c r="C8655" s="248">
        <v>116.64328235022597</v>
      </c>
    </row>
    <row r="8656" spans="2:3" x14ac:dyDescent="0.75">
      <c r="B8656" s="249">
        <v>8593</v>
      </c>
      <c r="C8656" s="248">
        <v>120.02124702450638</v>
      </c>
    </row>
    <row r="8657" spans="2:3" x14ac:dyDescent="0.75">
      <c r="B8657" s="249">
        <v>8594</v>
      </c>
      <c r="C8657" s="248">
        <v>114.28229527422336</v>
      </c>
    </row>
    <row r="8658" spans="2:3" x14ac:dyDescent="0.75">
      <c r="B8658" s="249">
        <v>8595</v>
      </c>
      <c r="C8658" s="248">
        <v>139.84888992849352</v>
      </c>
    </row>
    <row r="8659" spans="2:3" x14ac:dyDescent="0.75">
      <c r="B8659" s="249">
        <v>8596</v>
      </c>
      <c r="C8659" s="248">
        <v>150.3286792174685</v>
      </c>
    </row>
    <row r="8660" spans="2:3" x14ac:dyDescent="0.75">
      <c r="B8660" s="249">
        <v>8597</v>
      </c>
      <c r="C8660" s="248">
        <v>133.17206144279149</v>
      </c>
    </row>
    <row r="8661" spans="2:3" x14ac:dyDescent="0.75">
      <c r="B8661" s="249">
        <v>8598</v>
      </c>
      <c r="C8661" s="248">
        <v>103.37426079313019</v>
      </c>
    </row>
    <row r="8662" spans="2:3" x14ac:dyDescent="0.75">
      <c r="B8662" s="249">
        <v>8599</v>
      </c>
      <c r="C8662" s="248">
        <v>90.9042224971937</v>
      </c>
    </row>
    <row r="8663" spans="2:3" x14ac:dyDescent="0.75">
      <c r="B8663" s="249">
        <v>8600</v>
      </c>
      <c r="C8663" s="248">
        <v>122.83598200936858</v>
      </c>
    </row>
    <row r="8664" spans="2:3" x14ac:dyDescent="0.75">
      <c r="B8664" s="249">
        <v>8601</v>
      </c>
      <c r="C8664" s="248">
        <v>128.2419532856259</v>
      </c>
    </row>
    <row r="8665" spans="2:3" x14ac:dyDescent="0.75">
      <c r="B8665" s="249">
        <v>8602</v>
      </c>
      <c r="C8665" s="248">
        <v>115.78417929839813</v>
      </c>
    </row>
    <row r="8666" spans="2:3" x14ac:dyDescent="0.75">
      <c r="B8666" s="249">
        <v>8603</v>
      </c>
      <c r="C8666" s="248">
        <v>146.87540775353077</v>
      </c>
    </row>
    <row r="8667" spans="2:3" x14ac:dyDescent="0.75">
      <c r="B8667" s="249">
        <v>8604</v>
      </c>
      <c r="C8667" s="248">
        <v>135.67157541535957</v>
      </c>
    </row>
    <row r="8668" spans="2:3" x14ac:dyDescent="0.75">
      <c r="B8668" s="249">
        <v>8605</v>
      </c>
      <c r="C8668" s="248">
        <v>140.80225181410239</v>
      </c>
    </row>
    <row r="8669" spans="2:3" x14ac:dyDescent="0.75">
      <c r="B8669" s="249">
        <v>8606</v>
      </c>
      <c r="C8669" s="248">
        <v>121.09459436910241</v>
      </c>
    </row>
    <row r="8670" spans="2:3" x14ac:dyDescent="0.75">
      <c r="B8670" s="249">
        <v>8607</v>
      </c>
      <c r="C8670" s="248">
        <v>94.476900550430315</v>
      </c>
    </row>
    <row r="8671" spans="2:3" x14ac:dyDescent="0.75">
      <c r="B8671" s="249">
        <v>8608</v>
      </c>
      <c r="C8671" s="248">
        <v>39.45048578390535</v>
      </c>
    </row>
    <row r="8672" spans="2:3" x14ac:dyDescent="0.75">
      <c r="B8672" s="249">
        <v>8609</v>
      </c>
      <c r="C8672" s="248">
        <v>156.37853384804345</v>
      </c>
    </row>
    <row r="8673" spans="2:3" x14ac:dyDescent="0.75">
      <c r="B8673" s="249">
        <v>8610</v>
      </c>
      <c r="C8673" s="248">
        <v>149.78983003898622</v>
      </c>
    </row>
    <row r="8674" spans="2:3" x14ac:dyDescent="0.75">
      <c r="B8674" s="249">
        <v>8611</v>
      </c>
      <c r="C8674" s="248">
        <v>114.28802640092559</v>
      </c>
    </row>
    <row r="8675" spans="2:3" x14ac:dyDescent="0.75">
      <c r="B8675" s="249">
        <v>8612</v>
      </c>
      <c r="C8675" s="248">
        <v>92.966187368048836</v>
      </c>
    </row>
    <row r="8676" spans="2:3" x14ac:dyDescent="0.75">
      <c r="B8676" s="249">
        <v>8613</v>
      </c>
      <c r="C8676" s="248">
        <v>136.36227118633167</v>
      </c>
    </row>
    <row r="8677" spans="2:3" x14ac:dyDescent="0.75">
      <c r="B8677" s="249">
        <v>8614</v>
      </c>
      <c r="C8677" s="248">
        <v>96.20109621348783</v>
      </c>
    </row>
    <row r="8678" spans="2:3" x14ac:dyDescent="0.75">
      <c r="B8678" s="249">
        <v>8615</v>
      </c>
      <c r="C8678" s="248">
        <v>119.76526055979177</v>
      </c>
    </row>
    <row r="8679" spans="2:3" x14ac:dyDescent="0.75">
      <c r="B8679" s="249">
        <v>8616</v>
      </c>
      <c r="C8679" s="248">
        <v>148.90212183494035</v>
      </c>
    </row>
    <row r="8680" spans="2:3" x14ac:dyDescent="0.75">
      <c r="B8680" s="249">
        <v>8617</v>
      </c>
      <c r="C8680" s="248">
        <v>98.597572379966252</v>
      </c>
    </row>
    <row r="8681" spans="2:3" x14ac:dyDescent="0.75">
      <c r="B8681" s="249">
        <v>8618</v>
      </c>
      <c r="C8681" s="248">
        <v>90.065445283343777</v>
      </c>
    </row>
    <row r="8682" spans="2:3" x14ac:dyDescent="0.75">
      <c r="B8682" s="249">
        <v>8619</v>
      </c>
      <c r="C8682" s="248">
        <v>92.720159357369482</v>
      </c>
    </row>
    <row r="8683" spans="2:3" x14ac:dyDescent="0.75">
      <c r="B8683" s="249">
        <v>8620</v>
      </c>
      <c r="C8683" s="248">
        <v>158.38984224326239</v>
      </c>
    </row>
    <row r="8684" spans="2:3" x14ac:dyDescent="0.75">
      <c r="B8684" s="249">
        <v>8621</v>
      </c>
      <c r="C8684" s="248">
        <v>132.86451444047111</v>
      </c>
    </row>
    <row r="8685" spans="2:3" x14ac:dyDescent="0.75">
      <c r="B8685" s="249">
        <v>8622</v>
      </c>
      <c r="C8685" s="248">
        <v>106.32723058506976</v>
      </c>
    </row>
    <row r="8686" spans="2:3" x14ac:dyDescent="0.75">
      <c r="B8686" s="249">
        <v>8623</v>
      </c>
      <c r="C8686" s="248">
        <v>139.96859964176338</v>
      </c>
    </row>
    <row r="8687" spans="2:3" x14ac:dyDescent="0.75">
      <c r="B8687" s="249">
        <v>8624</v>
      </c>
      <c r="C8687" s="248">
        <v>121.88667599231381</v>
      </c>
    </row>
    <row r="8688" spans="2:3" x14ac:dyDescent="0.75">
      <c r="B8688" s="249">
        <v>8625</v>
      </c>
      <c r="C8688" s="248">
        <v>152.47788513244095</v>
      </c>
    </row>
    <row r="8689" spans="2:3" x14ac:dyDescent="0.75">
      <c r="B8689" s="249">
        <v>8626</v>
      </c>
      <c r="C8689" s="248">
        <v>133.53540562090384</v>
      </c>
    </row>
    <row r="8690" spans="2:3" x14ac:dyDescent="0.75">
      <c r="B8690" s="249">
        <v>8627</v>
      </c>
      <c r="C8690" s="248">
        <v>112.05927337272476</v>
      </c>
    </row>
    <row r="8691" spans="2:3" x14ac:dyDescent="0.75">
      <c r="B8691" s="249">
        <v>8628</v>
      </c>
      <c r="C8691" s="248">
        <v>119.90308926991985</v>
      </c>
    </row>
    <row r="8692" spans="2:3" x14ac:dyDescent="0.75">
      <c r="B8692" s="249">
        <v>8629</v>
      </c>
      <c r="C8692" s="248">
        <v>123.32774647560325</v>
      </c>
    </row>
    <row r="8693" spans="2:3" x14ac:dyDescent="0.75">
      <c r="B8693" s="249">
        <v>8630</v>
      </c>
      <c r="C8693" s="248">
        <v>147.60887253821642</v>
      </c>
    </row>
    <row r="8694" spans="2:3" x14ac:dyDescent="0.75">
      <c r="B8694" s="249">
        <v>8631</v>
      </c>
      <c r="C8694" s="248">
        <v>110.39303519525885</v>
      </c>
    </row>
    <row r="8695" spans="2:3" x14ac:dyDescent="0.75">
      <c r="B8695" s="249">
        <v>8632</v>
      </c>
      <c r="C8695" s="248">
        <v>125.13423135951635</v>
      </c>
    </row>
    <row r="8696" spans="2:3" x14ac:dyDescent="0.75">
      <c r="B8696" s="249">
        <v>8633</v>
      </c>
      <c r="C8696" s="248">
        <v>122.44486425250871</v>
      </c>
    </row>
    <row r="8697" spans="2:3" x14ac:dyDescent="0.75">
      <c r="B8697" s="249">
        <v>8634</v>
      </c>
      <c r="C8697" s="248">
        <v>116.86532394456216</v>
      </c>
    </row>
    <row r="8698" spans="2:3" x14ac:dyDescent="0.75">
      <c r="B8698" s="249">
        <v>8635</v>
      </c>
      <c r="C8698" s="248">
        <v>155.39967768613644</v>
      </c>
    </row>
    <row r="8699" spans="2:3" x14ac:dyDescent="0.75">
      <c r="B8699" s="249">
        <v>8636</v>
      </c>
      <c r="C8699" s="248">
        <v>141.24730220298326</v>
      </c>
    </row>
    <row r="8700" spans="2:3" x14ac:dyDescent="0.75">
      <c r="B8700" s="249">
        <v>8637</v>
      </c>
      <c r="C8700" s="248">
        <v>132.41381133039084</v>
      </c>
    </row>
    <row r="8701" spans="2:3" x14ac:dyDescent="0.75">
      <c r="B8701" s="249">
        <v>8638</v>
      </c>
      <c r="C8701" s="248">
        <v>133.37099385167591</v>
      </c>
    </row>
    <row r="8702" spans="2:3" x14ac:dyDescent="0.75">
      <c r="B8702" s="249">
        <v>8639</v>
      </c>
      <c r="C8702" s="248">
        <v>106.32354437562614</v>
      </c>
    </row>
    <row r="8703" spans="2:3" x14ac:dyDescent="0.75">
      <c r="B8703" s="249">
        <v>8640</v>
      </c>
      <c r="C8703" s="248">
        <v>131.562909556134</v>
      </c>
    </row>
    <row r="8704" spans="2:3" x14ac:dyDescent="0.75">
      <c r="B8704" s="249">
        <v>8641</v>
      </c>
      <c r="C8704" s="248">
        <v>117.45075446880826</v>
      </c>
    </row>
    <row r="8705" spans="2:3" x14ac:dyDescent="0.75">
      <c r="B8705" s="249">
        <v>8642</v>
      </c>
      <c r="C8705" s="248">
        <v>94.565526459878598</v>
      </c>
    </row>
    <row r="8706" spans="2:3" x14ac:dyDescent="0.75">
      <c r="B8706" s="249">
        <v>8643</v>
      </c>
      <c r="C8706" s="248">
        <v>146.61486796384469</v>
      </c>
    </row>
    <row r="8707" spans="2:3" x14ac:dyDescent="0.75">
      <c r="B8707" s="249">
        <v>8644</v>
      </c>
      <c r="C8707" s="248">
        <v>138.31007678738808</v>
      </c>
    </row>
    <row r="8708" spans="2:3" x14ac:dyDescent="0.75">
      <c r="B8708" s="249">
        <v>8645</v>
      </c>
      <c r="C8708" s="248">
        <v>134.35946186122351</v>
      </c>
    </row>
    <row r="8709" spans="2:3" x14ac:dyDescent="0.75">
      <c r="B8709" s="249">
        <v>8646</v>
      </c>
      <c r="C8709" s="248">
        <v>113.08774423071978</v>
      </c>
    </row>
    <row r="8710" spans="2:3" x14ac:dyDescent="0.75">
      <c r="B8710" s="249">
        <v>8647</v>
      </c>
      <c r="C8710" s="248">
        <v>144.73334040599653</v>
      </c>
    </row>
    <row r="8711" spans="2:3" x14ac:dyDescent="0.75">
      <c r="B8711" s="249">
        <v>8648</v>
      </c>
      <c r="C8711" s="248">
        <v>140.23863242651427</v>
      </c>
    </row>
    <row r="8712" spans="2:3" x14ac:dyDescent="0.75">
      <c r="B8712" s="249">
        <v>8649</v>
      </c>
      <c r="C8712" s="248">
        <v>105.51952250408726</v>
      </c>
    </row>
    <row r="8713" spans="2:3" x14ac:dyDescent="0.75">
      <c r="B8713" s="249">
        <v>8650</v>
      </c>
      <c r="C8713" s="248">
        <v>121.41216934501446</v>
      </c>
    </row>
    <row r="8714" spans="2:3" x14ac:dyDescent="0.75">
      <c r="B8714" s="249">
        <v>8651</v>
      </c>
      <c r="C8714" s="248">
        <v>116.42114359872043</v>
      </c>
    </row>
    <row r="8715" spans="2:3" x14ac:dyDescent="0.75">
      <c r="B8715" s="249">
        <v>8652</v>
      </c>
      <c r="C8715" s="248">
        <v>110.5115511386778</v>
      </c>
    </row>
    <row r="8716" spans="2:3" x14ac:dyDescent="0.75">
      <c r="B8716" s="249">
        <v>8653</v>
      </c>
      <c r="C8716" s="248">
        <v>80.424386435835089</v>
      </c>
    </row>
    <row r="8717" spans="2:3" x14ac:dyDescent="0.75">
      <c r="B8717" s="249">
        <v>8654</v>
      </c>
      <c r="C8717" s="248">
        <v>81.207145175995237</v>
      </c>
    </row>
    <row r="8718" spans="2:3" x14ac:dyDescent="0.75">
      <c r="B8718" s="249">
        <v>8655</v>
      </c>
      <c r="C8718" s="248">
        <v>87.070613475109468</v>
      </c>
    </row>
    <row r="8719" spans="2:3" x14ac:dyDescent="0.75">
      <c r="B8719" s="249">
        <v>8656</v>
      </c>
      <c r="C8719" s="248">
        <v>111.28245449654987</v>
      </c>
    </row>
    <row r="8720" spans="2:3" x14ac:dyDescent="0.75">
      <c r="B8720" s="249">
        <v>8657</v>
      </c>
      <c r="C8720" s="248">
        <v>139.89709168711451</v>
      </c>
    </row>
    <row r="8721" spans="2:3" x14ac:dyDescent="0.75">
      <c r="B8721" s="249">
        <v>8658</v>
      </c>
      <c r="C8721" s="248">
        <v>155.30169268025099</v>
      </c>
    </row>
    <row r="8722" spans="2:3" x14ac:dyDescent="0.75">
      <c r="B8722" s="249">
        <v>8659</v>
      </c>
      <c r="C8722" s="248">
        <v>122.49843176177848</v>
      </c>
    </row>
    <row r="8723" spans="2:3" x14ac:dyDescent="0.75">
      <c r="B8723" s="249">
        <v>8660</v>
      </c>
      <c r="C8723" s="248">
        <v>125.23747807639572</v>
      </c>
    </row>
    <row r="8724" spans="2:3" x14ac:dyDescent="0.75">
      <c r="B8724" s="249">
        <v>8661</v>
      </c>
      <c r="C8724" s="248">
        <v>106.14914325750439</v>
      </c>
    </row>
    <row r="8725" spans="2:3" x14ac:dyDescent="0.75">
      <c r="B8725" s="249">
        <v>8662</v>
      </c>
      <c r="C8725" s="248">
        <v>124.38166995756831</v>
      </c>
    </row>
    <row r="8726" spans="2:3" x14ac:dyDescent="0.75">
      <c r="B8726" s="249">
        <v>8663</v>
      </c>
      <c r="C8726" s="248">
        <v>148.27669685476042</v>
      </c>
    </row>
    <row r="8727" spans="2:3" x14ac:dyDescent="0.75">
      <c r="B8727" s="249">
        <v>8664</v>
      </c>
      <c r="C8727" s="248">
        <v>164.25472133555931</v>
      </c>
    </row>
    <row r="8728" spans="2:3" x14ac:dyDescent="0.75">
      <c r="B8728" s="249">
        <v>8665</v>
      </c>
      <c r="C8728" s="248">
        <v>94.414760335671829</v>
      </c>
    </row>
    <row r="8729" spans="2:3" x14ac:dyDescent="0.75">
      <c r="B8729" s="249">
        <v>8666</v>
      </c>
      <c r="C8729" s="248">
        <v>122.82270557132105</v>
      </c>
    </row>
    <row r="8730" spans="2:3" x14ac:dyDescent="0.75">
      <c r="B8730" s="249">
        <v>8667</v>
      </c>
      <c r="C8730" s="248">
        <v>129.78026643059698</v>
      </c>
    </row>
    <row r="8731" spans="2:3" x14ac:dyDescent="0.75">
      <c r="B8731" s="249">
        <v>8668</v>
      </c>
      <c r="C8731" s="248">
        <v>151.3925290076381</v>
      </c>
    </row>
    <row r="8732" spans="2:3" x14ac:dyDescent="0.75">
      <c r="B8732" s="249">
        <v>8669</v>
      </c>
      <c r="C8732" s="248">
        <v>104.84871327546779</v>
      </c>
    </row>
    <row r="8733" spans="2:3" x14ac:dyDescent="0.75">
      <c r="B8733" s="249">
        <v>8670</v>
      </c>
      <c r="C8733" s="248">
        <v>123.07732420205755</v>
      </c>
    </row>
    <row r="8734" spans="2:3" x14ac:dyDescent="0.75">
      <c r="B8734" s="249">
        <v>8671</v>
      </c>
      <c r="C8734" s="248">
        <v>125.85782142559364</v>
      </c>
    </row>
    <row r="8735" spans="2:3" x14ac:dyDescent="0.75">
      <c r="B8735" s="249">
        <v>8672</v>
      </c>
      <c r="C8735" s="248">
        <v>70.290354980540755</v>
      </c>
    </row>
    <row r="8736" spans="2:3" x14ac:dyDescent="0.75">
      <c r="B8736" s="249">
        <v>8673</v>
      </c>
      <c r="C8736" s="248">
        <v>108.35091241749487</v>
      </c>
    </row>
    <row r="8737" spans="2:3" x14ac:dyDescent="0.75">
      <c r="B8737" s="249">
        <v>8674</v>
      </c>
      <c r="C8737" s="248">
        <v>167.03396295314681</v>
      </c>
    </row>
    <row r="8738" spans="2:3" x14ac:dyDescent="0.75">
      <c r="B8738" s="249">
        <v>8675</v>
      </c>
      <c r="C8738" s="248">
        <v>109.66888614867729</v>
      </c>
    </row>
    <row r="8739" spans="2:3" x14ac:dyDescent="0.75">
      <c r="B8739" s="249">
        <v>8676</v>
      </c>
      <c r="C8739" s="248">
        <v>120.5243634139495</v>
      </c>
    </row>
    <row r="8740" spans="2:3" x14ac:dyDescent="0.75">
      <c r="B8740" s="249">
        <v>8677</v>
      </c>
      <c r="C8740" s="248">
        <v>148.42147459326475</v>
      </c>
    </row>
    <row r="8741" spans="2:3" x14ac:dyDescent="0.75">
      <c r="B8741" s="249">
        <v>8678</v>
      </c>
      <c r="C8741" s="248">
        <v>91.984124799483951</v>
      </c>
    </row>
    <row r="8742" spans="2:3" x14ac:dyDescent="0.75">
      <c r="B8742" s="249">
        <v>8679</v>
      </c>
      <c r="C8742" s="248">
        <v>149.98928535592557</v>
      </c>
    </row>
    <row r="8743" spans="2:3" x14ac:dyDescent="0.75">
      <c r="B8743" s="249">
        <v>8680</v>
      </c>
      <c r="C8743" s="248">
        <v>117.27951903985706</v>
      </c>
    </row>
    <row r="8744" spans="2:3" x14ac:dyDescent="0.75">
      <c r="B8744" s="249">
        <v>8681</v>
      </c>
      <c r="C8744" s="248">
        <v>140.8520070375082</v>
      </c>
    </row>
    <row r="8745" spans="2:3" x14ac:dyDescent="0.75">
      <c r="B8745" s="249">
        <v>8682</v>
      </c>
      <c r="C8745" s="248">
        <v>149.99216063293471</v>
      </c>
    </row>
    <row r="8746" spans="2:3" x14ac:dyDescent="0.75">
      <c r="B8746" s="249">
        <v>8683</v>
      </c>
      <c r="C8746" s="248">
        <v>90.448446168213934</v>
      </c>
    </row>
    <row r="8747" spans="2:3" x14ac:dyDescent="0.75">
      <c r="B8747" s="249">
        <v>8684</v>
      </c>
      <c r="C8747" s="248">
        <v>141.9600446641027</v>
      </c>
    </row>
    <row r="8748" spans="2:3" x14ac:dyDescent="0.75">
      <c r="B8748" s="249">
        <v>8685</v>
      </c>
      <c r="C8748" s="248">
        <v>130.81370395840892</v>
      </c>
    </row>
    <row r="8749" spans="2:3" x14ac:dyDescent="0.75">
      <c r="B8749" s="249">
        <v>8686</v>
      </c>
      <c r="C8749" s="248">
        <v>147.36300564737604</v>
      </c>
    </row>
    <row r="8750" spans="2:3" x14ac:dyDescent="0.75">
      <c r="B8750" s="249">
        <v>8687</v>
      </c>
      <c r="C8750" s="248">
        <v>115.99557838575006</v>
      </c>
    </row>
    <row r="8751" spans="2:3" x14ac:dyDescent="0.75">
      <c r="B8751" s="249">
        <v>8688</v>
      </c>
      <c r="C8751" s="248">
        <v>103.91882260006791</v>
      </c>
    </row>
    <row r="8752" spans="2:3" x14ac:dyDescent="0.75">
      <c r="B8752" s="249">
        <v>8689</v>
      </c>
      <c r="C8752" s="248">
        <v>109.07229162264842</v>
      </c>
    </row>
    <row r="8753" spans="2:3" x14ac:dyDescent="0.75">
      <c r="B8753" s="249">
        <v>8690</v>
      </c>
      <c r="C8753" s="248">
        <v>107.63522927526869</v>
      </c>
    </row>
    <row r="8754" spans="2:3" x14ac:dyDescent="0.75">
      <c r="B8754" s="249">
        <v>8691</v>
      </c>
      <c r="C8754" s="248">
        <v>122.53492446092704</v>
      </c>
    </row>
    <row r="8755" spans="2:3" x14ac:dyDescent="0.75">
      <c r="B8755" s="249">
        <v>8692</v>
      </c>
      <c r="C8755" s="248">
        <v>163.57663306710685</v>
      </c>
    </row>
    <row r="8756" spans="2:3" x14ac:dyDescent="0.75">
      <c r="B8756" s="249">
        <v>8693</v>
      </c>
      <c r="C8756" s="248">
        <v>137.6004708987559</v>
      </c>
    </row>
    <row r="8757" spans="2:3" x14ac:dyDescent="0.75">
      <c r="B8757" s="249">
        <v>8694</v>
      </c>
      <c r="C8757" s="248">
        <v>130.08601991811128</v>
      </c>
    </row>
    <row r="8758" spans="2:3" x14ac:dyDescent="0.75">
      <c r="B8758" s="249">
        <v>8695</v>
      </c>
      <c r="C8758" s="248">
        <v>138.99961972780218</v>
      </c>
    </row>
    <row r="8759" spans="2:3" x14ac:dyDescent="0.75">
      <c r="B8759" s="249">
        <v>8696</v>
      </c>
      <c r="C8759" s="248">
        <v>156.72310184098325</v>
      </c>
    </row>
    <row r="8760" spans="2:3" x14ac:dyDescent="0.75">
      <c r="B8760" s="249">
        <v>8697</v>
      </c>
      <c r="C8760" s="248">
        <v>57.388509985497151</v>
      </c>
    </row>
    <row r="8761" spans="2:3" x14ac:dyDescent="0.75">
      <c r="B8761" s="249">
        <v>8698</v>
      </c>
      <c r="C8761" s="248">
        <v>91.701052896092634</v>
      </c>
    </row>
    <row r="8762" spans="2:3" x14ac:dyDescent="0.75">
      <c r="B8762" s="249">
        <v>8699</v>
      </c>
      <c r="C8762" s="248">
        <v>123.83708742872858</v>
      </c>
    </row>
    <row r="8763" spans="2:3" x14ac:dyDescent="0.75">
      <c r="B8763" s="249">
        <v>8700</v>
      </c>
      <c r="C8763" s="248">
        <v>109.99553618609161</v>
      </c>
    </row>
    <row r="8764" spans="2:3" x14ac:dyDescent="0.75">
      <c r="B8764" s="249">
        <v>8701</v>
      </c>
      <c r="C8764" s="248">
        <v>109.69602245670036</v>
      </c>
    </row>
    <row r="8765" spans="2:3" x14ac:dyDescent="0.75">
      <c r="B8765" s="249">
        <v>8702</v>
      </c>
      <c r="C8765" s="248">
        <v>122.16355615409984</v>
      </c>
    </row>
    <row r="8766" spans="2:3" x14ac:dyDescent="0.75">
      <c r="B8766" s="249">
        <v>8703</v>
      </c>
      <c r="C8766" s="248">
        <v>82.864582442680017</v>
      </c>
    </row>
    <row r="8767" spans="2:3" x14ac:dyDescent="0.75">
      <c r="B8767" s="249">
        <v>8704</v>
      </c>
      <c r="C8767" s="248">
        <v>155.81804152634032</v>
      </c>
    </row>
    <row r="8768" spans="2:3" x14ac:dyDescent="0.75">
      <c r="B8768" s="249">
        <v>8705</v>
      </c>
      <c r="C8768" s="248">
        <v>162.66684655167865</v>
      </c>
    </row>
    <row r="8769" spans="2:3" x14ac:dyDescent="0.75">
      <c r="B8769" s="249">
        <v>8706</v>
      </c>
      <c r="C8769" s="248">
        <v>105.59794635476491</v>
      </c>
    </row>
    <row r="8770" spans="2:3" x14ac:dyDescent="0.75">
      <c r="B8770" s="249">
        <v>8707</v>
      </c>
      <c r="C8770" s="248">
        <v>129.21032470385202</v>
      </c>
    </row>
    <row r="8771" spans="2:3" x14ac:dyDescent="0.75">
      <c r="B8771" s="249">
        <v>8708</v>
      </c>
      <c r="C8771" s="248">
        <v>92.431235392680065</v>
      </c>
    </row>
    <row r="8772" spans="2:3" x14ac:dyDescent="0.75">
      <c r="B8772" s="249">
        <v>8709</v>
      </c>
      <c r="C8772" s="248">
        <v>129.86286472500271</v>
      </c>
    </row>
    <row r="8773" spans="2:3" x14ac:dyDescent="0.75">
      <c r="B8773" s="249">
        <v>8710</v>
      </c>
      <c r="C8773" s="248">
        <v>112.99923724046609</v>
      </c>
    </row>
    <row r="8774" spans="2:3" x14ac:dyDescent="0.75">
      <c r="B8774" s="249">
        <v>8711</v>
      </c>
      <c r="C8774" s="248">
        <v>97.239948629184283</v>
      </c>
    </row>
    <row r="8775" spans="2:3" x14ac:dyDescent="0.75">
      <c r="B8775" s="249">
        <v>8712</v>
      </c>
      <c r="C8775" s="248">
        <v>146.12197052853662</v>
      </c>
    </row>
    <row r="8776" spans="2:3" x14ac:dyDescent="0.75">
      <c r="B8776" s="249">
        <v>8713</v>
      </c>
      <c r="C8776" s="248">
        <v>79.866545505369146</v>
      </c>
    </row>
    <row r="8777" spans="2:3" x14ac:dyDescent="0.75">
      <c r="B8777" s="249">
        <v>8714</v>
      </c>
      <c r="C8777" s="248">
        <v>144.85198507790992</v>
      </c>
    </row>
    <row r="8778" spans="2:3" x14ac:dyDescent="0.75">
      <c r="B8778" s="249">
        <v>8715</v>
      </c>
      <c r="C8778" s="248">
        <v>81.408307595267928</v>
      </c>
    </row>
    <row r="8779" spans="2:3" x14ac:dyDescent="0.75">
      <c r="B8779" s="249">
        <v>8716</v>
      </c>
      <c r="C8779" s="248">
        <v>100.14002826742211</v>
      </c>
    </row>
    <row r="8780" spans="2:3" x14ac:dyDescent="0.75">
      <c r="B8780" s="249">
        <v>8717</v>
      </c>
      <c r="C8780" s="248">
        <v>103.40756312824919</v>
      </c>
    </row>
    <row r="8781" spans="2:3" x14ac:dyDescent="0.75">
      <c r="B8781" s="249">
        <v>8718</v>
      </c>
      <c r="C8781" s="248">
        <v>114.8941792346852</v>
      </c>
    </row>
    <row r="8782" spans="2:3" x14ac:dyDescent="0.75">
      <c r="B8782" s="249">
        <v>8719</v>
      </c>
      <c r="C8782" s="248">
        <v>153.95842708972253</v>
      </c>
    </row>
    <row r="8783" spans="2:3" x14ac:dyDescent="0.75">
      <c r="B8783" s="249">
        <v>8720</v>
      </c>
      <c r="C8783" s="248">
        <v>115.48437303043458</v>
      </c>
    </row>
    <row r="8784" spans="2:3" x14ac:dyDescent="0.75">
      <c r="B8784" s="249">
        <v>8721</v>
      </c>
      <c r="C8784" s="248">
        <v>100.69487825694961</v>
      </c>
    </row>
    <row r="8785" spans="2:3" x14ac:dyDescent="0.75">
      <c r="B8785" s="249">
        <v>8722</v>
      </c>
      <c r="C8785" s="248">
        <v>154.8874221210487</v>
      </c>
    </row>
    <row r="8786" spans="2:3" x14ac:dyDescent="0.75">
      <c r="B8786" s="249">
        <v>8723</v>
      </c>
      <c r="C8786" s="248">
        <v>115.26776307443349</v>
      </c>
    </row>
    <row r="8787" spans="2:3" x14ac:dyDescent="0.75">
      <c r="B8787" s="249">
        <v>8724</v>
      </c>
      <c r="C8787" s="248">
        <v>145.16094955114625</v>
      </c>
    </row>
    <row r="8788" spans="2:3" x14ac:dyDescent="0.75">
      <c r="B8788" s="249">
        <v>8725</v>
      </c>
      <c r="C8788" s="248">
        <v>143.31286786212186</v>
      </c>
    </row>
    <row r="8789" spans="2:3" x14ac:dyDescent="0.75">
      <c r="B8789" s="249">
        <v>8726</v>
      </c>
      <c r="C8789" s="248">
        <v>106.93624466435574</v>
      </c>
    </row>
    <row r="8790" spans="2:3" x14ac:dyDescent="0.75">
      <c r="B8790" s="249">
        <v>8727</v>
      </c>
      <c r="C8790" s="248">
        <v>136.40669125766681</v>
      </c>
    </row>
    <row r="8791" spans="2:3" x14ac:dyDescent="0.75">
      <c r="B8791" s="249">
        <v>8728</v>
      </c>
      <c r="C8791" s="248">
        <v>142.71130726258133</v>
      </c>
    </row>
    <row r="8792" spans="2:3" x14ac:dyDescent="0.75">
      <c r="B8792" s="249">
        <v>8729</v>
      </c>
      <c r="C8792" s="248">
        <v>130.46248370630505</v>
      </c>
    </row>
    <row r="8793" spans="2:3" x14ac:dyDescent="0.75">
      <c r="B8793" s="249">
        <v>8730</v>
      </c>
      <c r="C8793" s="248">
        <v>112.52898662175571</v>
      </c>
    </row>
    <row r="8794" spans="2:3" x14ac:dyDescent="0.75">
      <c r="B8794" s="249">
        <v>8731</v>
      </c>
      <c r="C8794" s="248">
        <v>74.233454910719814</v>
      </c>
    </row>
    <row r="8795" spans="2:3" x14ac:dyDescent="0.75">
      <c r="B8795" s="249">
        <v>8732</v>
      </c>
      <c r="C8795" s="248">
        <v>133.22912276172841</v>
      </c>
    </row>
    <row r="8796" spans="2:3" x14ac:dyDescent="0.75">
      <c r="B8796" s="249">
        <v>8733</v>
      </c>
      <c r="C8796" s="248">
        <v>94.019247417462566</v>
      </c>
    </row>
    <row r="8797" spans="2:3" x14ac:dyDescent="0.75">
      <c r="B8797" s="249">
        <v>8734</v>
      </c>
      <c r="C8797" s="248">
        <v>113.32199369685297</v>
      </c>
    </row>
    <row r="8798" spans="2:3" x14ac:dyDescent="0.75">
      <c r="B8798" s="249">
        <v>8735</v>
      </c>
      <c r="C8798" s="248">
        <v>137.8825761821264</v>
      </c>
    </row>
    <row r="8799" spans="2:3" x14ac:dyDescent="0.75">
      <c r="B8799" s="249">
        <v>8736</v>
      </c>
      <c r="C8799" s="248">
        <v>118.21511973919073</v>
      </c>
    </row>
    <row r="8800" spans="2:3" x14ac:dyDescent="0.75">
      <c r="B8800" s="249">
        <v>8737</v>
      </c>
      <c r="C8800" s="248">
        <v>112.57282620426568</v>
      </c>
    </row>
    <row r="8801" spans="2:3" x14ac:dyDescent="0.75">
      <c r="B8801" s="249">
        <v>8738</v>
      </c>
      <c r="C8801" s="248">
        <v>110.36921651569401</v>
      </c>
    </row>
    <row r="8802" spans="2:3" x14ac:dyDescent="0.75">
      <c r="B8802" s="249">
        <v>8739</v>
      </c>
      <c r="C8802" s="248">
        <v>99.732673061665835</v>
      </c>
    </row>
    <row r="8803" spans="2:3" x14ac:dyDescent="0.75">
      <c r="B8803" s="249">
        <v>8740</v>
      </c>
      <c r="C8803" s="248">
        <v>100.75517726161151</v>
      </c>
    </row>
    <row r="8804" spans="2:3" x14ac:dyDescent="0.75">
      <c r="B8804" s="249">
        <v>8741</v>
      </c>
      <c r="C8804" s="248">
        <v>118.23133219081615</v>
      </c>
    </row>
    <row r="8805" spans="2:3" x14ac:dyDescent="0.75">
      <c r="B8805" s="249">
        <v>8742</v>
      </c>
      <c r="C8805" s="248">
        <v>151.31089523990937</v>
      </c>
    </row>
    <row r="8806" spans="2:3" x14ac:dyDescent="0.75">
      <c r="B8806" s="249">
        <v>8743</v>
      </c>
      <c r="C8806" s="248">
        <v>135.21199509881498</v>
      </c>
    </row>
    <row r="8807" spans="2:3" x14ac:dyDescent="0.75">
      <c r="B8807" s="249">
        <v>8744</v>
      </c>
      <c r="C8807" s="248">
        <v>132.85412466232989</v>
      </c>
    </row>
    <row r="8808" spans="2:3" x14ac:dyDescent="0.75">
      <c r="B8808" s="249">
        <v>8745</v>
      </c>
      <c r="C8808" s="248">
        <v>81.346089938292337</v>
      </c>
    </row>
    <row r="8809" spans="2:3" x14ac:dyDescent="0.75">
      <c r="B8809" s="249">
        <v>8746</v>
      </c>
      <c r="C8809" s="248">
        <v>94.002666492452391</v>
      </c>
    </row>
    <row r="8810" spans="2:3" x14ac:dyDescent="0.75">
      <c r="B8810" s="249">
        <v>8747</v>
      </c>
      <c r="C8810" s="248">
        <v>122.35787624730251</v>
      </c>
    </row>
    <row r="8811" spans="2:3" x14ac:dyDescent="0.75">
      <c r="B8811" s="249">
        <v>8748</v>
      </c>
      <c r="C8811" s="248">
        <v>84.563067608131121</v>
      </c>
    </row>
    <row r="8812" spans="2:3" x14ac:dyDescent="0.75">
      <c r="B8812" s="249">
        <v>8749</v>
      </c>
      <c r="C8812" s="248">
        <v>85.07704059136276</v>
      </c>
    </row>
    <row r="8813" spans="2:3" x14ac:dyDescent="0.75">
      <c r="B8813" s="249">
        <v>8750</v>
      </c>
      <c r="C8813" s="248">
        <v>76.073647499444888</v>
      </c>
    </row>
    <row r="8814" spans="2:3" x14ac:dyDescent="0.75">
      <c r="B8814" s="249">
        <v>8751</v>
      </c>
      <c r="C8814" s="248">
        <v>116.60038347069062</v>
      </c>
    </row>
    <row r="8815" spans="2:3" x14ac:dyDescent="0.75">
      <c r="B8815" s="249">
        <v>8752</v>
      </c>
      <c r="C8815" s="248">
        <v>109.34139220448543</v>
      </c>
    </row>
    <row r="8816" spans="2:3" x14ac:dyDescent="0.75">
      <c r="B8816" s="249">
        <v>8753</v>
      </c>
      <c r="C8816" s="248">
        <v>124.6382546942209</v>
      </c>
    </row>
    <row r="8817" spans="2:3" x14ac:dyDescent="0.75">
      <c r="B8817" s="249">
        <v>8754</v>
      </c>
      <c r="C8817" s="248">
        <v>106.22027270731532</v>
      </c>
    </row>
    <row r="8818" spans="2:3" x14ac:dyDescent="0.75">
      <c r="B8818" s="249">
        <v>8755</v>
      </c>
      <c r="C8818" s="248">
        <v>126.97794055858539</v>
      </c>
    </row>
    <row r="8819" spans="2:3" x14ac:dyDescent="0.75">
      <c r="B8819" s="249">
        <v>8756</v>
      </c>
      <c r="C8819" s="248">
        <v>99.76274233761356</v>
      </c>
    </row>
    <row r="8820" spans="2:3" x14ac:dyDescent="0.75">
      <c r="B8820" s="249">
        <v>8757</v>
      </c>
      <c r="C8820" s="248">
        <v>125.74936368787276</v>
      </c>
    </row>
    <row r="8821" spans="2:3" x14ac:dyDescent="0.75">
      <c r="B8821" s="249">
        <v>8758</v>
      </c>
      <c r="C8821" s="248">
        <v>84.769074479996249</v>
      </c>
    </row>
    <row r="8822" spans="2:3" x14ac:dyDescent="0.75">
      <c r="B8822" s="249">
        <v>8759</v>
      </c>
      <c r="C8822" s="248">
        <v>80.375731046545326</v>
      </c>
    </row>
    <row r="8823" spans="2:3" x14ac:dyDescent="0.75">
      <c r="B8823" s="249">
        <v>8760</v>
      </c>
      <c r="C8823" s="248">
        <v>103.59406782310472</v>
      </c>
    </row>
    <row r="8824" spans="2:3" x14ac:dyDescent="0.75">
      <c r="B8824" s="249">
        <v>8761</v>
      </c>
      <c r="C8824" s="248">
        <v>119.36102081680239</v>
      </c>
    </row>
    <row r="8825" spans="2:3" x14ac:dyDescent="0.75">
      <c r="B8825" s="249">
        <v>8762</v>
      </c>
      <c r="C8825" s="248">
        <v>102.33078340378458</v>
      </c>
    </row>
    <row r="8826" spans="2:3" x14ac:dyDescent="0.75">
      <c r="B8826" s="249">
        <v>8763</v>
      </c>
      <c r="C8826" s="248">
        <v>150.00048756737223</v>
      </c>
    </row>
    <row r="8827" spans="2:3" x14ac:dyDescent="0.75">
      <c r="B8827" s="249">
        <v>8764</v>
      </c>
      <c r="C8827" s="248">
        <v>110.81211124636394</v>
      </c>
    </row>
    <row r="8828" spans="2:3" x14ac:dyDescent="0.75">
      <c r="B8828" s="249">
        <v>8765</v>
      </c>
      <c r="C8828" s="248">
        <v>105.88464662743436</v>
      </c>
    </row>
    <row r="8829" spans="2:3" x14ac:dyDescent="0.75">
      <c r="B8829" s="249">
        <v>8766</v>
      </c>
      <c r="C8829" s="248">
        <v>80.946694079345519</v>
      </c>
    </row>
    <row r="8830" spans="2:3" x14ac:dyDescent="0.75">
      <c r="B8830" s="249">
        <v>8767</v>
      </c>
      <c r="C8830" s="248">
        <v>176.46494778297534</v>
      </c>
    </row>
    <row r="8831" spans="2:3" x14ac:dyDescent="0.75">
      <c r="B8831" s="249">
        <v>8768</v>
      </c>
      <c r="C8831" s="248">
        <v>143.93751299197632</v>
      </c>
    </row>
    <row r="8832" spans="2:3" x14ac:dyDescent="0.75">
      <c r="B8832" s="249">
        <v>8769</v>
      </c>
      <c r="C8832" s="248">
        <v>120.19815330581835</v>
      </c>
    </row>
    <row r="8833" spans="2:3" x14ac:dyDescent="0.75">
      <c r="B8833" s="249">
        <v>8770</v>
      </c>
      <c r="C8833" s="248">
        <v>138.99263987002513</v>
      </c>
    </row>
    <row r="8834" spans="2:3" x14ac:dyDescent="0.75">
      <c r="B8834" s="249">
        <v>8771</v>
      </c>
      <c r="C8834" s="248">
        <v>103.14801078699337</v>
      </c>
    </row>
    <row r="8835" spans="2:3" x14ac:dyDescent="0.75">
      <c r="B8835" s="249">
        <v>8772</v>
      </c>
      <c r="C8835" s="248">
        <v>140.95830001420512</v>
      </c>
    </row>
    <row r="8836" spans="2:3" x14ac:dyDescent="0.75">
      <c r="B8836" s="249">
        <v>8773</v>
      </c>
      <c r="C8836" s="248">
        <v>143.01540225961827</v>
      </c>
    </row>
    <row r="8837" spans="2:3" x14ac:dyDescent="0.75">
      <c r="B8837" s="249">
        <v>8774</v>
      </c>
      <c r="C8837" s="248">
        <v>114.96560667165495</v>
      </c>
    </row>
    <row r="8838" spans="2:3" x14ac:dyDescent="0.75">
      <c r="B8838" s="249">
        <v>8775</v>
      </c>
      <c r="C8838" s="248">
        <v>121.74853650592647</v>
      </c>
    </row>
    <row r="8839" spans="2:3" x14ac:dyDescent="0.75">
      <c r="B8839" s="249">
        <v>8776</v>
      </c>
      <c r="C8839" s="248">
        <v>101.13438825379811</v>
      </c>
    </row>
    <row r="8840" spans="2:3" x14ac:dyDescent="0.75">
      <c r="B8840" s="249">
        <v>8777</v>
      </c>
      <c r="C8840" s="248">
        <v>93.362277006471274</v>
      </c>
    </row>
    <row r="8841" spans="2:3" x14ac:dyDescent="0.75">
      <c r="B8841" s="249">
        <v>8778</v>
      </c>
      <c r="C8841" s="248">
        <v>129.79105897285228</v>
      </c>
    </row>
    <row r="8842" spans="2:3" x14ac:dyDescent="0.75">
      <c r="B8842" s="249">
        <v>8779</v>
      </c>
      <c r="C8842" s="248">
        <v>150.17676236756535</v>
      </c>
    </row>
    <row r="8843" spans="2:3" x14ac:dyDescent="0.75">
      <c r="B8843" s="249">
        <v>8780</v>
      </c>
      <c r="C8843" s="248">
        <v>141.73040212403879</v>
      </c>
    </row>
    <row r="8844" spans="2:3" x14ac:dyDescent="0.75">
      <c r="B8844" s="249">
        <v>8781</v>
      </c>
      <c r="C8844" s="248">
        <v>121.7332131203018</v>
      </c>
    </row>
    <row r="8845" spans="2:3" x14ac:dyDescent="0.75">
      <c r="B8845" s="249">
        <v>8782</v>
      </c>
      <c r="C8845" s="248">
        <v>135.12576173499997</v>
      </c>
    </row>
    <row r="8846" spans="2:3" x14ac:dyDescent="0.75">
      <c r="B8846" s="249">
        <v>8783</v>
      </c>
      <c r="C8846" s="248">
        <v>111.2810395425966</v>
      </c>
    </row>
    <row r="8847" spans="2:3" x14ac:dyDescent="0.75">
      <c r="B8847" s="249">
        <v>8784</v>
      </c>
      <c r="C8847" s="248">
        <v>163.72685001006892</v>
      </c>
    </row>
    <row r="8848" spans="2:3" x14ac:dyDescent="0.75">
      <c r="B8848" s="249">
        <v>8785</v>
      </c>
      <c r="C8848" s="248">
        <v>148.34621798716969</v>
      </c>
    </row>
    <row r="8849" spans="2:3" x14ac:dyDescent="0.75">
      <c r="B8849" s="249">
        <v>8786</v>
      </c>
      <c r="C8849" s="248">
        <v>118.53003745987085</v>
      </c>
    </row>
    <row r="8850" spans="2:3" x14ac:dyDescent="0.75">
      <c r="B8850" s="249">
        <v>8787</v>
      </c>
      <c r="C8850" s="248">
        <v>124.69901329916405</v>
      </c>
    </row>
    <row r="8851" spans="2:3" x14ac:dyDescent="0.75">
      <c r="B8851" s="249">
        <v>8788</v>
      </c>
      <c r="C8851" s="248">
        <v>151.09037549772475</v>
      </c>
    </row>
    <row r="8852" spans="2:3" x14ac:dyDescent="0.75">
      <c r="B8852" s="249">
        <v>8789</v>
      </c>
      <c r="C8852" s="248">
        <v>108.2473414940298</v>
      </c>
    </row>
    <row r="8853" spans="2:3" x14ac:dyDescent="0.75">
      <c r="B8853" s="249">
        <v>8790</v>
      </c>
      <c r="C8853" s="248">
        <v>148.92594808028616</v>
      </c>
    </row>
    <row r="8854" spans="2:3" x14ac:dyDescent="0.75">
      <c r="B8854" s="249">
        <v>8791</v>
      </c>
      <c r="C8854" s="248">
        <v>132.14782418672655</v>
      </c>
    </row>
    <row r="8855" spans="2:3" x14ac:dyDescent="0.75">
      <c r="B8855" s="249">
        <v>8792</v>
      </c>
      <c r="C8855" s="248">
        <v>122.63201308501053</v>
      </c>
    </row>
    <row r="8856" spans="2:3" x14ac:dyDescent="0.75">
      <c r="B8856" s="249">
        <v>8793</v>
      </c>
      <c r="C8856" s="248">
        <v>159.56265486357412</v>
      </c>
    </row>
    <row r="8857" spans="2:3" x14ac:dyDescent="0.75">
      <c r="B8857" s="249">
        <v>8794</v>
      </c>
      <c r="C8857" s="248">
        <v>141.09149378220644</v>
      </c>
    </row>
    <row r="8858" spans="2:3" x14ac:dyDescent="0.75">
      <c r="B8858" s="249">
        <v>8795</v>
      </c>
      <c r="C8858" s="248">
        <v>152.38086755395904</v>
      </c>
    </row>
    <row r="8859" spans="2:3" x14ac:dyDescent="0.75">
      <c r="B8859" s="249">
        <v>8796</v>
      </c>
      <c r="C8859" s="248">
        <v>104.13918703389299</v>
      </c>
    </row>
    <row r="8860" spans="2:3" x14ac:dyDescent="0.75">
      <c r="B8860" s="249">
        <v>8797</v>
      </c>
      <c r="C8860" s="248">
        <v>112.23818845862985</v>
      </c>
    </row>
    <row r="8861" spans="2:3" x14ac:dyDescent="0.75">
      <c r="B8861" s="249">
        <v>8798</v>
      </c>
      <c r="C8861" s="248">
        <v>105.86416572105669</v>
      </c>
    </row>
    <row r="8862" spans="2:3" x14ac:dyDescent="0.75">
      <c r="B8862" s="249">
        <v>8799</v>
      </c>
      <c r="C8862" s="248">
        <v>115.51785232084437</v>
      </c>
    </row>
    <row r="8863" spans="2:3" x14ac:dyDescent="0.75">
      <c r="B8863" s="249">
        <v>8800</v>
      </c>
      <c r="C8863" s="248">
        <v>125.6997575244602</v>
      </c>
    </row>
    <row r="8864" spans="2:3" x14ac:dyDescent="0.75">
      <c r="B8864" s="249">
        <v>8801</v>
      </c>
      <c r="C8864" s="248">
        <v>148.99089876009509</v>
      </c>
    </row>
    <row r="8865" spans="2:3" x14ac:dyDescent="0.75">
      <c r="B8865" s="249">
        <v>8802</v>
      </c>
      <c r="C8865" s="248">
        <v>123.08047517706059</v>
      </c>
    </row>
    <row r="8866" spans="2:3" x14ac:dyDescent="0.75">
      <c r="B8866" s="249">
        <v>8803</v>
      </c>
      <c r="C8866" s="248">
        <v>129.01183884634065</v>
      </c>
    </row>
    <row r="8867" spans="2:3" x14ac:dyDescent="0.75">
      <c r="B8867" s="249">
        <v>8804</v>
      </c>
      <c r="C8867" s="248">
        <v>87.269119784298766</v>
      </c>
    </row>
    <row r="8868" spans="2:3" x14ac:dyDescent="0.75">
      <c r="B8868" s="249">
        <v>8805</v>
      </c>
      <c r="C8868" s="248">
        <v>149.13287520007532</v>
      </c>
    </row>
    <row r="8869" spans="2:3" x14ac:dyDescent="0.75">
      <c r="B8869" s="249">
        <v>8806</v>
      </c>
      <c r="C8869" s="248">
        <v>90.273793928627072</v>
      </c>
    </row>
    <row r="8870" spans="2:3" x14ac:dyDescent="0.75">
      <c r="B8870" s="249">
        <v>8807</v>
      </c>
      <c r="C8870" s="248">
        <v>103.10374515075191</v>
      </c>
    </row>
    <row r="8871" spans="2:3" x14ac:dyDescent="0.75">
      <c r="B8871" s="249">
        <v>8808</v>
      </c>
      <c r="C8871" s="248">
        <v>133.75638205008312</v>
      </c>
    </row>
    <row r="8872" spans="2:3" x14ac:dyDescent="0.75">
      <c r="B8872" s="249">
        <v>8809</v>
      </c>
      <c r="C8872" s="248">
        <v>71.940178191739193</v>
      </c>
    </row>
    <row r="8873" spans="2:3" x14ac:dyDescent="0.75">
      <c r="B8873" s="249">
        <v>8810</v>
      </c>
      <c r="C8873" s="248">
        <v>110.57164066515159</v>
      </c>
    </row>
    <row r="8874" spans="2:3" x14ac:dyDescent="0.75">
      <c r="B8874" s="249">
        <v>8811</v>
      </c>
      <c r="C8874" s="248">
        <v>172.21062160528328</v>
      </c>
    </row>
    <row r="8875" spans="2:3" x14ac:dyDescent="0.75">
      <c r="B8875" s="249">
        <v>8812</v>
      </c>
      <c r="C8875" s="248">
        <v>116.53147956752166</v>
      </c>
    </row>
    <row r="8876" spans="2:3" x14ac:dyDescent="0.75">
      <c r="B8876" s="249">
        <v>8813</v>
      </c>
      <c r="C8876" s="248">
        <v>102.47612433690226</v>
      </c>
    </row>
    <row r="8877" spans="2:3" x14ac:dyDescent="0.75">
      <c r="B8877" s="249">
        <v>8814</v>
      </c>
      <c r="C8877" s="248">
        <v>149.09003201269635</v>
      </c>
    </row>
    <row r="8878" spans="2:3" x14ac:dyDescent="0.75">
      <c r="B8878" s="249">
        <v>8815</v>
      </c>
      <c r="C8878" s="248">
        <v>84.319515902704651</v>
      </c>
    </row>
    <row r="8879" spans="2:3" x14ac:dyDescent="0.75">
      <c r="B8879" s="249">
        <v>8816</v>
      </c>
      <c r="C8879" s="248">
        <v>123.63786051634872</v>
      </c>
    </row>
    <row r="8880" spans="2:3" x14ac:dyDescent="0.75">
      <c r="B8880" s="249">
        <v>8817</v>
      </c>
      <c r="C8880" s="248">
        <v>109.37977511132239</v>
      </c>
    </row>
    <row r="8881" spans="2:3" x14ac:dyDescent="0.75">
      <c r="B8881" s="249">
        <v>8818</v>
      </c>
      <c r="C8881" s="248">
        <v>139.42994494075134</v>
      </c>
    </row>
    <row r="8882" spans="2:3" x14ac:dyDescent="0.75">
      <c r="B8882" s="249">
        <v>8819</v>
      </c>
      <c r="C8882" s="248">
        <v>149.93282612192695</v>
      </c>
    </row>
    <row r="8883" spans="2:3" x14ac:dyDescent="0.75">
      <c r="B8883" s="249">
        <v>8820</v>
      </c>
      <c r="C8883" s="248">
        <v>150.83672308111488</v>
      </c>
    </row>
    <row r="8884" spans="2:3" x14ac:dyDescent="0.75">
      <c r="B8884" s="249">
        <v>8821</v>
      </c>
      <c r="C8884" s="248">
        <v>110.14196351604055</v>
      </c>
    </row>
    <row r="8885" spans="2:3" x14ac:dyDescent="0.75">
      <c r="B8885" s="249">
        <v>8822</v>
      </c>
      <c r="C8885" s="248">
        <v>99.012649698086648</v>
      </c>
    </row>
    <row r="8886" spans="2:3" x14ac:dyDescent="0.75">
      <c r="B8886" s="249">
        <v>8823</v>
      </c>
      <c r="C8886" s="248">
        <v>136.27011708121603</v>
      </c>
    </row>
    <row r="8887" spans="2:3" x14ac:dyDescent="0.75">
      <c r="B8887" s="249">
        <v>8824</v>
      </c>
      <c r="C8887" s="248">
        <v>119.44145713948517</v>
      </c>
    </row>
    <row r="8888" spans="2:3" x14ac:dyDescent="0.75">
      <c r="B8888" s="249">
        <v>8825</v>
      </c>
      <c r="C8888" s="248">
        <v>117.97830570087434</v>
      </c>
    </row>
    <row r="8889" spans="2:3" x14ac:dyDescent="0.75">
      <c r="B8889" s="249">
        <v>8826</v>
      </c>
      <c r="C8889" s="248">
        <v>118.4482847327989</v>
      </c>
    </row>
    <row r="8890" spans="2:3" x14ac:dyDescent="0.75">
      <c r="B8890" s="249">
        <v>8827</v>
      </c>
      <c r="C8890" s="248">
        <v>96.436316212783808</v>
      </c>
    </row>
    <row r="8891" spans="2:3" x14ac:dyDescent="0.75">
      <c r="B8891" s="249">
        <v>8828</v>
      </c>
      <c r="C8891" s="248">
        <v>158.3114197407306</v>
      </c>
    </row>
    <row r="8892" spans="2:3" x14ac:dyDescent="0.75">
      <c r="B8892" s="249">
        <v>8829</v>
      </c>
      <c r="C8892" s="248">
        <v>112.08368729348976</v>
      </c>
    </row>
    <row r="8893" spans="2:3" x14ac:dyDescent="0.75">
      <c r="B8893" s="249">
        <v>8830</v>
      </c>
      <c r="C8893" s="248">
        <v>95.858675525704058</v>
      </c>
    </row>
    <row r="8894" spans="2:3" x14ac:dyDescent="0.75">
      <c r="B8894" s="249">
        <v>8831</v>
      </c>
      <c r="C8894" s="248">
        <v>174.69731304600333</v>
      </c>
    </row>
    <row r="8895" spans="2:3" x14ac:dyDescent="0.75">
      <c r="B8895" s="249">
        <v>8832</v>
      </c>
      <c r="C8895" s="248">
        <v>114.86757685520313</v>
      </c>
    </row>
    <row r="8896" spans="2:3" x14ac:dyDescent="0.75">
      <c r="B8896" s="249">
        <v>8833</v>
      </c>
      <c r="C8896" s="248">
        <v>154.29278930871158</v>
      </c>
    </row>
    <row r="8897" spans="2:3" x14ac:dyDescent="0.75">
      <c r="B8897" s="249">
        <v>8834</v>
      </c>
      <c r="C8897" s="248">
        <v>107.66073486232642</v>
      </c>
    </row>
    <row r="8898" spans="2:3" x14ac:dyDescent="0.75">
      <c r="B8898" s="249">
        <v>8835</v>
      </c>
      <c r="C8898" s="248">
        <v>127.85950548957989</v>
      </c>
    </row>
    <row r="8899" spans="2:3" x14ac:dyDescent="0.75">
      <c r="B8899" s="249">
        <v>8836</v>
      </c>
      <c r="C8899" s="248">
        <v>79.837005566018121</v>
      </c>
    </row>
    <row r="8900" spans="2:3" x14ac:dyDescent="0.75">
      <c r="B8900" s="249">
        <v>8837</v>
      </c>
      <c r="C8900" s="248">
        <v>109.77373302163494</v>
      </c>
    </row>
    <row r="8901" spans="2:3" x14ac:dyDescent="0.75">
      <c r="B8901" s="249">
        <v>8838</v>
      </c>
      <c r="C8901" s="248">
        <v>120.53371902861443</v>
      </c>
    </row>
    <row r="8902" spans="2:3" x14ac:dyDescent="0.75">
      <c r="B8902" s="249">
        <v>8839</v>
      </c>
      <c r="C8902" s="248">
        <v>87.727694080462015</v>
      </c>
    </row>
    <row r="8903" spans="2:3" x14ac:dyDescent="0.75">
      <c r="B8903" s="249">
        <v>8840</v>
      </c>
      <c r="C8903" s="248">
        <v>120.63139707758093</v>
      </c>
    </row>
    <row r="8904" spans="2:3" x14ac:dyDescent="0.75">
      <c r="B8904" s="249">
        <v>8841</v>
      </c>
      <c r="C8904" s="248">
        <v>154.82043009075133</v>
      </c>
    </row>
    <row r="8905" spans="2:3" x14ac:dyDescent="0.75">
      <c r="B8905" s="249">
        <v>8842</v>
      </c>
      <c r="C8905" s="248">
        <v>127.7256955333624</v>
      </c>
    </row>
    <row r="8906" spans="2:3" x14ac:dyDescent="0.75">
      <c r="B8906" s="249">
        <v>8843</v>
      </c>
      <c r="C8906" s="248">
        <v>93.552108290655923</v>
      </c>
    </row>
    <row r="8907" spans="2:3" x14ac:dyDescent="0.75">
      <c r="B8907" s="249">
        <v>8844</v>
      </c>
      <c r="C8907" s="248">
        <v>117.96554256451759</v>
      </c>
    </row>
    <row r="8908" spans="2:3" x14ac:dyDescent="0.75">
      <c r="B8908" s="249">
        <v>8845</v>
      </c>
      <c r="C8908" s="248">
        <v>133.84441325208778</v>
      </c>
    </row>
    <row r="8909" spans="2:3" x14ac:dyDescent="0.75">
      <c r="B8909" s="249">
        <v>8846</v>
      </c>
      <c r="C8909" s="248">
        <v>108.58092679833882</v>
      </c>
    </row>
    <row r="8910" spans="2:3" x14ac:dyDescent="0.75">
      <c r="B8910" s="249">
        <v>8847</v>
      </c>
      <c r="C8910" s="248">
        <v>124.15286056468977</v>
      </c>
    </row>
    <row r="8911" spans="2:3" x14ac:dyDescent="0.75">
      <c r="B8911" s="249">
        <v>8848</v>
      </c>
      <c r="C8911" s="248">
        <v>132.81671025707189</v>
      </c>
    </row>
    <row r="8912" spans="2:3" x14ac:dyDescent="0.75">
      <c r="B8912" s="249">
        <v>8849</v>
      </c>
      <c r="C8912" s="248">
        <v>84.48296323146208</v>
      </c>
    </row>
    <row r="8913" spans="2:3" x14ac:dyDescent="0.75">
      <c r="B8913" s="249">
        <v>8850</v>
      </c>
      <c r="C8913" s="248">
        <v>103.01524341030277</v>
      </c>
    </row>
    <row r="8914" spans="2:3" x14ac:dyDescent="0.75">
      <c r="B8914" s="249">
        <v>8851</v>
      </c>
      <c r="C8914" s="248">
        <v>132.79578599054011</v>
      </c>
    </row>
    <row r="8915" spans="2:3" x14ac:dyDescent="0.75">
      <c r="B8915" s="249">
        <v>8852</v>
      </c>
      <c r="C8915" s="248">
        <v>154.27111461530447</v>
      </c>
    </row>
    <row r="8916" spans="2:3" x14ac:dyDescent="0.75">
      <c r="B8916" s="249">
        <v>8853</v>
      </c>
      <c r="C8916" s="248">
        <v>147.49526703756345</v>
      </c>
    </row>
    <row r="8917" spans="2:3" x14ac:dyDescent="0.75">
      <c r="B8917" s="249">
        <v>8854</v>
      </c>
      <c r="C8917" s="248">
        <v>93.925937794251723</v>
      </c>
    </row>
    <row r="8918" spans="2:3" x14ac:dyDescent="0.75">
      <c r="B8918" s="249">
        <v>8855</v>
      </c>
      <c r="C8918" s="248">
        <v>112.45202536072802</v>
      </c>
    </row>
    <row r="8919" spans="2:3" x14ac:dyDescent="0.75">
      <c r="B8919" s="249">
        <v>8856</v>
      </c>
      <c r="C8919" s="248">
        <v>137.59165177921554</v>
      </c>
    </row>
    <row r="8920" spans="2:3" x14ac:dyDescent="0.75">
      <c r="B8920" s="249">
        <v>8857</v>
      </c>
      <c r="C8920" s="248">
        <v>132.45257753581186</v>
      </c>
    </row>
    <row r="8921" spans="2:3" x14ac:dyDescent="0.75">
      <c r="B8921" s="249">
        <v>8858</v>
      </c>
      <c r="C8921" s="248">
        <v>98.749061165640271</v>
      </c>
    </row>
    <row r="8922" spans="2:3" x14ac:dyDescent="0.75">
      <c r="B8922" s="249">
        <v>8859</v>
      </c>
      <c r="C8922" s="248">
        <v>108.83025940342252</v>
      </c>
    </row>
    <row r="8923" spans="2:3" x14ac:dyDescent="0.75">
      <c r="B8923" s="249">
        <v>8860</v>
      </c>
      <c r="C8923" s="248">
        <v>149.65182251836558</v>
      </c>
    </row>
    <row r="8924" spans="2:3" x14ac:dyDescent="0.75">
      <c r="B8924" s="249">
        <v>8861</v>
      </c>
      <c r="C8924" s="248">
        <v>145.67284587056321</v>
      </c>
    </row>
    <row r="8925" spans="2:3" x14ac:dyDescent="0.75">
      <c r="B8925" s="249">
        <v>8862</v>
      </c>
      <c r="C8925" s="248">
        <v>84.850851804037305</v>
      </c>
    </row>
    <row r="8926" spans="2:3" x14ac:dyDescent="0.75">
      <c r="B8926" s="249">
        <v>8863</v>
      </c>
      <c r="C8926" s="248">
        <v>117.81579748404287</v>
      </c>
    </row>
    <row r="8927" spans="2:3" x14ac:dyDescent="0.75">
      <c r="B8927" s="249">
        <v>8864</v>
      </c>
      <c r="C8927" s="248">
        <v>131.31317524477757</v>
      </c>
    </row>
    <row r="8928" spans="2:3" x14ac:dyDescent="0.75">
      <c r="B8928" s="249">
        <v>8865</v>
      </c>
      <c r="C8928" s="248">
        <v>129.76237379659236</v>
      </c>
    </row>
    <row r="8929" spans="2:3" x14ac:dyDescent="0.75">
      <c r="B8929" s="249">
        <v>8866</v>
      </c>
      <c r="C8929" s="248">
        <v>125.811530592586</v>
      </c>
    </row>
    <row r="8930" spans="2:3" x14ac:dyDescent="0.75">
      <c r="B8930" s="249">
        <v>8867</v>
      </c>
      <c r="C8930" s="248">
        <v>114.77739467446543</v>
      </c>
    </row>
    <row r="8931" spans="2:3" x14ac:dyDescent="0.75">
      <c r="B8931" s="249">
        <v>8868</v>
      </c>
      <c r="C8931" s="248">
        <v>152.71287076324501</v>
      </c>
    </row>
    <row r="8932" spans="2:3" x14ac:dyDescent="0.75">
      <c r="B8932" s="249">
        <v>8869</v>
      </c>
      <c r="C8932" s="248">
        <v>120.74745765049113</v>
      </c>
    </row>
    <row r="8933" spans="2:3" x14ac:dyDescent="0.75">
      <c r="B8933" s="249">
        <v>8870</v>
      </c>
      <c r="C8933" s="248">
        <v>59.274832867130584</v>
      </c>
    </row>
    <row r="8934" spans="2:3" x14ac:dyDescent="0.75">
      <c r="B8934" s="249">
        <v>8871</v>
      </c>
      <c r="C8934" s="248">
        <v>121.86865588473439</v>
      </c>
    </row>
    <row r="8935" spans="2:3" x14ac:dyDescent="0.75">
      <c r="B8935" s="249">
        <v>8872</v>
      </c>
      <c r="C8935" s="248">
        <v>133.33149704605057</v>
      </c>
    </row>
    <row r="8936" spans="2:3" x14ac:dyDescent="0.75">
      <c r="B8936" s="249">
        <v>8873</v>
      </c>
      <c r="C8936" s="248">
        <v>124.67818303314414</v>
      </c>
    </row>
    <row r="8937" spans="2:3" x14ac:dyDescent="0.75">
      <c r="B8937" s="249">
        <v>8874</v>
      </c>
      <c r="C8937" s="248">
        <v>103.48658083555804</v>
      </c>
    </row>
    <row r="8938" spans="2:3" x14ac:dyDescent="0.75">
      <c r="B8938" s="249">
        <v>8875</v>
      </c>
      <c r="C8938" s="248">
        <v>124.43452173884054</v>
      </c>
    </row>
    <row r="8939" spans="2:3" x14ac:dyDescent="0.75">
      <c r="B8939" s="249">
        <v>8876</v>
      </c>
      <c r="C8939" s="248">
        <v>159.38640581450113</v>
      </c>
    </row>
    <row r="8940" spans="2:3" x14ac:dyDescent="0.75">
      <c r="B8940" s="249">
        <v>8877</v>
      </c>
      <c r="C8940" s="248">
        <v>124.0599633866682</v>
      </c>
    </row>
    <row r="8941" spans="2:3" x14ac:dyDescent="0.75">
      <c r="B8941" s="249">
        <v>8878</v>
      </c>
      <c r="C8941" s="248">
        <v>109.27816314857959</v>
      </c>
    </row>
    <row r="8942" spans="2:3" x14ac:dyDescent="0.75">
      <c r="B8942" s="249">
        <v>8879</v>
      </c>
      <c r="C8942" s="248">
        <v>92.104292662497159</v>
      </c>
    </row>
    <row r="8943" spans="2:3" x14ac:dyDescent="0.75">
      <c r="B8943" s="249">
        <v>8880</v>
      </c>
      <c r="C8943" s="248">
        <v>125.66273493912429</v>
      </c>
    </row>
    <row r="8944" spans="2:3" x14ac:dyDescent="0.75">
      <c r="B8944" s="249">
        <v>8881</v>
      </c>
      <c r="C8944" s="248">
        <v>118.32337429419219</v>
      </c>
    </row>
    <row r="8945" spans="2:3" x14ac:dyDescent="0.75">
      <c r="B8945" s="249">
        <v>8882</v>
      </c>
      <c r="C8945" s="248">
        <v>127.84101829550443</v>
      </c>
    </row>
    <row r="8946" spans="2:3" x14ac:dyDescent="0.75">
      <c r="B8946" s="249">
        <v>8883</v>
      </c>
      <c r="C8946" s="248">
        <v>118.71945931319142</v>
      </c>
    </row>
    <row r="8947" spans="2:3" x14ac:dyDescent="0.75">
      <c r="B8947" s="249">
        <v>8884</v>
      </c>
      <c r="C8947" s="248">
        <v>147.01378232469105</v>
      </c>
    </row>
    <row r="8948" spans="2:3" x14ac:dyDescent="0.75">
      <c r="B8948" s="249">
        <v>8885</v>
      </c>
      <c r="C8948" s="248">
        <v>132.64624962457958</v>
      </c>
    </row>
    <row r="8949" spans="2:3" x14ac:dyDescent="0.75">
      <c r="B8949" s="249">
        <v>8886</v>
      </c>
      <c r="C8949" s="248">
        <v>133.93608096798701</v>
      </c>
    </row>
    <row r="8950" spans="2:3" x14ac:dyDescent="0.75">
      <c r="B8950" s="249">
        <v>8887</v>
      </c>
      <c r="C8950" s="248">
        <v>157.89506928019983</v>
      </c>
    </row>
    <row r="8951" spans="2:3" x14ac:dyDescent="0.75">
      <c r="B8951" s="249">
        <v>8888</v>
      </c>
      <c r="C8951" s="248">
        <v>166.3989626090106</v>
      </c>
    </row>
    <row r="8952" spans="2:3" x14ac:dyDescent="0.75">
      <c r="B8952" s="249">
        <v>8889</v>
      </c>
      <c r="C8952" s="248">
        <v>97.762965900491125</v>
      </c>
    </row>
    <row r="8953" spans="2:3" x14ac:dyDescent="0.75">
      <c r="B8953" s="249">
        <v>8890</v>
      </c>
      <c r="C8953" s="248">
        <v>107.59985653423685</v>
      </c>
    </row>
    <row r="8954" spans="2:3" x14ac:dyDescent="0.75">
      <c r="B8954" s="249">
        <v>8891</v>
      </c>
      <c r="C8954" s="248">
        <v>124.43043096722448</v>
      </c>
    </row>
    <row r="8955" spans="2:3" x14ac:dyDescent="0.75">
      <c r="B8955" s="249">
        <v>8892</v>
      </c>
      <c r="C8955" s="248">
        <v>82.933273229452837</v>
      </c>
    </row>
    <row r="8956" spans="2:3" x14ac:dyDescent="0.75">
      <c r="B8956" s="249">
        <v>8893</v>
      </c>
      <c r="C8956" s="248">
        <v>102.65598594088181</v>
      </c>
    </row>
    <row r="8957" spans="2:3" x14ac:dyDescent="0.75">
      <c r="B8957" s="249">
        <v>8894</v>
      </c>
      <c r="C8957" s="248">
        <v>110.14327718056788</v>
      </c>
    </row>
    <row r="8958" spans="2:3" x14ac:dyDescent="0.75">
      <c r="B8958" s="249">
        <v>8895</v>
      </c>
      <c r="C8958" s="248">
        <v>141.65808352920206</v>
      </c>
    </row>
    <row r="8959" spans="2:3" x14ac:dyDescent="0.75">
      <c r="B8959" s="249">
        <v>8896</v>
      </c>
      <c r="C8959" s="248">
        <v>138.99016663406209</v>
      </c>
    </row>
    <row r="8960" spans="2:3" x14ac:dyDescent="0.75">
      <c r="B8960" s="249">
        <v>8897</v>
      </c>
      <c r="C8960" s="248">
        <v>110.77060115160225</v>
      </c>
    </row>
    <row r="8961" spans="2:3" x14ac:dyDescent="0.75">
      <c r="B8961" s="249">
        <v>8898</v>
      </c>
      <c r="C8961" s="248">
        <v>96.370306673379162</v>
      </c>
    </row>
    <row r="8962" spans="2:3" x14ac:dyDescent="0.75">
      <c r="B8962" s="249">
        <v>8899</v>
      </c>
      <c r="C8962" s="248">
        <v>106.52947661666849</v>
      </c>
    </row>
    <row r="8963" spans="2:3" x14ac:dyDescent="0.75">
      <c r="B8963" s="249">
        <v>8900</v>
      </c>
      <c r="C8963" s="248">
        <v>139.85329989907646</v>
      </c>
    </row>
    <row r="8964" spans="2:3" x14ac:dyDescent="0.75">
      <c r="B8964" s="249">
        <v>8901</v>
      </c>
      <c r="C8964" s="248">
        <v>111.3337912461749</v>
      </c>
    </row>
    <row r="8965" spans="2:3" x14ac:dyDescent="0.75">
      <c r="B8965" s="249">
        <v>8902</v>
      </c>
      <c r="C8965" s="248">
        <v>158.8014748867601</v>
      </c>
    </row>
    <row r="8966" spans="2:3" x14ac:dyDescent="0.75">
      <c r="B8966" s="249">
        <v>8903</v>
      </c>
      <c r="C8966" s="248">
        <v>132.28912505217247</v>
      </c>
    </row>
    <row r="8967" spans="2:3" x14ac:dyDescent="0.75">
      <c r="B8967" s="249">
        <v>8904</v>
      </c>
      <c r="C8967" s="248">
        <v>114.34063257059319</v>
      </c>
    </row>
    <row r="8968" spans="2:3" x14ac:dyDescent="0.75">
      <c r="B8968" s="249">
        <v>8905</v>
      </c>
      <c r="C8968" s="248">
        <v>132.1107190391925</v>
      </c>
    </row>
    <row r="8969" spans="2:3" x14ac:dyDescent="0.75">
      <c r="B8969" s="249">
        <v>8906</v>
      </c>
      <c r="C8969" s="248">
        <v>125.36990895650435</v>
      </c>
    </row>
    <row r="8970" spans="2:3" x14ac:dyDescent="0.75">
      <c r="B8970" s="249">
        <v>8907</v>
      </c>
      <c r="C8970" s="248">
        <v>85.961235194781139</v>
      </c>
    </row>
    <row r="8971" spans="2:3" x14ac:dyDescent="0.75">
      <c r="B8971" s="249">
        <v>8908</v>
      </c>
      <c r="C8971" s="248">
        <v>123.06393237902962</v>
      </c>
    </row>
    <row r="8972" spans="2:3" x14ac:dyDescent="0.75">
      <c r="B8972" s="249">
        <v>8909</v>
      </c>
      <c r="C8972" s="248">
        <v>126.28225372829286</v>
      </c>
    </row>
    <row r="8973" spans="2:3" x14ac:dyDescent="0.75">
      <c r="B8973" s="249">
        <v>8910</v>
      </c>
      <c r="C8973" s="248">
        <v>116.10065440738425</v>
      </c>
    </row>
    <row r="8974" spans="2:3" x14ac:dyDescent="0.75">
      <c r="B8974" s="249">
        <v>8911</v>
      </c>
      <c r="C8974" s="248">
        <v>131.81385477181109</v>
      </c>
    </row>
    <row r="8975" spans="2:3" x14ac:dyDescent="0.75">
      <c r="B8975" s="249">
        <v>8912</v>
      </c>
      <c r="C8975" s="248">
        <v>98.669558631877649</v>
      </c>
    </row>
    <row r="8976" spans="2:3" x14ac:dyDescent="0.75">
      <c r="B8976" s="249">
        <v>8913</v>
      </c>
      <c r="C8976" s="248">
        <v>101.76191528475218</v>
      </c>
    </row>
    <row r="8977" spans="2:3" x14ac:dyDescent="0.75">
      <c r="B8977" s="249">
        <v>8914</v>
      </c>
      <c r="C8977" s="248">
        <v>124.14783179085499</v>
      </c>
    </row>
    <row r="8978" spans="2:3" x14ac:dyDescent="0.75">
      <c r="B8978" s="249">
        <v>8915</v>
      </c>
      <c r="C8978" s="248">
        <v>129.82150891359726</v>
      </c>
    </row>
    <row r="8979" spans="2:3" x14ac:dyDescent="0.75">
      <c r="B8979" s="249">
        <v>8916</v>
      </c>
      <c r="C8979" s="248">
        <v>112.35555258223022</v>
      </c>
    </row>
    <row r="8980" spans="2:3" x14ac:dyDescent="0.75">
      <c r="B8980" s="249">
        <v>8917</v>
      </c>
      <c r="C8980" s="248">
        <v>140.78634127715191</v>
      </c>
    </row>
    <row r="8981" spans="2:3" x14ac:dyDescent="0.75">
      <c r="B8981" s="249">
        <v>8918</v>
      </c>
      <c r="C8981" s="248">
        <v>125.29483604707815</v>
      </c>
    </row>
    <row r="8982" spans="2:3" x14ac:dyDescent="0.75">
      <c r="B8982" s="249">
        <v>8919</v>
      </c>
      <c r="C8982" s="248">
        <v>163.91580540116718</v>
      </c>
    </row>
    <row r="8983" spans="2:3" x14ac:dyDescent="0.75">
      <c r="B8983" s="249">
        <v>8920</v>
      </c>
      <c r="C8983" s="248">
        <v>124.72716424610283</v>
      </c>
    </row>
    <row r="8984" spans="2:3" x14ac:dyDescent="0.75">
      <c r="B8984" s="249">
        <v>8921</v>
      </c>
      <c r="C8984" s="248">
        <v>78.076281228326394</v>
      </c>
    </row>
    <row r="8985" spans="2:3" x14ac:dyDescent="0.75">
      <c r="B8985" s="249">
        <v>8922</v>
      </c>
      <c r="C8985" s="248">
        <v>145.62828836873021</v>
      </c>
    </row>
    <row r="8986" spans="2:3" x14ac:dyDescent="0.75">
      <c r="B8986" s="249">
        <v>8923</v>
      </c>
      <c r="C8986" s="248">
        <v>120.74671483988011</v>
      </c>
    </row>
    <row r="8987" spans="2:3" x14ac:dyDescent="0.75">
      <c r="B8987" s="249">
        <v>8924</v>
      </c>
      <c r="C8987" s="248">
        <v>139.98168819810977</v>
      </c>
    </row>
    <row r="8988" spans="2:3" x14ac:dyDescent="0.75">
      <c r="B8988" s="249">
        <v>8925</v>
      </c>
      <c r="C8988" s="248">
        <v>130.34332915558295</v>
      </c>
    </row>
    <row r="8989" spans="2:3" x14ac:dyDescent="0.75">
      <c r="B8989" s="249">
        <v>8926</v>
      </c>
      <c r="C8989" s="248">
        <v>149.95177330130068</v>
      </c>
    </row>
    <row r="8990" spans="2:3" x14ac:dyDescent="0.75">
      <c r="B8990" s="249">
        <v>8927</v>
      </c>
      <c r="C8990" s="248">
        <v>131.75272901831607</v>
      </c>
    </row>
    <row r="8991" spans="2:3" x14ac:dyDescent="0.75">
      <c r="B8991" s="249">
        <v>8928</v>
      </c>
      <c r="C8991" s="248">
        <v>89.43857503928345</v>
      </c>
    </row>
    <row r="8992" spans="2:3" x14ac:dyDescent="0.75">
      <c r="B8992" s="249">
        <v>8929</v>
      </c>
      <c r="C8992" s="248">
        <v>147.86974280910474</v>
      </c>
    </row>
    <row r="8993" spans="2:3" x14ac:dyDescent="0.75">
      <c r="B8993" s="249">
        <v>8930</v>
      </c>
      <c r="C8993" s="248">
        <v>153.18636537411641</v>
      </c>
    </row>
    <row r="8994" spans="2:3" x14ac:dyDescent="0.75">
      <c r="B8994" s="249">
        <v>8931</v>
      </c>
      <c r="C8994" s="248">
        <v>114.55981778044568</v>
      </c>
    </row>
    <row r="8995" spans="2:3" x14ac:dyDescent="0.75">
      <c r="B8995" s="249">
        <v>8932</v>
      </c>
      <c r="C8995" s="248">
        <v>124.35999542989029</v>
      </c>
    </row>
    <row r="8996" spans="2:3" x14ac:dyDescent="0.75">
      <c r="B8996" s="249">
        <v>8933</v>
      </c>
      <c r="C8996" s="248">
        <v>116.39264871487005</v>
      </c>
    </row>
    <row r="8997" spans="2:3" x14ac:dyDescent="0.75">
      <c r="B8997" s="249">
        <v>8934</v>
      </c>
      <c r="C8997" s="248">
        <v>141.43625306936852</v>
      </c>
    </row>
    <row r="8998" spans="2:3" x14ac:dyDescent="0.75">
      <c r="B8998" s="249">
        <v>8935</v>
      </c>
      <c r="C8998" s="248">
        <v>115.39505920298319</v>
      </c>
    </row>
    <row r="8999" spans="2:3" x14ac:dyDescent="0.75">
      <c r="B8999" s="249">
        <v>8936</v>
      </c>
      <c r="C8999" s="248">
        <v>124.5383783190352</v>
      </c>
    </row>
    <row r="9000" spans="2:3" x14ac:dyDescent="0.75">
      <c r="B9000" s="249">
        <v>8937</v>
      </c>
      <c r="C9000" s="248">
        <v>60.503545800123845</v>
      </c>
    </row>
    <row r="9001" spans="2:3" x14ac:dyDescent="0.75">
      <c r="B9001" s="249">
        <v>8938</v>
      </c>
      <c r="C9001" s="248">
        <v>142.16819536705762</v>
      </c>
    </row>
    <row r="9002" spans="2:3" x14ac:dyDescent="0.75">
      <c r="B9002" s="249">
        <v>8939</v>
      </c>
      <c r="C9002" s="248">
        <v>112.81589171822118</v>
      </c>
    </row>
    <row r="9003" spans="2:3" x14ac:dyDescent="0.75">
      <c r="B9003" s="249">
        <v>8940</v>
      </c>
      <c r="C9003" s="248">
        <v>134.19754617159802</v>
      </c>
    </row>
    <row r="9004" spans="2:3" x14ac:dyDescent="0.75">
      <c r="B9004" s="249">
        <v>8941</v>
      </c>
      <c r="C9004" s="248">
        <v>142.91824261020216</v>
      </c>
    </row>
    <row r="9005" spans="2:3" x14ac:dyDescent="0.75">
      <c r="B9005" s="249">
        <v>8942</v>
      </c>
      <c r="C9005" s="248">
        <v>100.24826860795525</v>
      </c>
    </row>
    <row r="9006" spans="2:3" x14ac:dyDescent="0.75">
      <c r="B9006" s="249">
        <v>8943</v>
      </c>
      <c r="C9006" s="248">
        <v>137.1126375035193</v>
      </c>
    </row>
    <row r="9007" spans="2:3" x14ac:dyDescent="0.75">
      <c r="B9007" s="249">
        <v>8944</v>
      </c>
      <c r="C9007" s="248">
        <v>155.84129722303175</v>
      </c>
    </row>
    <row r="9008" spans="2:3" x14ac:dyDescent="0.75">
      <c r="B9008" s="249">
        <v>8945</v>
      </c>
      <c r="C9008" s="248">
        <v>117.2990616480605</v>
      </c>
    </row>
    <row r="9009" spans="2:3" x14ac:dyDescent="0.75">
      <c r="B9009" s="249">
        <v>8946</v>
      </c>
      <c r="C9009" s="248">
        <v>120.41911698833812</v>
      </c>
    </row>
    <row r="9010" spans="2:3" x14ac:dyDescent="0.75">
      <c r="B9010" s="249">
        <v>8947</v>
      </c>
      <c r="C9010" s="248">
        <v>114.82567236420195</v>
      </c>
    </row>
    <row r="9011" spans="2:3" x14ac:dyDescent="0.75">
      <c r="B9011" s="249">
        <v>8948</v>
      </c>
      <c r="C9011" s="248">
        <v>84.366468318690806</v>
      </c>
    </row>
    <row r="9012" spans="2:3" x14ac:dyDescent="0.75">
      <c r="B9012" s="249">
        <v>8949</v>
      </c>
      <c r="C9012" s="248">
        <v>58.410125799362845</v>
      </c>
    </row>
    <row r="9013" spans="2:3" x14ac:dyDescent="0.75">
      <c r="B9013" s="249">
        <v>8950</v>
      </c>
      <c r="C9013" s="248">
        <v>139.08142542608911</v>
      </c>
    </row>
    <row r="9014" spans="2:3" x14ac:dyDescent="0.75">
      <c r="B9014" s="249">
        <v>8951</v>
      </c>
      <c r="C9014" s="248">
        <v>143.30509137720938</v>
      </c>
    </row>
    <row r="9015" spans="2:3" x14ac:dyDescent="0.75">
      <c r="B9015" s="249">
        <v>8952</v>
      </c>
      <c r="C9015" s="248">
        <v>118.38252762649009</v>
      </c>
    </row>
    <row r="9016" spans="2:3" x14ac:dyDescent="0.75">
      <c r="B9016" s="249">
        <v>8953</v>
      </c>
      <c r="C9016" s="248">
        <v>114.73272120766734</v>
      </c>
    </row>
    <row r="9017" spans="2:3" x14ac:dyDescent="0.75">
      <c r="B9017" s="249">
        <v>8954</v>
      </c>
      <c r="C9017" s="248">
        <v>131.94023378508305</v>
      </c>
    </row>
    <row r="9018" spans="2:3" x14ac:dyDescent="0.75">
      <c r="B9018" s="249">
        <v>8955</v>
      </c>
      <c r="C9018" s="248">
        <v>117.21020660245161</v>
      </c>
    </row>
    <row r="9019" spans="2:3" x14ac:dyDescent="0.75">
      <c r="B9019" s="249">
        <v>8956</v>
      </c>
      <c r="C9019" s="248">
        <v>131.3870330691785</v>
      </c>
    </row>
    <row r="9020" spans="2:3" x14ac:dyDescent="0.75">
      <c r="B9020" s="249">
        <v>8957</v>
      </c>
      <c r="C9020" s="248">
        <v>101.31910260249286</v>
      </c>
    </row>
    <row r="9021" spans="2:3" x14ac:dyDescent="0.75">
      <c r="B9021" s="249">
        <v>8958</v>
      </c>
      <c r="C9021" s="248">
        <v>117.77447925100124</v>
      </c>
    </row>
    <row r="9022" spans="2:3" x14ac:dyDescent="0.75">
      <c r="B9022" s="249">
        <v>8959</v>
      </c>
      <c r="C9022" s="248">
        <v>126.24287651857897</v>
      </c>
    </row>
    <row r="9023" spans="2:3" x14ac:dyDescent="0.75">
      <c r="B9023" s="249">
        <v>8960</v>
      </c>
      <c r="C9023" s="248">
        <v>109.92973446795358</v>
      </c>
    </row>
    <row r="9024" spans="2:3" x14ac:dyDescent="0.75">
      <c r="B9024" s="249">
        <v>8961</v>
      </c>
      <c r="C9024" s="248">
        <v>103.62460918570014</v>
      </c>
    </row>
    <row r="9025" spans="2:3" x14ac:dyDescent="0.75">
      <c r="B9025" s="249">
        <v>8962</v>
      </c>
      <c r="C9025" s="248">
        <v>103.37145677235969</v>
      </c>
    </row>
    <row r="9026" spans="2:3" x14ac:dyDescent="0.75">
      <c r="B9026" s="249">
        <v>8963</v>
      </c>
      <c r="C9026" s="248">
        <v>111.39138883672912</v>
      </c>
    </row>
    <row r="9027" spans="2:3" x14ac:dyDescent="0.75">
      <c r="B9027" s="249">
        <v>8964</v>
      </c>
      <c r="C9027" s="248">
        <v>128.23003957281895</v>
      </c>
    </row>
    <row r="9028" spans="2:3" x14ac:dyDescent="0.75">
      <c r="B9028" s="249">
        <v>8965</v>
      </c>
      <c r="C9028" s="248">
        <v>100.69363454459956</v>
      </c>
    </row>
    <row r="9029" spans="2:3" x14ac:dyDescent="0.75">
      <c r="B9029" s="249">
        <v>8966</v>
      </c>
      <c r="C9029" s="248">
        <v>124.70388057854323</v>
      </c>
    </row>
    <row r="9030" spans="2:3" x14ac:dyDescent="0.75">
      <c r="B9030" s="249">
        <v>8967</v>
      </c>
      <c r="C9030" s="248">
        <v>130.58102547070453</v>
      </c>
    </row>
    <row r="9031" spans="2:3" x14ac:dyDescent="0.75">
      <c r="B9031" s="249">
        <v>8968</v>
      </c>
      <c r="C9031" s="248">
        <v>116.57672016663942</v>
      </c>
    </row>
    <row r="9032" spans="2:3" x14ac:dyDescent="0.75">
      <c r="B9032" s="249">
        <v>8969</v>
      </c>
      <c r="C9032" s="248">
        <v>103.48461723245309</v>
      </c>
    </row>
    <row r="9033" spans="2:3" x14ac:dyDescent="0.75">
      <c r="B9033" s="249">
        <v>8970</v>
      </c>
      <c r="C9033" s="248">
        <v>133.79191897842853</v>
      </c>
    </row>
    <row r="9034" spans="2:3" x14ac:dyDescent="0.75">
      <c r="B9034" s="249">
        <v>8971</v>
      </c>
      <c r="C9034" s="248">
        <v>121.62148906255281</v>
      </c>
    </row>
    <row r="9035" spans="2:3" x14ac:dyDescent="0.75">
      <c r="B9035" s="249">
        <v>8972</v>
      </c>
      <c r="C9035" s="248">
        <v>104.00184764245085</v>
      </c>
    </row>
    <row r="9036" spans="2:3" x14ac:dyDescent="0.75">
      <c r="B9036" s="249">
        <v>8973</v>
      </c>
      <c r="C9036" s="248">
        <v>126.68832127758762</v>
      </c>
    </row>
    <row r="9037" spans="2:3" x14ac:dyDescent="0.75">
      <c r="B9037" s="249">
        <v>8974</v>
      </c>
      <c r="C9037" s="248">
        <v>116.08655940599115</v>
      </c>
    </row>
    <row r="9038" spans="2:3" x14ac:dyDescent="0.75">
      <c r="B9038" s="249">
        <v>8975</v>
      </c>
      <c r="C9038" s="248">
        <v>124.76207181965648</v>
      </c>
    </row>
    <row r="9039" spans="2:3" x14ac:dyDescent="0.75">
      <c r="B9039" s="249">
        <v>8976</v>
      </c>
      <c r="C9039" s="248">
        <v>91.194613285618146</v>
      </c>
    </row>
    <row r="9040" spans="2:3" x14ac:dyDescent="0.75">
      <c r="B9040" s="249">
        <v>8977</v>
      </c>
      <c r="C9040" s="248">
        <v>94.724227210050927</v>
      </c>
    </row>
    <row r="9041" spans="2:3" x14ac:dyDescent="0.75">
      <c r="B9041" s="249">
        <v>8978</v>
      </c>
      <c r="C9041" s="248">
        <v>146.22405360985323</v>
      </c>
    </row>
    <row r="9042" spans="2:3" x14ac:dyDescent="0.75">
      <c r="B9042" s="249">
        <v>8979</v>
      </c>
      <c r="C9042" s="248">
        <v>76.535593209032655</v>
      </c>
    </row>
    <row r="9043" spans="2:3" x14ac:dyDescent="0.75">
      <c r="B9043" s="249">
        <v>8980</v>
      </c>
      <c r="C9043" s="248">
        <v>99.04014052385925</v>
      </c>
    </row>
    <row r="9044" spans="2:3" x14ac:dyDescent="0.75">
      <c r="B9044" s="249">
        <v>8981</v>
      </c>
      <c r="C9044" s="248">
        <v>118.13609186126338</v>
      </c>
    </row>
    <row r="9045" spans="2:3" x14ac:dyDescent="0.75">
      <c r="B9045" s="249">
        <v>8982</v>
      </c>
      <c r="C9045" s="248">
        <v>109.67821487215379</v>
      </c>
    </row>
    <row r="9046" spans="2:3" x14ac:dyDescent="0.75">
      <c r="B9046" s="249">
        <v>8983</v>
      </c>
      <c r="C9046" s="248">
        <v>121.50106486694889</v>
      </c>
    </row>
    <row r="9047" spans="2:3" x14ac:dyDescent="0.75">
      <c r="B9047" s="249">
        <v>8984</v>
      </c>
      <c r="C9047" s="248">
        <v>111.13345830462555</v>
      </c>
    </row>
    <row r="9048" spans="2:3" x14ac:dyDescent="0.75">
      <c r="B9048" s="249">
        <v>8985</v>
      </c>
      <c r="C9048" s="248">
        <v>165.90708404165008</v>
      </c>
    </row>
    <row r="9049" spans="2:3" x14ac:dyDescent="0.75">
      <c r="B9049" s="249">
        <v>8986</v>
      </c>
      <c r="C9049" s="248">
        <v>144.80551635703802</v>
      </c>
    </row>
    <row r="9050" spans="2:3" x14ac:dyDescent="0.75">
      <c r="B9050" s="249">
        <v>8987</v>
      </c>
      <c r="C9050" s="248">
        <v>93.153922270698303</v>
      </c>
    </row>
    <row r="9051" spans="2:3" x14ac:dyDescent="0.75">
      <c r="B9051" s="249">
        <v>8988</v>
      </c>
      <c r="C9051" s="248">
        <v>139.2037113158311</v>
      </c>
    </row>
    <row r="9052" spans="2:3" x14ac:dyDescent="0.75">
      <c r="B9052" s="249">
        <v>8989</v>
      </c>
      <c r="C9052" s="248">
        <v>126.75371447704842</v>
      </c>
    </row>
    <row r="9053" spans="2:3" x14ac:dyDescent="0.75">
      <c r="B9053" s="249">
        <v>8990</v>
      </c>
      <c r="C9053" s="248">
        <v>133.94193439745047</v>
      </c>
    </row>
    <row r="9054" spans="2:3" x14ac:dyDescent="0.75">
      <c r="B9054" s="249">
        <v>8991</v>
      </c>
      <c r="C9054" s="248">
        <v>107.59764470124328</v>
      </c>
    </row>
    <row r="9055" spans="2:3" x14ac:dyDescent="0.75">
      <c r="B9055" s="249">
        <v>8992</v>
      </c>
      <c r="C9055" s="248">
        <v>82.900150597835818</v>
      </c>
    </row>
    <row r="9056" spans="2:3" x14ac:dyDescent="0.75">
      <c r="B9056" s="249">
        <v>8993</v>
      </c>
      <c r="C9056" s="248">
        <v>119.2015438176857</v>
      </c>
    </row>
    <row r="9057" spans="2:3" x14ac:dyDescent="0.75">
      <c r="B9057" s="249">
        <v>8994</v>
      </c>
      <c r="C9057" s="248">
        <v>170.61821246587522</v>
      </c>
    </row>
    <row r="9058" spans="2:3" x14ac:dyDescent="0.75">
      <c r="B9058" s="249">
        <v>8995</v>
      </c>
      <c r="C9058" s="248">
        <v>127.27317810836861</v>
      </c>
    </row>
    <row r="9059" spans="2:3" x14ac:dyDescent="0.75">
      <c r="B9059" s="249">
        <v>8996</v>
      </c>
      <c r="C9059" s="248">
        <v>110.18363333689717</v>
      </c>
    </row>
    <row r="9060" spans="2:3" x14ac:dyDescent="0.75">
      <c r="B9060" s="249">
        <v>8997</v>
      </c>
      <c r="C9060" s="248">
        <v>90.155219340998201</v>
      </c>
    </row>
    <row r="9061" spans="2:3" x14ac:dyDescent="0.75">
      <c r="B9061" s="249">
        <v>8998</v>
      </c>
      <c r="C9061" s="248">
        <v>127.23945589990912</v>
      </c>
    </row>
    <row r="9062" spans="2:3" x14ac:dyDescent="0.75">
      <c r="B9062" s="249">
        <v>8999</v>
      </c>
      <c r="C9062" s="248">
        <v>137.92726369048793</v>
      </c>
    </row>
    <row r="9063" spans="2:3" x14ac:dyDescent="0.75">
      <c r="B9063" s="249">
        <v>9000</v>
      </c>
      <c r="C9063" s="248">
        <v>115.04277702437463</v>
      </c>
    </row>
    <row r="9064" spans="2:3" x14ac:dyDescent="0.75">
      <c r="B9064" s="249">
        <v>9001</v>
      </c>
      <c r="C9064" s="248">
        <v>106.04565064654327</v>
      </c>
    </row>
    <row r="9065" spans="2:3" x14ac:dyDescent="0.75">
      <c r="B9065" s="249">
        <v>9002</v>
      </c>
      <c r="C9065" s="248">
        <v>133.44301565702364</v>
      </c>
    </row>
    <row r="9066" spans="2:3" x14ac:dyDescent="0.75">
      <c r="B9066" s="249">
        <v>9003</v>
      </c>
      <c r="C9066" s="248">
        <v>113.88819056844503</v>
      </c>
    </row>
    <row r="9067" spans="2:3" x14ac:dyDescent="0.75">
      <c r="B9067" s="249">
        <v>9004</v>
      </c>
      <c r="C9067" s="248">
        <v>116.30918931366377</v>
      </c>
    </row>
    <row r="9068" spans="2:3" x14ac:dyDescent="0.75">
      <c r="B9068" s="249">
        <v>9005</v>
      </c>
      <c r="C9068" s="248">
        <v>102.22487924390461</v>
      </c>
    </row>
    <row r="9069" spans="2:3" x14ac:dyDescent="0.75">
      <c r="B9069" s="249">
        <v>9006</v>
      </c>
      <c r="C9069" s="248">
        <v>124.87871621129608</v>
      </c>
    </row>
    <row r="9070" spans="2:3" x14ac:dyDescent="0.75">
      <c r="B9070" s="249">
        <v>9007</v>
      </c>
      <c r="C9070" s="248">
        <v>144.84811892356544</v>
      </c>
    </row>
    <row r="9071" spans="2:3" x14ac:dyDescent="0.75">
      <c r="B9071" s="249">
        <v>9008</v>
      </c>
      <c r="C9071" s="248">
        <v>153.19524783720507</v>
      </c>
    </row>
    <row r="9072" spans="2:3" x14ac:dyDescent="0.75">
      <c r="B9072" s="249">
        <v>9009</v>
      </c>
      <c r="C9072" s="248">
        <v>123.38364224305458</v>
      </c>
    </row>
    <row r="9073" spans="2:3" x14ac:dyDescent="0.75">
      <c r="B9073" s="249">
        <v>9010</v>
      </c>
      <c r="C9073" s="248">
        <v>130.78696585898939</v>
      </c>
    </row>
    <row r="9074" spans="2:3" x14ac:dyDescent="0.75">
      <c r="B9074" s="249">
        <v>9011</v>
      </c>
      <c r="C9074" s="248">
        <v>83.86980835858742</v>
      </c>
    </row>
    <row r="9075" spans="2:3" x14ac:dyDescent="0.75">
      <c r="B9075" s="249">
        <v>9012</v>
      </c>
      <c r="C9075" s="248">
        <v>102.75253959455867</v>
      </c>
    </row>
    <row r="9076" spans="2:3" x14ac:dyDescent="0.75">
      <c r="B9076" s="249">
        <v>9013</v>
      </c>
      <c r="C9076" s="248">
        <v>90.622028624541016</v>
      </c>
    </row>
    <row r="9077" spans="2:3" x14ac:dyDescent="0.75">
      <c r="B9077" s="249">
        <v>9014</v>
      </c>
      <c r="C9077" s="248">
        <v>127.73852140398799</v>
      </c>
    </row>
    <row r="9078" spans="2:3" x14ac:dyDescent="0.75">
      <c r="B9078" s="249">
        <v>9015</v>
      </c>
      <c r="C9078" s="248">
        <v>113.12562431996496</v>
      </c>
    </row>
    <row r="9079" spans="2:3" x14ac:dyDescent="0.75">
      <c r="B9079" s="249">
        <v>9016</v>
      </c>
      <c r="C9079" s="248">
        <v>97.936598052956867</v>
      </c>
    </row>
    <row r="9080" spans="2:3" x14ac:dyDescent="0.75">
      <c r="B9080" s="249">
        <v>9017</v>
      </c>
      <c r="C9080" s="248">
        <v>122.5625695875835</v>
      </c>
    </row>
    <row r="9081" spans="2:3" x14ac:dyDescent="0.75">
      <c r="B9081" s="249">
        <v>9018</v>
      </c>
      <c r="C9081" s="248">
        <v>124.6866550846029</v>
      </c>
    </row>
    <row r="9082" spans="2:3" x14ac:dyDescent="0.75">
      <c r="B9082" s="249">
        <v>9019</v>
      </c>
      <c r="C9082" s="248">
        <v>126.60045535433967</v>
      </c>
    </row>
    <row r="9083" spans="2:3" x14ac:dyDescent="0.75">
      <c r="B9083" s="249">
        <v>9020</v>
      </c>
      <c r="C9083" s="248">
        <v>127.30719420326942</v>
      </c>
    </row>
    <row r="9084" spans="2:3" x14ac:dyDescent="0.75">
      <c r="B9084" s="249">
        <v>9021</v>
      </c>
      <c r="C9084" s="248">
        <v>142.17752345773624</v>
      </c>
    </row>
    <row r="9085" spans="2:3" x14ac:dyDescent="0.75">
      <c r="B9085" s="249">
        <v>9022</v>
      </c>
      <c r="C9085" s="248">
        <v>131.75319711297655</v>
      </c>
    </row>
    <row r="9086" spans="2:3" x14ac:dyDescent="0.75">
      <c r="B9086" s="249">
        <v>9023</v>
      </c>
      <c r="C9086" s="248">
        <v>113.8621119818558</v>
      </c>
    </row>
    <row r="9087" spans="2:3" x14ac:dyDescent="0.75">
      <c r="B9087" s="249">
        <v>9024</v>
      </c>
      <c r="C9087" s="248">
        <v>121.32589765610614</v>
      </c>
    </row>
    <row r="9088" spans="2:3" x14ac:dyDescent="0.75">
      <c r="B9088" s="249">
        <v>9025</v>
      </c>
      <c r="C9088" s="248">
        <v>120.49831570394952</v>
      </c>
    </row>
    <row r="9089" spans="2:3" x14ac:dyDescent="0.75">
      <c r="B9089" s="249">
        <v>9026</v>
      </c>
      <c r="C9089" s="248">
        <v>124.99834606564107</v>
      </c>
    </row>
    <row r="9090" spans="2:3" x14ac:dyDescent="0.75">
      <c r="B9090" s="249">
        <v>9027</v>
      </c>
      <c r="C9090" s="248">
        <v>141.82477510240213</v>
      </c>
    </row>
    <row r="9091" spans="2:3" x14ac:dyDescent="0.75">
      <c r="B9091" s="249">
        <v>9028</v>
      </c>
      <c r="C9091" s="248">
        <v>112.01409929814342</v>
      </c>
    </row>
    <row r="9092" spans="2:3" x14ac:dyDescent="0.75">
      <c r="B9092" s="249">
        <v>9029</v>
      </c>
      <c r="C9092" s="248">
        <v>171.32180701576891</v>
      </c>
    </row>
    <row r="9093" spans="2:3" x14ac:dyDescent="0.75">
      <c r="B9093" s="249">
        <v>9030</v>
      </c>
      <c r="C9093" s="248">
        <v>102.52354142860153</v>
      </c>
    </row>
    <row r="9094" spans="2:3" x14ac:dyDescent="0.75">
      <c r="B9094" s="249">
        <v>9031</v>
      </c>
      <c r="C9094" s="248">
        <v>133.65648306918249</v>
      </c>
    </row>
    <row r="9095" spans="2:3" x14ac:dyDescent="0.75">
      <c r="B9095" s="249">
        <v>9032</v>
      </c>
      <c r="C9095" s="248">
        <v>131.62161943701616</v>
      </c>
    </row>
    <row r="9096" spans="2:3" x14ac:dyDescent="0.75">
      <c r="B9096" s="249">
        <v>9033</v>
      </c>
      <c r="C9096" s="248">
        <v>135.74197750774866</v>
      </c>
    </row>
    <row r="9097" spans="2:3" x14ac:dyDescent="0.75">
      <c r="B9097" s="249">
        <v>9034</v>
      </c>
      <c r="C9097" s="248">
        <v>86.484776709145024</v>
      </c>
    </row>
    <row r="9098" spans="2:3" x14ac:dyDescent="0.75">
      <c r="B9098" s="249">
        <v>9035</v>
      </c>
      <c r="C9098" s="248">
        <v>118.61099016631007</v>
      </c>
    </row>
    <row r="9099" spans="2:3" x14ac:dyDescent="0.75">
      <c r="B9099" s="249">
        <v>9036</v>
      </c>
      <c r="C9099" s="248">
        <v>83.748955036225396</v>
      </c>
    </row>
    <row r="9100" spans="2:3" x14ac:dyDescent="0.75">
      <c r="B9100" s="249">
        <v>9037</v>
      </c>
      <c r="C9100" s="248">
        <v>127.71866550839044</v>
      </c>
    </row>
    <row r="9101" spans="2:3" x14ac:dyDescent="0.75">
      <c r="B9101" s="249">
        <v>9038</v>
      </c>
      <c r="C9101" s="248">
        <v>125.9232534031329</v>
      </c>
    </row>
    <row r="9102" spans="2:3" x14ac:dyDescent="0.75">
      <c r="B9102" s="249">
        <v>9039</v>
      </c>
      <c r="C9102" s="248">
        <v>122.57211145411743</v>
      </c>
    </row>
    <row r="9103" spans="2:3" x14ac:dyDescent="0.75">
      <c r="B9103" s="249">
        <v>9040</v>
      </c>
      <c r="C9103" s="248">
        <v>140.17407239185803</v>
      </c>
    </row>
    <row r="9104" spans="2:3" x14ac:dyDescent="0.75">
      <c r="B9104" s="249">
        <v>9041</v>
      </c>
      <c r="C9104" s="248">
        <v>145.98625836518471</v>
      </c>
    </row>
    <row r="9105" spans="2:3" x14ac:dyDescent="0.75">
      <c r="B9105" s="249">
        <v>9042</v>
      </c>
      <c r="C9105" s="248">
        <v>102.87763786988926</v>
      </c>
    </row>
    <row r="9106" spans="2:3" x14ac:dyDescent="0.75">
      <c r="B9106" s="249">
        <v>9043</v>
      </c>
      <c r="C9106" s="248">
        <v>123.15479062477588</v>
      </c>
    </row>
    <row r="9107" spans="2:3" x14ac:dyDescent="0.75">
      <c r="B9107" s="249">
        <v>9044</v>
      </c>
      <c r="C9107" s="248">
        <v>177.12065452475713</v>
      </c>
    </row>
    <row r="9108" spans="2:3" x14ac:dyDescent="0.75">
      <c r="B9108" s="249">
        <v>9045</v>
      </c>
      <c r="C9108" s="248">
        <v>130.542190736544</v>
      </c>
    </row>
    <row r="9109" spans="2:3" x14ac:dyDescent="0.75">
      <c r="B9109" s="249">
        <v>9046</v>
      </c>
      <c r="C9109" s="248">
        <v>66.500541524770256</v>
      </c>
    </row>
    <row r="9110" spans="2:3" x14ac:dyDescent="0.75">
      <c r="B9110" s="249">
        <v>9047</v>
      </c>
      <c r="C9110" s="248">
        <v>128.59311986077498</v>
      </c>
    </row>
    <row r="9111" spans="2:3" x14ac:dyDescent="0.75">
      <c r="B9111" s="249">
        <v>9048</v>
      </c>
      <c r="C9111" s="248">
        <v>124.6855922430252</v>
      </c>
    </row>
    <row r="9112" spans="2:3" x14ac:dyDescent="0.75">
      <c r="B9112" s="249">
        <v>9049</v>
      </c>
      <c r="C9112" s="248">
        <v>96.47804382625182</v>
      </c>
    </row>
    <row r="9113" spans="2:3" x14ac:dyDescent="0.75">
      <c r="B9113" s="249">
        <v>9050</v>
      </c>
      <c r="C9113" s="248">
        <v>108.13390861803373</v>
      </c>
    </row>
    <row r="9114" spans="2:3" x14ac:dyDescent="0.75">
      <c r="B9114" s="249">
        <v>9051</v>
      </c>
      <c r="C9114" s="248">
        <v>140.9156626227537</v>
      </c>
    </row>
    <row r="9115" spans="2:3" x14ac:dyDescent="0.75">
      <c r="B9115" s="249">
        <v>9052</v>
      </c>
      <c r="C9115" s="248">
        <v>96.479438258486226</v>
      </c>
    </row>
    <row r="9116" spans="2:3" x14ac:dyDescent="0.75">
      <c r="B9116" s="249">
        <v>9053</v>
      </c>
      <c r="C9116" s="248">
        <v>129.92731515582923</v>
      </c>
    </row>
    <row r="9117" spans="2:3" x14ac:dyDescent="0.75">
      <c r="B9117" s="249">
        <v>9054</v>
      </c>
      <c r="C9117" s="248">
        <v>104.35207032514469</v>
      </c>
    </row>
    <row r="9118" spans="2:3" x14ac:dyDescent="0.75">
      <c r="B9118" s="249">
        <v>9055</v>
      </c>
      <c r="C9118" s="248">
        <v>154.55161312154979</v>
      </c>
    </row>
    <row r="9119" spans="2:3" x14ac:dyDescent="0.75">
      <c r="B9119" s="249">
        <v>9056</v>
      </c>
      <c r="C9119" s="248">
        <v>148.73628259561175</v>
      </c>
    </row>
    <row r="9120" spans="2:3" x14ac:dyDescent="0.75">
      <c r="B9120" s="249">
        <v>9057</v>
      </c>
      <c r="C9120" s="248">
        <v>120.50810241092454</v>
      </c>
    </row>
    <row r="9121" spans="2:3" x14ac:dyDescent="0.75">
      <c r="B9121" s="249">
        <v>9058</v>
      </c>
      <c r="C9121" s="248">
        <v>98.561312352330447</v>
      </c>
    </row>
    <row r="9122" spans="2:3" x14ac:dyDescent="0.75">
      <c r="B9122" s="249">
        <v>9059</v>
      </c>
      <c r="C9122" s="248">
        <v>123.83158920081839</v>
      </c>
    </row>
    <row r="9123" spans="2:3" x14ac:dyDescent="0.75">
      <c r="B9123" s="249">
        <v>9060</v>
      </c>
      <c r="C9123" s="248">
        <v>148.31349228037203</v>
      </c>
    </row>
    <row r="9124" spans="2:3" x14ac:dyDescent="0.75">
      <c r="B9124" s="249">
        <v>9061</v>
      </c>
      <c r="C9124" s="248">
        <v>133.40565362886417</v>
      </c>
    </row>
    <row r="9125" spans="2:3" x14ac:dyDescent="0.75">
      <c r="B9125" s="249">
        <v>9062</v>
      </c>
      <c r="C9125" s="248">
        <v>132.36984636276318</v>
      </c>
    </row>
    <row r="9126" spans="2:3" x14ac:dyDescent="0.75">
      <c r="B9126" s="249">
        <v>9063</v>
      </c>
      <c r="C9126" s="248">
        <v>136.68243215654172</v>
      </c>
    </row>
    <row r="9127" spans="2:3" x14ac:dyDescent="0.75">
      <c r="B9127" s="249">
        <v>9064</v>
      </c>
      <c r="C9127" s="248">
        <v>106.46880617864349</v>
      </c>
    </row>
    <row r="9128" spans="2:3" x14ac:dyDescent="0.75">
      <c r="B9128" s="249">
        <v>9065</v>
      </c>
      <c r="C9128" s="248">
        <v>126.14795245900409</v>
      </c>
    </row>
    <row r="9129" spans="2:3" x14ac:dyDescent="0.75">
      <c r="B9129" s="249">
        <v>9066</v>
      </c>
      <c r="C9129" s="248">
        <v>111.21780108912542</v>
      </c>
    </row>
    <row r="9130" spans="2:3" x14ac:dyDescent="0.75">
      <c r="B9130" s="249">
        <v>9067</v>
      </c>
      <c r="C9130" s="248">
        <v>125.47218861929463</v>
      </c>
    </row>
    <row r="9131" spans="2:3" x14ac:dyDescent="0.75">
      <c r="B9131" s="249">
        <v>9068</v>
      </c>
      <c r="C9131" s="248">
        <v>133.96032805488551</v>
      </c>
    </row>
    <row r="9132" spans="2:3" x14ac:dyDescent="0.75">
      <c r="B9132" s="249">
        <v>9069</v>
      </c>
      <c r="C9132" s="248">
        <v>150.15964425220153</v>
      </c>
    </row>
    <row r="9133" spans="2:3" x14ac:dyDescent="0.75">
      <c r="B9133" s="249">
        <v>9070</v>
      </c>
      <c r="C9133" s="248">
        <v>122.52101434840209</v>
      </c>
    </row>
    <row r="9134" spans="2:3" x14ac:dyDescent="0.75">
      <c r="B9134" s="249">
        <v>9071</v>
      </c>
      <c r="C9134" s="248">
        <v>133.43883567932423</v>
      </c>
    </row>
    <row r="9135" spans="2:3" x14ac:dyDescent="0.75">
      <c r="B9135" s="249">
        <v>9072</v>
      </c>
      <c r="C9135" s="248">
        <v>54.35495793421569</v>
      </c>
    </row>
    <row r="9136" spans="2:3" x14ac:dyDescent="0.75">
      <c r="B9136" s="249">
        <v>9073</v>
      </c>
      <c r="C9136" s="248">
        <v>121.0924856575767</v>
      </c>
    </row>
    <row r="9137" spans="2:3" x14ac:dyDescent="0.75">
      <c r="B9137" s="249">
        <v>9074</v>
      </c>
      <c r="C9137" s="248">
        <v>130.43048734463775</v>
      </c>
    </row>
    <row r="9138" spans="2:3" x14ac:dyDescent="0.75">
      <c r="B9138" s="249">
        <v>9075</v>
      </c>
      <c r="C9138" s="248">
        <v>89.48855284025575</v>
      </c>
    </row>
    <row r="9139" spans="2:3" x14ac:dyDescent="0.75">
      <c r="B9139" s="249">
        <v>9076</v>
      </c>
      <c r="C9139" s="248">
        <v>140.50783184756315</v>
      </c>
    </row>
    <row r="9140" spans="2:3" x14ac:dyDescent="0.75">
      <c r="B9140" s="249">
        <v>9077</v>
      </c>
      <c r="C9140" s="248">
        <v>115.48166778823963</v>
      </c>
    </row>
    <row r="9141" spans="2:3" x14ac:dyDescent="0.75">
      <c r="B9141" s="249">
        <v>9078</v>
      </c>
      <c r="C9141" s="248">
        <v>114.09810750361306</v>
      </c>
    </row>
    <row r="9142" spans="2:3" x14ac:dyDescent="0.75">
      <c r="B9142" s="249">
        <v>9079</v>
      </c>
      <c r="C9142" s="248">
        <v>122.02445931865519</v>
      </c>
    </row>
    <row r="9143" spans="2:3" x14ac:dyDescent="0.75">
      <c r="B9143" s="249">
        <v>9080</v>
      </c>
      <c r="C9143" s="248">
        <v>116.33289210960487</v>
      </c>
    </row>
    <row r="9144" spans="2:3" x14ac:dyDescent="0.75">
      <c r="B9144" s="249">
        <v>9081</v>
      </c>
      <c r="C9144" s="248">
        <v>94.378713004384011</v>
      </c>
    </row>
    <row r="9145" spans="2:3" x14ac:dyDescent="0.75">
      <c r="B9145" s="249">
        <v>9082</v>
      </c>
      <c r="C9145" s="248">
        <v>128.9325740595483</v>
      </c>
    </row>
    <row r="9146" spans="2:3" x14ac:dyDescent="0.75">
      <c r="B9146" s="249">
        <v>9083</v>
      </c>
      <c r="C9146" s="248">
        <v>143.08801937828838</v>
      </c>
    </row>
    <row r="9147" spans="2:3" x14ac:dyDescent="0.75">
      <c r="B9147" s="249">
        <v>9084</v>
      </c>
      <c r="C9147" s="248">
        <v>110.96019613790232</v>
      </c>
    </row>
    <row r="9148" spans="2:3" x14ac:dyDescent="0.75">
      <c r="B9148" s="249">
        <v>9085</v>
      </c>
      <c r="C9148" s="248">
        <v>147.04177564512969</v>
      </c>
    </row>
    <row r="9149" spans="2:3" x14ac:dyDescent="0.75">
      <c r="B9149" s="249">
        <v>9086</v>
      </c>
      <c r="C9149" s="248">
        <v>152.35718285238289</v>
      </c>
    </row>
    <row r="9150" spans="2:3" x14ac:dyDescent="0.75">
      <c r="B9150" s="249">
        <v>9087</v>
      </c>
      <c r="C9150" s="248">
        <v>145.72194263828229</v>
      </c>
    </row>
    <row r="9151" spans="2:3" x14ac:dyDescent="0.75">
      <c r="B9151" s="249">
        <v>9088</v>
      </c>
      <c r="C9151" s="248">
        <v>121.50314418268789</v>
      </c>
    </row>
    <row r="9152" spans="2:3" x14ac:dyDescent="0.75">
      <c r="B9152" s="249">
        <v>9089</v>
      </c>
      <c r="C9152" s="248">
        <v>155.8808683715375</v>
      </c>
    </row>
    <row r="9153" spans="2:3" x14ac:dyDescent="0.75">
      <c r="B9153" s="249">
        <v>9090</v>
      </c>
      <c r="C9153" s="248">
        <v>139.29796983172108</v>
      </c>
    </row>
    <row r="9154" spans="2:3" x14ac:dyDescent="0.75">
      <c r="B9154" s="249">
        <v>9091</v>
      </c>
      <c r="C9154" s="248">
        <v>142.5326860256838</v>
      </c>
    </row>
    <row r="9155" spans="2:3" x14ac:dyDescent="0.75">
      <c r="B9155" s="249">
        <v>9092</v>
      </c>
      <c r="C9155" s="248">
        <v>126.52251166815444</v>
      </c>
    </row>
    <row r="9156" spans="2:3" x14ac:dyDescent="0.75">
      <c r="B9156" s="249">
        <v>9093</v>
      </c>
      <c r="C9156" s="248">
        <v>111.2664110199198</v>
      </c>
    </row>
    <row r="9157" spans="2:3" x14ac:dyDescent="0.75">
      <c r="B9157" s="249">
        <v>9094</v>
      </c>
      <c r="C9157" s="248">
        <v>150.06852190085726</v>
      </c>
    </row>
    <row r="9158" spans="2:3" x14ac:dyDescent="0.75">
      <c r="B9158" s="249">
        <v>9095</v>
      </c>
      <c r="C9158" s="248">
        <v>115.18694630899641</v>
      </c>
    </row>
    <row r="9159" spans="2:3" x14ac:dyDescent="0.75">
      <c r="B9159" s="249">
        <v>9096</v>
      </c>
      <c r="C9159" s="248">
        <v>61.274495025192692</v>
      </c>
    </row>
    <row r="9160" spans="2:3" x14ac:dyDescent="0.75">
      <c r="B9160" s="249">
        <v>9097</v>
      </c>
      <c r="C9160" s="248">
        <v>173.70579199707191</v>
      </c>
    </row>
    <row r="9161" spans="2:3" x14ac:dyDescent="0.75">
      <c r="B9161" s="249">
        <v>9098</v>
      </c>
      <c r="C9161" s="248">
        <v>98.488032797396031</v>
      </c>
    </row>
    <row r="9162" spans="2:3" x14ac:dyDescent="0.75">
      <c r="B9162" s="249">
        <v>9099</v>
      </c>
      <c r="C9162" s="248">
        <v>110.22397617085809</v>
      </c>
    </row>
    <row r="9163" spans="2:3" x14ac:dyDescent="0.75">
      <c r="B9163" s="249">
        <v>9100</v>
      </c>
      <c r="C9163" s="248">
        <v>124.75588160440809</v>
      </c>
    </row>
    <row r="9164" spans="2:3" x14ac:dyDescent="0.75">
      <c r="B9164" s="249">
        <v>9101</v>
      </c>
      <c r="C9164" s="248">
        <v>102.28464636256962</v>
      </c>
    </row>
    <row r="9165" spans="2:3" x14ac:dyDescent="0.75">
      <c r="B9165" s="249">
        <v>9102</v>
      </c>
      <c r="C9165" s="248">
        <v>104.22279895902891</v>
      </c>
    </row>
    <row r="9166" spans="2:3" x14ac:dyDescent="0.75">
      <c r="B9166" s="249">
        <v>9103</v>
      </c>
      <c r="C9166" s="248">
        <v>121.98321173570473</v>
      </c>
    </row>
    <row r="9167" spans="2:3" x14ac:dyDescent="0.75">
      <c r="B9167" s="249">
        <v>9104</v>
      </c>
      <c r="C9167" s="248">
        <v>119.07211432571458</v>
      </c>
    </row>
    <row r="9168" spans="2:3" x14ac:dyDescent="0.75">
      <c r="B9168" s="249">
        <v>9105</v>
      </c>
      <c r="C9168" s="248">
        <v>160.85714318784707</v>
      </c>
    </row>
    <row r="9169" spans="2:3" x14ac:dyDescent="0.75">
      <c r="B9169" s="249">
        <v>9106</v>
      </c>
      <c r="C9169" s="248">
        <v>131.63243345498873</v>
      </c>
    </row>
    <row r="9170" spans="2:3" x14ac:dyDescent="0.75">
      <c r="B9170" s="249">
        <v>9107</v>
      </c>
      <c r="C9170" s="248">
        <v>70.164600925306161</v>
      </c>
    </row>
    <row r="9171" spans="2:3" x14ac:dyDescent="0.75">
      <c r="B9171" s="249">
        <v>9108</v>
      </c>
      <c r="C9171" s="248">
        <v>81.658716225750652</v>
      </c>
    </row>
    <row r="9172" spans="2:3" x14ac:dyDescent="0.75">
      <c r="B9172" s="249">
        <v>9109</v>
      </c>
      <c r="C9172" s="248">
        <v>136.24496959993419</v>
      </c>
    </row>
    <row r="9173" spans="2:3" x14ac:dyDescent="0.75">
      <c r="B9173" s="249">
        <v>9110</v>
      </c>
      <c r="C9173" s="248">
        <v>97.585974492894195</v>
      </c>
    </row>
    <row r="9174" spans="2:3" x14ac:dyDescent="0.75">
      <c r="B9174" s="249">
        <v>9111</v>
      </c>
      <c r="C9174" s="248">
        <v>107.37342963322088</v>
      </c>
    </row>
    <row r="9175" spans="2:3" x14ac:dyDescent="0.75">
      <c r="B9175" s="249">
        <v>9112</v>
      </c>
      <c r="C9175" s="248">
        <v>112.99284027418862</v>
      </c>
    </row>
    <row r="9176" spans="2:3" x14ac:dyDescent="0.75">
      <c r="B9176" s="249">
        <v>9113</v>
      </c>
      <c r="C9176" s="248">
        <v>102.59452198663095</v>
      </c>
    </row>
    <row r="9177" spans="2:3" x14ac:dyDescent="0.75">
      <c r="B9177" s="249">
        <v>9114</v>
      </c>
      <c r="C9177" s="248">
        <v>142.01722008082845</v>
      </c>
    </row>
    <row r="9178" spans="2:3" x14ac:dyDescent="0.75">
      <c r="B9178" s="249">
        <v>9115</v>
      </c>
      <c r="C9178" s="248">
        <v>65.811488411253123</v>
      </c>
    </row>
    <row r="9179" spans="2:3" x14ac:dyDescent="0.75">
      <c r="B9179" s="249">
        <v>9116</v>
      </c>
      <c r="C9179" s="248">
        <v>114.94506140232687</v>
      </c>
    </row>
    <row r="9180" spans="2:3" x14ac:dyDescent="0.75">
      <c r="B9180" s="249">
        <v>9117</v>
      </c>
      <c r="C9180" s="248">
        <v>80.301840049963261</v>
      </c>
    </row>
    <row r="9181" spans="2:3" x14ac:dyDescent="0.75">
      <c r="B9181" s="249">
        <v>9118</v>
      </c>
      <c r="C9181" s="248">
        <v>165.20254648673455</v>
      </c>
    </row>
    <row r="9182" spans="2:3" x14ac:dyDescent="0.75">
      <c r="B9182" s="249">
        <v>9119</v>
      </c>
      <c r="C9182" s="248">
        <v>138.51553646144475</v>
      </c>
    </row>
    <row r="9183" spans="2:3" x14ac:dyDescent="0.75">
      <c r="B9183" s="249">
        <v>9120</v>
      </c>
      <c r="C9183" s="248">
        <v>66.494387570199848</v>
      </c>
    </row>
    <row r="9184" spans="2:3" x14ac:dyDescent="0.75">
      <c r="B9184" s="249">
        <v>9121</v>
      </c>
      <c r="C9184" s="248">
        <v>127.35724700077847</v>
      </c>
    </row>
    <row r="9185" spans="2:3" x14ac:dyDescent="0.75">
      <c r="B9185" s="249">
        <v>9122</v>
      </c>
      <c r="C9185" s="248">
        <v>124.6627529621132</v>
      </c>
    </row>
    <row r="9186" spans="2:3" x14ac:dyDescent="0.75">
      <c r="B9186" s="249">
        <v>9123</v>
      </c>
      <c r="C9186" s="248">
        <v>123.55509542522142</v>
      </c>
    </row>
    <row r="9187" spans="2:3" x14ac:dyDescent="0.75">
      <c r="B9187" s="249">
        <v>9124</v>
      </c>
      <c r="C9187" s="248">
        <v>78.488886077023068</v>
      </c>
    </row>
    <row r="9188" spans="2:3" x14ac:dyDescent="0.75">
      <c r="B9188" s="249">
        <v>9125</v>
      </c>
      <c r="C9188" s="248">
        <v>87.333029887288632</v>
      </c>
    </row>
    <row r="9189" spans="2:3" x14ac:dyDescent="0.75">
      <c r="B9189" s="249">
        <v>9126</v>
      </c>
      <c r="C9189" s="248">
        <v>145.18016102707475</v>
      </c>
    </row>
    <row r="9190" spans="2:3" x14ac:dyDescent="0.75">
      <c r="B9190" s="249">
        <v>9127</v>
      </c>
      <c r="C9190" s="248">
        <v>80.000713095130493</v>
      </c>
    </row>
    <row r="9191" spans="2:3" x14ac:dyDescent="0.75">
      <c r="B9191" s="249">
        <v>9128</v>
      </c>
      <c r="C9191" s="248">
        <v>107.77626290569503</v>
      </c>
    </row>
    <row r="9192" spans="2:3" x14ac:dyDescent="0.75">
      <c r="B9192" s="249">
        <v>9129</v>
      </c>
      <c r="C9192" s="248">
        <v>87.21199327193159</v>
      </c>
    </row>
    <row r="9193" spans="2:3" x14ac:dyDescent="0.75">
      <c r="B9193" s="249">
        <v>9130</v>
      </c>
      <c r="C9193" s="248">
        <v>136.68201779592809</v>
      </c>
    </row>
    <row r="9194" spans="2:3" x14ac:dyDescent="0.75">
      <c r="B9194" s="249">
        <v>9131</v>
      </c>
      <c r="C9194" s="248">
        <v>108.25035524562443</v>
      </c>
    </row>
    <row r="9195" spans="2:3" x14ac:dyDescent="0.75">
      <c r="B9195" s="249">
        <v>9132</v>
      </c>
      <c r="C9195" s="248">
        <v>104.27576644159672</v>
      </c>
    </row>
    <row r="9196" spans="2:3" x14ac:dyDescent="0.75">
      <c r="B9196" s="249">
        <v>9133</v>
      </c>
      <c r="C9196" s="248">
        <v>120.2317063853336</v>
      </c>
    </row>
    <row r="9197" spans="2:3" x14ac:dyDescent="0.75">
      <c r="B9197" s="249">
        <v>9134</v>
      </c>
      <c r="C9197" s="248">
        <v>111.09447230342691</v>
      </c>
    </row>
    <row r="9198" spans="2:3" x14ac:dyDescent="0.75">
      <c r="B9198" s="249">
        <v>9135</v>
      </c>
      <c r="C9198" s="248">
        <v>89.209779621812459</v>
      </c>
    </row>
    <row r="9199" spans="2:3" x14ac:dyDescent="0.75">
      <c r="B9199" s="249">
        <v>9136</v>
      </c>
      <c r="C9199" s="248">
        <v>96.726880654200841</v>
      </c>
    </row>
    <row r="9200" spans="2:3" x14ac:dyDescent="0.75">
      <c r="B9200" s="249">
        <v>9137</v>
      </c>
      <c r="C9200" s="248">
        <v>107.68959150220954</v>
      </c>
    </row>
    <row r="9201" spans="2:3" x14ac:dyDescent="0.75">
      <c r="B9201" s="249">
        <v>9138</v>
      </c>
      <c r="C9201" s="248">
        <v>148.13108120962579</v>
      </c>
    </row>
    <row r="9202" spans="2:3" x14ac:dyDescent="0.75">
      <c r="B9202" s="249">
        <v>9139</v>
      </c>
      <c r="C9202" s="248">
        <v>85.475602607200983</v>
      </c>
    </row>
    <row r="9203" spans="2:3" x14ac:dyDescent="0.75">
      <c r="B9203" s="249">
        <v>9140</v>
      </c>
      <c r="C9203" s="248">
        <v>97.616736934260601</v>
      </c>
    </row>
    <row r="9204" spans="2:3" x14ac:dyDescent="0.75">
      <c r="B9204" s="249">
        <v>9141</v>
      </c>
      <c r="C9204" s="248">
        <v>133.8977417858093</v>
      </c>
    </row>
    <row r="9205" spans="2:3" x14ac:dyDescent="0.75">
      <c r="B9205" s="249">
        <v>9142</v>
      </c>
      <c r="C9205" s="248">
        <v>138.13985785155438</v>
      </c>
    </row>
    <row r="9206" spans="2:3" x14ac:dyDescent="0.75">
      <c r="B9206" s="249">
        <v>9143</v>
      </c>
      <c r="C9206" s="248">
        <v>128.05970915246237</v>
      </c>
    </row>
    <row r="9207" spans="2:3" x14ac:dyDescent="0.75">
      <c r="B9207" s="249">
        <v>9144</v>
      </c>
      <c r="C9207" s="248">
        <v>113.42483127153992</v>
      </c>
    </row>
    <row r="9208" spans="2:3" x14ac:dyDescent="0.75">
      <c r="B9208" s="249">
        <v>9145</v>
      </c>
      <c r="C9208" s="248">
        <v>131.68133484877225</v>
      </c>
    </row>
    <row r="9209" spans="2:3" x14ac:dyDescent="0.75">
      <c r="B9209" s="249">
        <v>9146</v>
      </c>
      <c r="C9209" s="248">
        <v>84.965033886174609</v>
      </c>
    </row>
    <row r="9210" spans="2:3" x14ac:dyDescent="0.75">
      <c r="B9210" s="249">
        <v>9147</v>
      </c>
      <c r="C9210" s="248">
        <v>109.8635066496629</v>
      </c>
    </row>
    <row r="9211" spans="2:3" x14ac:dyDescent="0.75">
      <c r="B9211" s="249">
        <v>9148</v>
      </c>
      <c r="C9211" s="248">
        <v>131.68039034004985</v>
      </c>
    </row>
    <row r="9212" spans="2:3" x14ac:dyDescent="0.75">
      <c r="B9212" s="249">
        <v>9149</v>
      </c>
      <c r="C9212" s="248">
        <v>130.54925300811053</v>
      </c>
    </row>
    <row r="9213" spans="2:3" x14ac:dyDescent="0.75">
      <c r="B9213" s="249">
        <v>9150</v>
      </c>
      <c r="C9213" s="248">
        <v>93.021481993910157</v>
      </c>
    </row>
    <row r="9214" spans="2:3" x14ac:dyDescent="0.75">
      <c r="B9214" s="249">
        <v>9151</v>
      </c>
      <c r="C9214" s="248">
        <v>135.50298979374099</v>
      </c>
    </row>
    <row r="9215" spans="2:3" x14ac:dyDescent="0.75">
      <c r="B9215" s="249">
        <v>9152</v>
      </c>
      <c r="C9215" s="248">
        <v>136.60996684348046</v>
      </c>
    </row>
    <row r="9216" spans="2:3" x14ac:dyDescent="0.75">
      <c r="B9216" s="249">
        <v>9153</v>
      </c>
      <c r="C9216" s="248">
        <v>123.4009071747837</v>
      </c>
    </row>
    <row r="9217" spans="2:3" x14ac:dyDescent="0.75">
      <c r="B9217" s="249">
        <v>9154</v>
      </c>
      <c r="C9217" s="248">
        <v>140.08719154867998</v>
      </c>
    </row>
    <row r="9218" spans="2:3" x14ac:dyDescent="0.75">
      <c r="B9218" s="249">
        <v>9155</v>
      </c>
      <c r="C9218" s="248">
        <v>108.72400434530992</v>
      </c>
    </row>
    <row r="9219" spans="2:3" x14ac:dyDescent="0.75">
      <c r="B9219" s="249">
        <v>9156</v>
      </c>
      <c r="C9219" s="248">
        <v>110.55096170681396</v>
      </c>
    </row>
    <row r="9220" spans="2:3" x14ac:dyDescent="0.75">
      <c r="B9220" s="249">
        <v>9157</v>
      </c>
      <c r="C9220" s="248">
        <v>123.35692198041481</v>
      </c>
    </row>
    <row r="9221" spans="2:3" x14ac:dyDescent="0.75">
      <c r="B9221" s="249">
        <v>9158</v>
      </c>
      <c r="C9221" s="248">
        <v>93.083171499604035</v>
      </c>
    </row>
    <row r="9222" spans="2:3" x14ac:dyDescent="0.75">
      <c r="B9222" s="249">
        <v>9159</v>
      </c>
      <c r="C9222" s="248">
        <v>115.81205349802633</v>
      </c>
    </row>
    <row r="9223" spans="2:3" x14ac:dyDescent="0.75">
      <c r="B9223" s="249">
        <v>9160</v>
      </c>
      <c r="C9223" s="248">
        <v>130.25873927576276</v>
      </c>
    </row>
    <row r="9224" spans="2:3" x14ac:dyDescent="0.75">
      <c r="B9224" s="249">
        <v>9161</v>
      </c>
      <c r="C9224" s="248">
        <v>145.2751906941316</v>
      </c>
    </row>
    <row r="9225" spans="2:3" x14ac:dyDescent="0.75">
      <c r="B9225" s="249">
        <v>9162</v>
      </c>
      <c r="C9225" s="248">
        <v>99.836083395003158</v>
      </c>
    </row>
    <row r="9226" spans="2:3" x14ac:dyDescent="0.75">
      <c r="B9226" s="249">
        <v>9163</v>
      </c>
      <c r="C9226" s="248">
        <v>155.1621788865786</v>
      </c>
    </row>
    <row r="9227" spans="2:3" x14ac:dyDescent="0.75">
      <c r="B9227" s="249">
        <v>9164</v>
      </c>
      <c r="C9227" s="248">
        <v>76.103691550989211</v>
      </c>
    </row>
    <row r="9228" spans="2:3" x14ac:dyDescent="0.75">
      <c r="B9228" s="249">
        <v>9165</v>
      </c>
      <c r="C9228" s="248">
        <v>122.0893773579887</v>
      </c>
    </row>
    <row r="9229" spans="2:3" x14ac:dyDescent="0.75">
      <c r="B9229" s="249">
        <v>9166</v>
      </c>
      <c r="C9229" s="248">
        <v>91.474474653127871</v>
      </c>
    </row>
    <row r="9230" spans="2:3" x14ac:dyDescent="0.75">
      <c r="B9230" s="249">
        <v>9167</v>
      </c>
      <c r="C9230" s="248">
        <v>83.330537947844107</v>
      </c>
    </row>
    <row r="9231" spans="2:3" x14ac:dyDescent="0.75">
      <c r="B9231" s="249">
        <v>9168</v>
      </c>
      <c r="C9231" s="248">
        <v>132.74319361882564</v>
      </c>
    </row>
    <row r="9232" spans="2:3" x14ac:dyDescent="0.75">
      <c r="B9232" s="249">
        <v>9169</v>
      </c>
      <c r="C9232" s="248">
        <v>117.11043665277826</v>
      </c>
    </row>
    <row r="9233" spans="2:3" x14ac:dyDescent="0.75">
      <c r="B9233" s="249">
        <v>9170</v>
      </c>
      <c r="C9233" s="248">
        <v>108.61153671677314</v>
      </c>
    </row>
    <row r="9234" spans="2:3" x14ac:dyDescent="0.75">
      <c r="B9234" s="249">
        <v>9171</v>
      </c>
      <c r="C9234" s="248">
        <v>108.06665547613841</v>
      </c>
    </row>
    <row r="9235" spans="2:3" x14ac:dyDescent="0.75">
      <c r="B9235" s="249">
        <v>9172</v>
      </c>
      <c r="C9235" s="248">
        <v>116.70833858777483</v>
      </c>
    </row>
    <row r="9236" spans="2:3" x14ac:dyDescent="0.75">
      <c r="B9236" s="249">
        <v>9173</v>
      </c>
      <c r="C9236" s="248">
        <v>141.94649019204923</v>
      </c>
    </row>
    <row r="9237" spans="2:3" x14ac:dyDescent="0.75">
      <c r="B9237" s="249">
        <v>9174</v>
      </c>
      <c r="C9237" s="248">
        <v>136.58073670159592</v>
      </c>
    </row>
    <row r="9238" spans="2:3" x14ac:dyDescent="0.75">
      <c r="B9238" s="249">
        <v>9175</v>
      </c>
      <c r="C9238" s="248">
        <v>108.45573667392956</v>
      </c>
    </row>
    <row r="9239" spans="2:3" x14ac:dyDescent="0.75">
      <c r="B9239" s="249">
        <v>9176</v>
      </c>
      <c r="C9239" s="248">
        <v>129.1307449454404</v>
      </c>
    </row>
    <row r="9240" spans="2:3" x14ac:dyDescent="0.75">
      <c r="B9240" s="249">
        <v>9177</v>
      </c>
      <c r="C9240" s="248">
        <v>109.95902251199101</v>
      </c>
    </row>
    <row r="9241" spans="2:3" x14ac:dyDescent="0.75">
      <c r="B9241" s="249">
        <v>9178</v>
      </c>
      <c r="C9241" s="248">
        <v>134.95358131837915</v>
      </c>
    </row>
    <row r="9242" spans="2:3" x14ac:dyDescent="0.75">
      <c r="B9242" s="249">
        <v>9179</v>
      </c>
      <c r="C9242" s="248">
        <v>88.248435155947064</v>
      </c>
    </row>
    <row r="9243" spans="2:3" x14ac:dyDescent="0.75">
      <c r="B9243" s="249">
        <v>9180</v>
      </c>
      <c r="C9243" s="248">
        <v>123.13682211634003</v>
      </c>
    </row>
    <row r="9244" spans="2:3" x14ac:dyDescent="0.75">
      <c r="B9244" s="249">
        <v>9181</v>
      </c>
      <c r="C9244" s="248">
        <v>134.95411900450097</v>
      </c>
    </row>
    <row r="9245" spans="2:3" x14ac:dyDescent="0.75">
      <c r="B9245" s="249">
        <v>9182</v>
      </c>
      <c r="C9245" s="248">
        <v>128.06866971359744</v>
      </c>
    </row>
    <row r="9246" spans="2:3" x14ac:dyDescent="0.75">
      <c r="B9246" s="249">
        <v>9183</v>
      </c>
      <c r="C9246" s="248">
        <v>92.873908913091668</v>
      </c>
    </row>
    <row r="9247" spans="2:3" x14ac:dyDescent="0.75">
      <c r="B9247" s="249">
        <v>9184</v>
      </c>
      <c r="C9247" s="248">
        <v>144.74278821840062</v>
      </c>
    </row>
    <row r="9248" spans="2:3" x14ac:dyDescent="0.75">
      <c r="B9248" s="249">
        <v>9185</v>
      </c>
      <c r="C9248" s="248">
        <v>116.07017224642479</v>
      </c>
    </row>
    <row r="9249" spans="2:3" x14ac:dyDescent="0.75">
      <c r="B9249" s="249">
        <v>9186</v>
      </c>
      <c r="C9249" s="248">
        <v>84.307440236801696</v>
      </c>
    </row>
    <row r="9250" spans="2:3" x14ac:dyDescent="0.75">
      <c r="B9250" s="249">
        <v>9187</v>
      </c>
      <c r="C9250" s="248">
        <v>71.81453472744839</v>
      </c>
    </row>
    <row r="9251" spans="2:3" x14ac:dyDescent="0.75">
      <c r="B9251" s="249">
        <v>9188</v>
      </c>
      <c r="C9251" s="248">
        <v>138.52559420554971</v>
      </c>
    </row>
    <row r="9252" spans="2:3" x14ac:dyDescent="0.75">
      <c r="B9252" s="249">
        <v>9189</v>
      </c>
      <c r="C9252" s="248">
        <v>115.86116991069507</v>
      </c>
    </row>
    <row r="9253" spans="2:3" x14ac:dyDescent="0.75">
      <c r="B9253" s="249">
        <v>9190</v>
      </c>
      <c r="C9253" s="248">
        <v>115.28706380082834</v>
      </c>
    </row>
    <row r="9254" spans="2:3" x14ac:dyDescent="0.75">
      <c r="B9254" s="249">
        <v>9191</v>
      </c>
      <c r="C9254" s="248">
        <v>131.01169593455271</v>
      </c>
    </row>
    <row r="9255" spans="2:3" x14ac:dyDescent="0.75">
      <c r="B9255" s="249">
        <v>9192</v>
      </c>
      <c r="C9255" s="248">
        <v>103.67799854951942</v>
      </c>
    </row>
    <row r="9256" spans="2:3" x14ac:dyDescent="0.75">
      <c r="B9256" s="249">
        <v>9193</v>
      </c>
      <c r="C9256" s="248">
        <v>129.43580194624016</v>
      </c>
    </row>
    <row r="9257" spans="2:3" x14ac:dyDescent="0.75">
      <c r="B9257" s="249">
        <v>9194</v>
      </c>
      <c r="C9257" s="248">
        <v>158.07406186034333</v>
      </c>
    </row>
    <row r="9258" spans="2:3" x14ac:dyDescent="0.75">
      <c r="B9258" s="249">
        <v>9195</v>
      </c>
      <c r="C9258" s="248">
        <v>117.71236700559601</v>
      </c>
    </row>
    <row r="9259" spans="2:3" x14ac:dyDescent="0.75">
      <c r="B9259" s="249">
        <v>9196</v>
      </c>
      <c r="C9259" s="248">
        <v>140.8889040403034</v>
      </c>
    </row>
    <row r="9260" spans="2:3" x14ac:dyDescent="0.75">
      <c r="B9260" s="249">
        <v>9197</v>
      </c>
      <c r="C9260" s="248">
        <v>146.75703472603067</v>
      </c>
    </row>
    <row r="9261" spans="2:3" x14ac:dyDescent="0.75">
      <c r="B9261" s="249">
        <v>9198</v>
      </c>
      <c r="C9261" s="248">
        <v>88.440614058967142</v>
      </c>
    </row>
    <row r="9262" spans="2:3" x14ac:dyDescent="0.75">
      <c r="B9262" s="249">
        <v>9199</v>
      </c>
      <c r="C9262" s="248">
        <v>149.96539899390805</v>
      </c>
    </row>
    <row r="9263" spans="2:3" x14ac:dyDescent="0.75">
      <c r="B9263" s="249">
        <v>9200</v>
      </c>
      <c r="C9263" s="248">
        <v>93.015045975064496</v>
      </c>
    </row>
    <row r="9264" spans="2:3" x14ac:dyDescent="0.75">
      <c r="B9264" s="249">
        <v>9201</v>
      </c>
      <c r="C9264" s="248">
        <v>83.294179179699483</v>
      </c>
    </row>
    <row r="9265" spans="2:3" x14ac:dyDescent="0.75">
      <c r="B9265" s="249">
        <v>9202</v>
      </c>
      <c r="C9265" s="248">
        <v>117.75654066113773</v>
      </c>
    </row>
    <row r="9266" spans="2:3" x14ac:dyDescent="0.75">
      <c r="B9266" s="249">
        <v>9203</v>
      </c>
      <c r="C9266" s="248">
        <v>90.230117931232485</v>
      </c>
    </row>
    <row r="9267" spans="2:3" x14ac:dyDescent="0.75">
      <c r="B9267" s="249">
        <v>9204</v>
      </c>
      <c r="C9267" s="248">
        <v>73.919903180182303</v>
      </c>
    </row>
    <row r="9268" spans="2:3" x14ac:dyDescent="0.75">
      <c r="B9268" s="249">
        <v>9205</v>
      </c>
      <c r="C9268" s="248">
        <v>109.74074641389444</v>
      </c>
    </row>
    <row r="9269" spans="2:3" x14ac:dyDescent="0.75">
      <c r="B9269" s="249">
        <v>9206</v>
      </c>
      <c r="C9269" s="248">
        <v>131.33655350078411</v>
      </c>
    </row>
    <row r="9270" spans="2:3" x14ac:dyDescent="0.75">
      <c r="B9270" s="249">
        <v>9207</v>
      </c>
      <c r="C9270" s="248">
        <v>144.62214523833075</v>
      </c>
    </row>
    <row r="9271" spans="2:3" x14ac:dyDescent="0.75">
      <c r="B9271" s="249">
        <v>9208</v>
      </c>
      <c r="C9271" s="248">
        <v>187.83221402327504</v>
      </c>
    </row>
    <row r="9272" spans="2:3" x14ac:dyDescent="0.75">
      <c r="B9272" s="249">
        <v>9209</v>
      </c>
      <c r="C9272" s="248">
        <v>125.87857078172208</v>
      </c>
    </row>
    <row r="9273" spans="2:3" x14ac:dyDescent="0.75">
      <c r="B9273" s="249">
        <v>9210</v>
      </c>
      <c r="C9273" s="248">
        <v>139.83883265663886</v>
      </c>
    </row>
    <row r="9274" spans="2:3" x14ac:dyDescent="0.75">
      <c r="B9274" s="249">
        <v>9211</v>
      </c>
      <c r="C9274" s="248">
        <v>122.64939992555931</v>
      </c>
    </row>
    <row r="9275" spans="2:3" x14ac:dyDescent="0.75">
      <c r="B9275" s="249">
        <v>9212</v>
      </c>
      <c r="C9275" s="248">
        <v>131.70251794133279</v>
      </c>
    </row>
    <row r="9276" spans="2:3" x14ac:dyDescent="0.75">
      <c r="B9276" s="249">
        <v>9213</v>
      </c>
      <c r="C9276" s="248">
        <v>125.92697827803298</v>
      </c>
    </row>
    <row r="9277" spans="2:3" x14ac:dyDescent="0.75">
      <c r="B9277" s="249">
        <v>9214</v>
      </c>
      <c r="C9277" s="248">
        <v>143.08871775495888</v>
      </c>
    </row>
    <row r="9278" spans="2:3" x14ac:dyDescent="0.75">
      <c r="B9278" s="249">
        <v>9215</v>
      </c>
      <c r="C9278" s="248">
        <v>116.40010784649813</v>
      </c>
    </row>
    <row r="9279" spans="2:3" x14ac:dyDescent="0.75">
      <c r="B9279" s="249">
        <v>9216</v>
      </c>
      <c r="C9279" s="248">
        <v>147.12793345337431</v>
      </c>
    </row>
    <row r="9280" spans="2:3" x14ac:dyDescent="0.75">
      <c r="B9280" s="249">
        <v>9217</v>
      </c>
      <c r="C9280" s="248">
        <v>136.66317145733126</v>
      </c>
    </row>
    <row r="9281" spans="2:3" x14ac:dyDescent="0.75">
      <c r="B9281" s="249">
        <v>9218</v>
      </c>
      <c r="C9281" s="248">
        <v>122.45087880568607</v>
      </c>
    </row>
    <row r="9282" spans="2:3" x14ac:dyDescent="0.75">
      <c r="B9282" s="249">
        <v>9219</v>
      </c>
      <c r="C9282" s="248">
        <v>174.80320887653977</v>
      </c>
    </row>
    <row r="9283" spans="2:3" x14ac:dyDescent="0.75">
      <c r="B9283" s="249">
        <v>9220</v>
      </c>
      <c r="C9283" s="248">
        <v>146.44405505607475</v>
      </c>
    </row>
    <row r="9284" spans="2:3" x14ac:dyDescent="0.75">
      <c r="B9284" s="249">
        <v>9221</v>
      </c>
      <c r="C9284" s="248">
        <v>153.18646314979372</v>
      </c>
    </row>
    <row r="9285" spans="2:3" x14ac:dyDescent="0.75">
      <c r="B9285" s="249">
        <v>9222</v>
      </c>
      <c r="C9285" s="248">
        <v>102.9859998999334</v>
      </c>
    </row>
    <row r="9286" spans="2:3" x14ac:dyDescent="0.75">
      <c r="B9286" s="249">
        <v>9223</v>
      </c>
      <c r="C9286" s="248">
        <v>112.80259734823406</v>
      </c>
    </row>
    <row r="9287" spans="2:3" x14ac:dyDescent="0.75">
      <c r="B9287" s="249">
        <v>9224</v>
      </c>
      <c r="C9287" s="248">
        <v>98.802558777868683</v>
      </c>
    </row>
    <row r="9288" spans="2:3" x14ac:dyDescent="0.75">
      <c r="B9288" s="249">
        <v>9225</v>
      </c>
      <c r="C9288" s="248">
        <v>160.02808328233135</v>
      </c>
    </row>
    <row r="9289" spans="2:3" x14ac:dyDescent="0.75">
      <c r="B9289" s="249">
        <v>9226</v>
      </c>
      <c r="C9289" s="248">
        <v>122.36526866842365</v>
      </c>
    </row>
    <row r="9290" spans="2:3" x14ac:dyDescent="0.75">
      <c r="B9290" s="249">
        <v>9227</v>
      </c>
      <c r="C9290" s="248">
        <v>142.55880510126997</v>
      </c>
    </row>
    <row r="9291" spans="2:3" x14ac:dyDescent="0.75">
      <c r="B9291" s="249">
        <v>9228</v>
      </c>
      <c r="C9291" s="248">
        <v>105.03422904799899</v>
      </c>
    </row>
    <row r="9292" spans="2:3" x14ac:dyDescent="0.75">
      <c r="B9292" s="249">
        <v>9229</v>
      </c>
      <c r="C9292" s="248">
        <v>68.9623472226139</v>
      </c>
    </row>
    <row r="9293" spans="2:3" x14ac:dyDescent="0.75">
      <c r="B9293" s="249">
        <v>9230</v>
      </c>
      <c r="C9293" s="248">
        <v>124.27084792258225</v>
      </c>
    </row>
    <row r="9294" spans="2:3" x14ac:dyDescent="0.75">
      <c r="B9294" s="249">
        <v>9231</v>
      </c>
      <c r="C9294" s="248">
        <v>79.952908835980054</v>
      </c>
    </row>
    <row r="9295" spans="2:3" x14ac:dyDescent="0.75">
      <c r="B9295" s="249">
        <v>9232</v>
      </c>
      <c r="C9295" s="248">
        <v>83.314538122984771</v>
      </c>
    </row>
    <row r="9296" spans="2:3" x14ac:dyDescent="0.75">
      <c r="B9296" s="249">
        <v>9233</v>
      </c>
      <c r="C9296" s="248">
        <v>127.60214297163829</v>
      </c>
    </row>
    <row r="9297" spans="2:3" x14ac:dyDescent="0.75">
      <c r="B9297" s="249">
        <v>9234</v>
      </c>
      <c r="C9297" s="248">
        <v>160.8154216557262</v>
      </c>
    </row>
    <row r="9298" spans="2:3" x14ac:dyDescent="0.75">
      <c r="B9298" s="249">
        <v>9235</v>
      </c>
      <c r="C9298" s="248">
        <v>93.543309560409313</v>
      </c>
    </row>
    <row r="9299" spans="2:3" x14ac:dyDescent="0.75">
      <c r="B9299" s="249">
        <v>9236</v>
      </c>
      <c r="C9299" s="248">
        <v>106.89236287408465</v>
      </c>
    </row>
    <row r="9300" spans="2:3" x14ac:dyDescent="0.75">
      <c r="B9300" s="249">
        <v>9237</v>
      </c>
      <c r="C9300" s="248">
        <v>105.37067666686677</v>
      </c>
    </row>
    <row r="9301" spans="2:3" x14ac:dyDescent="0.75">
      <c r="B9301" s="249">
        <v>9238</v>
      </c>
      <c r="C9301" s="248">
        <v>85.096360547353328</v>
      </c>
    </row>
    <row r="9302" spans="2:3" x14ac:dyDescent="0.75">
      <c r="B9302" s="249">
        <v>9239</v>
      </c>
      <c r="C9302" s="248">
        <v>107.41463745174825</v>
      </c>
    </row>
    <row r="9303" spans="2:3" x14ac:dyDescent="0.75">
      <c r="B9303" s="249">
        <v>9240</v>
      </c>
      <c r="C9303" s="248">
        <v>99.615439249250784</v>
      </c>
    </row>
    <row r="9304" spans="2:3" x14ac:dyDescent="0.75">
      <c r="B9304" s="249">
        <v>9241</v>
      </c>
      <c r="C9304" s="248">
        <v>122.6285264262177</v>
      </c>
    </row>
    <row r="9305" spans="2:3" x14ac:dyDescent="0.75">
      <c r="B9305" s="249">
        <v>9242</v>
      </c>
      <c r="C9305" s="248">
        <v>150.66828105321065</v>
      </c>
    </row>
    <row r="9306" spans="2:3" x14ac:dyDescent="0.75">
      <c r="B9306" s="249">
        <v>9243</v>
      </c>
      <c r="C9306" s="248">
        <v>78.900295624696625</v>
      </c>
    </row>
    <row r="9307" spans="2:3" x14ac:dyDescent="0.75">
      <c r="B9307" s="249">
        <v>9244</v>
      </c>
      <c r="C9307" s="248">
        <v>128.06478892248003</v>
      </c>
    </row>
    <row r="9308" spans="2:3" x14ac:dyDescent="0.75">
      <c r="B9308" s="249">
        <v>9245</v>
      </c>
      <c r="C9308" s="248">
        <v>125.02124979260486</v>
      </c>
    </row>
    <row r="9309" spans="2:3" x14ac:dyDescent="0.75">
      <c r="B9309" s="249">
        <v>9246</v>
      </c>
      <c r="C9309" s="248">
        <v>147.15535592588819</v>
      </c>
    </row>
    <row r="9310" spans="2:3" x14ac:dyDescent="0.75">
      <c r="B9310" s="249">
        <v>9247</v>
      </c>
      <c r="C9310" s="248">
        <v>152.39491655083586</v>
      </c>
    </row>
    <row r="9311" spans="2:3" x14ac:dyDescent="0.75">
      <c r="B9311" s="249">
        <v>9248</v>
      </c>
      <c r="C9311" s="248">
        <v>114.28801242093564</v>
      </c>
    </row>
    <row r="9312" spans="2:3" x14ac:dyDescent="0.75">
      <c r="B9312" s="249">
        <v>9249</v>
      </c>
      <c r="C9312" s="248">
        <v>114.19631933486444</v>
      </c>
    </row>
    <row r="9313" spans="2:3" x14ac:dyDescent="0.75">
      <c r="B9313" s="249">
        <v>9250</v>
      </c>
      <c r="C9313" s="248">
        <v>166.10648793154581</v>
      </c>
    </row>
    <row r="9314" spans="2:3" x14ac:dyDescent="0.75">
      <c r="B9314" s="249">
        <v>9251</v>
      </c>
      <c r="C9314" s="248">
        <v>120.95376196302125</v>
      </c>
    </row>
    <row r="9315" spans="2:3" x14ac:dyDescent="0.75">
      <c r="B9315" s="249">
        <v>9252</v>
      </c>
      <c r="C9315" s="248">
        <v>149.28699366327507</v>
      </c>
    </row>
    <row r="9316" spans="2:3" x14ac:dyDescent="0.75">
      <c r="B9316" s="249">
        <v>9253</v>
      </c>
      <c r="C9316" s="248">
        <v>92.745304255618507</v>
      </c>
    </row>
    <row r="9317" spans="2:3" x14ac:dyDescent="0.75">
      <c r="B9317" s="249">
        <v>9254</v>
      </c>
      <c r="C9317" s="248">
        <v>86.379461028445448</v>
      </c>
    </row>
    <row r="9318" spans="2:3" x14ac:dyDescent="0.75">
      <c r="B9318" s="249">
        <v>9255</v>
      </c>
      <c r="C9318" s="248">
        <v>95.114078217770242</v>
      </c>
    </row>
    <row r="9319" spans="2:3" x14ac:dyDescent="0.75">
      <c r="B9319" s="249">
        <v>9256</v>
      </c>
      <c r="C9319" s="248">
        <v>84.803000278692181</v>
      </c>
    </row>
    <row r="9320" spans="2:3" x14ac:dyDescent="0.75">
      <c r="B9320" s="249">
        <v>9257</v>
      </c>
      <c r="C9320" s="248">
        <v>138.74169273452705</v>
      </c>
    </row>
    <row r="9321" spans="2:3" x14ac:dyDescent="0.75">
      <c r="B9321" s="249">
        <v>9258</v>
      </c>
      <c r="C9321" s="248">
        <v>141.86230053744018</v>
      </c>
    </row>
    <row r="9322" spans="2:3" x14ac:dyDescent="0.75">
      <c r="B9322" s="249">
        <v>9259</v>
      </c>
      <c r="C9322" s="248">
        <v>156.62377509723308</v>
      </c>
    </row>
    <row r="9323" spans="2:3" x14ac:dyDescent="0.75">
      <c r="B9323" s="249">
        <v>9260</v>
      </c>
      <c r="C9323" s="248">
        <v>117.28261713838376</v>
      </c>
    </row>
    <row r="9324" spans="2:3" x14ac:dyDescent="0.75">
      <c r="B9324" s="249">
        <v>9261</v>
      </c>
      <c r="C9324" s="248">
        <v>134.23162042305589</v>
      </c>
    </row>
    <row r="9325" spans="2:3" x14ac:dyDescent="0.75">
      <c r="B9325" s="249">
        <v>9262</v>
      </c>
      <c r="C9325" s="248">
        <v>134.33795395467746</v>
      </c>
    </row>
    <row r="9326" spans="2:3" x14ac:dyDescent="0.75">
      <c r="B9326" s="249">
        <v>9263</v>
      </c>
      <c r="C9326" s="248">
        <v>128.22067749950696</v>
      </c>
    </row>
    <row r="9327" spans="2:3" x14ac:dyDescent="0.75">
      <c r="B9327" s="249">
        <v>9264</v>
      </c>
      <c r="C9327" s="248">
        <v>170.065965123734</v>
      </c>
    </row>
    <row r="9328" spans="2:3" x14ac:dyDescent="0.75">
      <c r="B9328" s="249">
        <v>9265</v>
      </c>
      <c r="C9328" s="248">
        <v>129.99248065910226</v>
      </c>
    </row>
    <row r="9329" spans="2:3" x14ac:dyDescent="0.75">
      <c r="B9329" s="249">
        <v>9266</v>
      </c>
      <c r="C9329" s="248">
        <v>122.99797644147753</v>
      </c>
    </row>
    <row r="9330" spans="2:3" x14ac:dyDescent="0.75">
      <c r="B9330" s="249">
        <v>9267</v>
      </c>
      <c r="C9330" s="248">
        <v>156.23996531933881</v>
      </c>
    </row>
    <row r="9331" spans="2:3" x14ac:dyDescent="0.75">
      <c r="B9331" s="249">
        <v>9268</v>
      </c>
      <c r="C9331" s="248">
        <v>126.19472770945232</v>
      </c>
    </row>
    <row r="9332" spans="2:3" x14ac:dyDescent="0.75">
      <c r="B9332" s="249">
        <v>9269</v>
      </c>
      <c r="C9332" s="248">
        <v>69.330193543917289</v>
      </c>
    </row>
    <row r="9333" spans="2:3" x14ac:dyDescent="0.75">
      <c r="B9333" s="249">
        <v>9270</v>
      </c>
      <c r="C9333" s="248">
        <v>101.18736141351148</v>
      </c>
    </row>
    <row r="9334" spans="2:3" x14ac:dyDescent="0.75">
      <c r="B9334" s="249">
        <v>9271</v>
      </c>
      <c r="C9334" s="248">
        <v>142.06678579731715</v>
      </c>
    </row>
    <row r="9335" spans="2:3" x14ac:dyDescent="0.75">
      <c r="B9335" s="249">
        <v>9272</v>
      </c>
      <c r="C9335" s="248">
        <v>154.43801186223106</v>
      </c>
    </row>
    <row r="9336" spans="2:3" x14ac:dyDescent="0.75">
      <c r="B9336" s="249">
        <v>9273</v>
      </c>
      <c r="C9336" s="248">
        <v>94.807427847124586</v>
      </c>
    </row>
    <row r="9337" spans="2:3" x14ac:dyDescent="0.75">
      <c r="B9337" s="249">
        <v>9274</v>
      </c>
      <c r="C9337" s="248">
        <v>99.566059440109228</v>
      </c>
    </row>
    <row r="9338" spans="2:3" x14ac:dyDescent="0.75">
      <c r="B9338" s="249">
        <v>9275</v>
      </c>
      <c r="C9338" s="248">
        <v>119.88373858395761</v>
      </c>
    </row>
    <row r="9339" spans="2:3" x14ac:dyDescent="0.75">
      <c r="B9339" s="249">
        <v>9276</v>
      </c>
      <c r="C9339" s="248">
        <v>116.95730460276158</v>
      </c>
    </row>
    <row r="9340" spans="2:3" x14ac:dyDescent="0.75">
      <c r="B9340" s="249">
        <v>9277</v>
      </c>
      <c r="C9340" s="248">
        <v>160.30221325728752</v>
      </c>
    </row>
    <row r="9341" spans="2:3" x14ac:dyDescent="0.75">
      <c r="B9341" s="249">
        <v>9278</v>
      </c>
      <c r="C9341" s="248">
        <v>123.97008147591477</v>
      </c>
    </row>
    <row r="9342" spans="2:3" x14ac:dyDescent="0.75">
      <c r="B9342" s="249">
        <v>9279</v>
      </c>
      <c r="C9342" s="248">
        <v>94.901821178024193</v>
      </c>
    </row>
    <row r="9343" spans="2:3" x14ac:dyDescent="0.75">
      <c r="B9343" s="249">
        <v>9280</v>
      </c>
      <c r="C9343" s="248">
        <v>115.37863873947759</v>
      </c>
    </row>
    <row r="9344" spans="2:3" x14ac:dyDescent="0.75">
      <c r="B9344" s="249">
        <v>9281</v>
      </c>
      <c r="C9344" s="248">
        <v>93.458629858243782</v>
      </c>
    </row>
    <row r="9345" spans="2:3" x14ac:dyDescent="0.75">
      <c r="B9345" s="249">
        <v>9282</v>
      </c>
      <c r="C9345" s="248">
        <v>156.22005585813667</v>
      </c>
    </row>
    <row r="9346" spans="2:3" x14ac:dyDescent="0.75">
      <c r="B9346" s="249">
        <v>9283</v>
      </c>
      <c r="C9346" s="248">
        <v>139.89717577861481</v>
      </c>
    </row>
    <row r="9347" spans="2:3" x14ac:dyDescent="0.75">
      <c r="B9347" s="249">
        <v>9284</v>
      </c>
      <c r="C9347" s="248">
        <v>134.5767173835485</v>
      </c>
    </row>
    <row r="9348" spans="2:3" x14ac:dyDescent="0.75">
      <c r="B9348" s="249">
        <v>9285</v>
      </c>
      <c r="C9348" s="248">
        <v>119.34347931849165</v>
      </c>
    </row>
    <row r="9349" spans="2:3" x14ac:dyDescent="0.75">
      <c r="B9349" s="249">
        <v>9286</v>
      </c>
      <c r="C9349" s="248">
        <v>92.312908495500423</v>
      </c>
    </row>
    <row r="9350" spans="2:3" x14ac:dyDescent="0.75">
      <c r="B9350" s="249">
        <v>9287</v>
      </c>
      <c r="C9350" s="248">
        <v>99.681575536630191</v>
      </c>
    </row>
    <row r="9351" spans="2:3" x14ac:dyDescent="0.75">
      <c r="B9351" s="249">
        <v>9288</v>
      </c>
      <c r="C9351" s="248">
        <v>140.26227850475487</v>
      </c>
    </row>
    <row r="9352" spans="2:3" x14ac:dyDescent="0.75">
      <c r="B9352" s="249">
        <v>9289</v>
      </c>
      <c r="C9352" s="248">
        <v>100.20315296570148</v>
      </c>
    </row>
    <row r="9353" spans="2:3" x14ac:dyDescent="0.75">
      <c r="B9353" s="249">
        <v>9290</v>
      </c>
      <c r="C9353" s="248">
        <v>88.648221407833702</v>
      </c>
    </row>
    <row r="9354" spans="2:3" x14ac:dyDescent="0.75">
      <c r="B9354" s="249">
        <v>9291</v>
      </c>
      <c r="C9354" s="248">
        <v>121.47314735542443</v>
      </c>
    </row>
    <row r="9355" spans="2:3" x14ac:dyDescent="0.75">
      <c r="B9355" s="249">
        <v>9292</v>
      </c>
      <c r="C9355" s="248">
        <v>99.039160731335016</v>
      </c>
    </row>
    <row r="9356" spans="2:3" x14ac:dyDescent="0.75">
      <c r="B9356" s="249">
        <v>9293</v>
      </c>
      <c r="C9356" s="248">
        <v>144.5050787505221</v>
      </c>
    </row>
    <row r="9357" spans="2:3" x14ac:dyDescent="0.75">
      <c r="B9357" s="249">
        <v>9294</v>
      </c>
      <c r="C9357" s="248">
        <v>129.79545869899306</v>
      </c>
    </row>
    <row r="9358" spans="2:3" x14ac:dyDescent="0.75">
      <c r="B9358" s="249">
        <v>9295</v>
      </c>
      <c r="C9358" s="248">
        <v>134.02935120974291</v>
      </c>
    </row>
    <row r="9359" spans="2:3" x14ac:dyDescent="0.75">
      <c r="B9359" s="249">
        <v>9296</v>
      </c>
      <c r="C9359" s="248">
        <v>136.68622923823813</v>
      </c>
    </row>
    <row r="9360" spans="2:3" x14ac:dyDescent="0.75">
      <c r="B9360" s="249">
        <v>9297</v>
      </c>
      <c r="C9360" s="248">
        <v>116.04043576756891</v>
      </c>
    </row>
    <row r="9361" spans="2:3" x14ac:dyDescent="0.75">
      <c r="B9361" s="249">
        <v>9298</v>
      </c>
      <c r="C9361" s="248">
        <v>144.32398501299255</v>
      </c>
    </row>
    <row r="9362" spans="2:3" x14ac:dyDescent="0.75">
      <c r="B9362" s="249">
        <v>9299</v>
      </c>
      <c r="C9362" s="248">
        <v>127.14868310745544</v>
      </c>
    </row>
    <row r="9363" spans="2:3" x14ac:dyDescent="0.75">
      <c r="B9363" s="249">
        <v>9300</v>
      </c>
      <c r="C9363" s="248">
        <v>110.12441749470874</v>
      </c>
    </row>
    <row r="9364" spans="2:3" x14ac:dyDescent="0.75">
      <c r="B9364" s="249">
        <v>9301</v>
      </c>
      <c r="C9364" s="248">
        <v>113.47971090711374</v>
      </c>
    </row>
    <row r="9365" spans="2:3" x14ac:dyDescent="0.75">
      <c r="B9365" s="249">
        <v>9302</v>
      </c>
      <c r="C9365" s="248">
        <v>118.12673930941233</v>
      </c>
    </row>
    <row r="9366" spans="2:3" x14ac:dyDescent="0.75">
      <c r="B9366" s="249">
        <v>9303</v>
      </c>
      <c r="C9366" s="248">
        <v>94.171697351444649</v>
      </c>
    </row>
    <row r="9367" spans="2:3" x14ac:dyDescent="0.75">
      <c r="B9367" s="249">
        <v>9304</v>
      </c>
      <c r="C9367" s="248">
        <v>122.1103507110973</v>
      </c>
    </row>
    <row r="9368" spans="2:3" x14ac:dyDescent="0.75">
      <c r="B9368" s="249">
        <v>9305</v>
      </c>
      <c r="C9368" s="248">
        <v>111.66432037595003</v>
      </c>
    </row>
    <row r="9369" spans="2:3" x14ac:dyDescent="0.75">
      <c r="B9369" s="249">
        <v>9306</v>
      </c>
      <c r="C9369" s="248">
        <v>90.942155585809545</v>
      </c>
    </row>
    <row r="9370" spans="2:3" x14ac:dyDescent="0.75">
      <c r="B9370" s="249">
        <v>9307</v>
      </c>
      <c r="C9370" s="248">
        <v>130.47382200537689</v>
      </c>
    </row>
    <row r="9371" spans="2:3" x14ac:dyDescent="0.75">
      <c r="B9371" s="249">
        <v>9308</v>
      </c>
      <c r="C9371" s="248">
        <v>132.29043688867776</v>
      </c>
    </row>
    <row r="9372" spans="2:3" x14ac:dyDescent="0.75">
      <c r="B9372" s="249">
        <v>9309</v>
      </c>
      <c r="C9372" s="248">
        <v>101.46825475295465</v>
      </c>
    </row>
    <row r="9373" spans="2:3" x14ac:dyDescent="0.75">
      <c r="B9373" s="249">
        <v>9310</v>
      </c>
      <c r="C9373" s="248">
        <v>124.74291336292438</v>
      </c>
    </row>
    <row r="9374" spans="2:3" x14ac:dyDescent="0.75">
      <c r="B9374" s="249">
        <v>9311</v>
      </c>
      <c r="C9374" s="248">
        <v>129.19005914956097</v>
      </c>
    </row>
    <row r="9375" spans="2:3" x14ac:dyDescent="0.75">
      <c r="B9375" s="249">
        <v>9312</v>
      </c>
      <c r="C9375" s="248">
        <v>133.53365180374277</v>
      </c>
    </row>
    <row r="9376" spans="2:3" x14ac:dyDescent="0.75">
      <c r="B9376" s="249">
        <v>9313</v>
      </c>
      <c r="C9376" s="248">
        <v>107.46908991941982</v>
      </c>
    </row>
    <row r="9377" spans="2:3" x14ac:dyDescent="0.75">
      <c r="B9377" s="249">
        <v>9314</v>
      </c>
      <c r="C9377" s="248">
        <v>110.65902503732967</v>
      </c>
    </row>
    <row r="9378" spans="2:3" x14ac:dyDescent="0.75">
      <c r="B9378" s="249">
        <v>9315</v>
      </c>
      <c r="C9378" s="248">
        <v>112.02401330460039</v>
      </c>
    </row>
    <row r="9379" spans="2:3" x14ac:dyDescent="0.75">
      <c r="B9379" s="249">
        <v>9316</v>
      </c>
      <c r="C9379" s="248">
        <v>134.90129488644484</v>
      </c>
    </row>
    <row r="9380" spans="2:3" x14ac:dyDescent="0.75">
      <c r="B9380" s="249">
        <v>9317</v>
      </c>
      <c r="C9380" s="248">
        <v>103.5136378485135</v>
      </c>
    </row>
    <row r="9381" spans="2:3" x14ac:dyDescent="0.75">
      <c r="B9381" s="249">
        <v>9318</v>
      </c>
      <c r="C9381" s="248">
        <v>121.74619757282076</v>
      </c>
    </row>
    <row r="9382" spans="2:3" x14ac:dyDescent="0.75">
      <c r="B9382" s="249">
        <v>9319</v>
      </c>
      <c r="C9382" s="248">
        <v>151.33317603411868</v>
      </c>
    </row>
    <row r="9383" spans="2:3" x14ac:dyDescent="0.75">
      <c r="B9383" s="249">
        <v>9320</v>
      </c>
      <c r="C9383" s="248">
        <v>85.850533552206173</v>
      </c>
    </row>
    <row r="9384" spans="2:3" x14ac:dyDescent="0.75">
      <c r="B9384" s="249">
        <v>9321</v>
      </c>
      <c r="C9384" s="248">
        <v>80.468395012993241</v>
      </c>
    </row>
    <row r="9385" spans="2:3" x14ac:dyDescent="0.75">
      <c r="B9385" s="249">
        <v>9322</v>
      </c>
      <c r="C9385" s="248">
        <v>139.68944323859341</v>
      </c>
    </row>
    <row r="9386" spans="2:3" x14ac:dyDescent="0.75">
      <c r="B9386" s="249">
        <v>9323</v>
      </c>
      <c r="C9386" s="248">
        <v>92.99523613864045</v>
      </c>
    </row>
    <row r="9387" spans="2:3" x14ac:dyDescent="0.75">
      <c r="B9387" s="249">
        <v>9324</v>
      </c>
      <c r="C9387" s="248">
        <v>131.07854553934925</v>
      </c>
    </row>
    <row r="9388" spans="2:3" x14ac:dyDescent="0.75">
      <c r="B9388" s="249">
        <v>9325</v>
      </c>
      <c r="C9388" s="248">
        <v>77.342640912802977</v>
      </c>
    </row>
    <row r="9389" spans="2:3" x14ac:dyDescent="0.75">
      <c r="B9389" s="249">
        <v>9326</v>
      </c>
      <c r="C9389" s="248">
        <v>107.57868561060836</v>
      </c>
    </row>
    <row r="9390" spans="2:3" x14ac:dyDescent="0.75">
      <c r="B9390" s="249">
        <v>9327</v>
      </c>
      <c r="C9390" s="248">
        <v>105.63326455099575</v>
      </c>
    </row>
    <row r="9391" spans="2:3" x14ac:dyDescent="0.75">
      <c r="B9391" s="249">
        <v>9328</v>
      </c>
      <c r="C9391" s="248">
        <v>93.535692555394292</v>
      </c>
    </row>
    <row r="9392" spans="2:3" x14ac:dyDescent="0.75">
      <c r="B9392" s="249">
        <v>9329</v>
      </c>
      <c r="C9392" s="248">
        <v>125.10445969339776</v>
      </c>
    </row>
    <row r="9393" spans="2:3" x14ac:dyDescent="0.75">
      <c r="B9393" s="249">
        <v>9330</v>
      </c>
      <c r="C9393" s="248">
        <v>122.52773364603432</v>
      </c>
    </row>
    <row r="9394" spans="2:3" x14ac:dyDescent="0.75">
      <c r="B9394" s="249">
        <v>9331</v>
      </c>
      <c r="C9394" s="248">
        <v>62.222351023823748</v>
      </c>
    </row>
    <row r="9395" spans="2:3" x14ac:dyDescent="0.75">
      <c r="B9395" s="249">
        <v>9332</v>
      </c>
      <c r="C9395" s="248">
        <v>126.62700530556327</v>
      </c>
    </row>
    <row r="9396" spans="2:3" x14ac:dyDescent="0.75">
      <c r="B9396" s="249">
        <v>9333</v>
      </c>
      <c r="C9396" s="248">
        <v>135.64099447484332</v>
      </c>
    </row>
    <row r="9397" spans="2:3" x14ac:dyDescent="0.75">
      <c r="B9397" s="249">
        <v>9334</v>
      </c>
      <c r="C9397" s="248">
        <v>140.16288623598777</v>
      </c>
    </row>
    <row r="9398" spans="2:3" x14ac:dyDescent="0.75">
      <c r="B9398" s="249">
        <v>9335</v>
      </c>
      <c r="C9398" s="248">
        <v>80.281048838492154</v>
      </c>
    </row>
    <row r="9399" spans="2:3" x14ac:dyDescent="0.75">
      <c r="B9399" s="249">
        <v>9336</v>
      </c>
      <c r="C9399" s="248">
        <v>114.6410585808195</v>
      </c>
    </row>
    <row r="9400" spans="2:3" x14ac:dyDescent="0.75">
      <c r="B9400" s="249">
        <v>9337</v>
      </c>
      <c r="C9400" s="248">
        <v>95.763376658107376</v>
      </c>
    </row>
    <row r="9401" spans="2:3" x14ac:dyDescent="0.75">
      <c r="B9401" s="249">
        <v>9338</v>
      </c>
      <c r="C9401" s="248">
        <v>122.68534408303645</v>
      </c>
    </row>
    <row r="9402" spans="2:3" x14ac:dyDescent="0.75">
      <c r="B9402" s="249">
        <v>9339</v>
      </c>
      <c r="C9402" s="248">
        <v>99.651027132977987</v>
      </c>
    </row>
    <row r="9403" spans="2:3" x14ac:dyDescent="0.75">
      <c r="B9403" s="249">
        <v>9340</v>
      </c>
      <c r="C9403" s="248">
        <v>128.58664233211704</v>
      </c>
    </row>
    <row r="9404" spans="2:3" x14ac:dyDescent="0.75">
      <c r="B9404" s="249">
        <v>9341</v>
      </c>
      <c r="C9404" s="248">
        <v>128.73726269744836</v>
      </c>
    </row>
    <row r="9405" spans="2:3" x14ac:dyDescent="0.75">
      <c r="B9405" s="249">
        <v>9342</v>
      </c>
      <c r="C9405" s="248">
        <v>113.65347506112069</v>
      </c>
    </row>
    <row r="9406" spans="2:3" x14ac:dyDescent="0.75">
      <c r="B9406" s="249">
        <v>9343</v>
      </c>
      <c r="C9406" s="248">
        <v>132.78505259878492</v>
      </c>
    </row>
    <row r="9407" spans="2:3" x14ac:dyDescent="0.75">
      <c r="B9407" s="249">
        <v>9344</v>
      </c>
      <c r="C9407" s="248">
        <v>146.99993679873245</v>
      </c>
    </row>
    <row r="9408" spans="2:3" x14ac:dyDescent="0.75">
      <c r="B9408" s="249">
        <v>9345</v>
      </c>
      <c r="C9408" s="248">
        <v>130.01632841621051</v>
      </c>
    </row>
    <row r="9409" spans="2:3" x14ac:dyDescent="0.75">
      <c r="B9409" s="249">
        <v>9346</v>
      </c>
      <c r="C9409" s="248">
        <v>119.87997200642357</v>
      </c>
    </row>
    <row r="9410" spans="2:3" x14ac:dyDescent="0.75">
      <c r="B9410" s="249">
        <v>9347</v>
      </c>
      <c r="C9410" s="248">
        <v>117.13419422481542</v>
      </c>
    </row>
    <row r="9411" spans="2:3" x14ac:dyDescent="0.75">
      <c r="B9411" s="249">
        <v>9348</v>
      </c>
      <c r="C9411" s="248">
        <v>132.38040539417673</v>
      </c>
    </row>
    <row r="9412" spans="2:3" x14ac:dyDescent="0.75">
      <c r="B9412" s="249">
        <v>9349</v>
      </c>
      <c r="C9412" s="248">
        <v>98.420252790816875</v>
      </c>
    </row>
    <row r="9413" spans="2:3" x14ac:dyDescent="0.75">
      <c r="B9413" s="249">
        <v>9350</v>
      </c>
      <c r="C9413" s="248">
        <v>132.65618180044098</v>
      </c>
    </row>
    <row r="9414" spans="2:3" x14ac:dyDescent="0.75">
      <c r="B9414" s="249">
        <v>9351</v>
      </c>
      <c r="C9414" s="248">
        <v>132.56249212691245</v>
      </c>
    </row>
    <row r="9415" spans="2:3" x14ac:dyDescent="0.75">
      <c r="B9415" s="249">
        <v>9352</v>
      </c>
      <c r="C9415" s="248">
        <v>130.984544035955</v>
      </c>
    </row>
    <row r="9416" spans="2:3" x14ac:dyDescent="0.75">
      <c r="B9416" s="249">
        <v>9353</v>
      </c>
      <c r="C9416" s="248">
        <v>136.75157839059707</v>
      </c>
    </row>
    <row r="9417" spans="2:3" x14ac:dyDescent="0.75">
      <c r="B9417" s="249">
        <v>9354</v>
      </c>
      <c r="C9417" s="248">
        <v>93.199765331424459</v>
      </c>
    </row>
    <row r="9418" spans="2:3" x14ac:dyDescent="0.75">
      <c r="B9418" s="249">
        <v>9355</v>
      </c>
      <c r="C9418" s="248">
        <v>124.34197755605568</v>
      </c>
    </row>
    <row r="9419" spans="2:3" x14ac:dyDescent="0.75">
      <c r="B9419" s="249">
        <v>9356</v>
      </c>
      <c r="C9419" s="248">
        <v>94.847835469545146</v>
      </c>
    </row>
    <row r="9420" spans="2:3" x14ac:dyDescent="0.75">
      <c r="B9420" s="249">
        <v>9357</v>
      </c>
      <c r="C9420" s="248">
        <v>113.20598382928661</v>
      </c>
    </row>
    <row r="9421" spans="2:3" x14ac:dyDescent="0.75">
      <c r="B9421" s="249">
        <v>9358</v>
      </c>
      <c r="C9421" s="248">
        <v>117.40595774919916</v>
      </c>
    </row>
    <row r="9422" spans="2:3" x14ac:dyDescent="0.75">
      <c r="B9422" s="249">
        <v>9359</v>
      </c>
      <c r="C9422" s="248">
        <v>145.17257275891367</v>
      </c>
    </row>
    <row r="9423" spans="2:3" x14ac:dyDescent="0.75">
      <c r="B9423" s="249">
        <v>9360</v>
      </c>
      <c r="C9423" s="248">
        <v>108.68088656306838</v>
      </c>
    </row>
    <row r="9424" spans="2:3" x14ac:dyDescent="0.75">
      <c r="B9424" s="249">
        <v>9361</v>
      </c>
      <c r="C9424" s="248">
        <v>94.765179378811183</v>
      </c>
    </row>
    <row r="9425" spans="2:3" x14ac:dyDescent="0.75">
      <c r="B9425" s="249">
        <v>9362</v>
      </c>
      <c r="C9425" s="248">
        <v>113.2967975389702</v>
      </c>
    </row>
    <row r="9426" spans="2:3" x14ac:dyDescent="0.75">
      <c r="B9426" s="249">
        <v>9363</v>
      </c>
      <c r="C9426" s="248">
        <v>113.54086225500043</v>
      </c>
    </row>
    <row r="9427" spans="2:3" x14ac:dyDescent="0.75">
      <c r="B9427" s="249">
        <v>9364</v>
      </c>
      <c r="C9427" s="248">
        <v>132.85765572748616</v>
      </c>
    </row>
    <row r="9428" spans="2:3" x14ac:dyDescent="0.75">
      <c r="B9428" s="249">
        <v>9365</v>
      </c>
      <c r="C9428" s="248">
        <v>131.78417430956907</v>
      </c>
    </row>
    <row r="9429" spans="2:3" x14ac:dyDescent="0.75">
      <c r="B9429" s="249">
        <v>9366</v>
      </c>
      <c r="C9429" s="248">
        <v>65.036882323787268</v>
      </c>
    </row>
    <row r="9430" spans="2:3" x14ac:dyDescent="0.75">
      <c r="B9430" s="249">
        <v>9367</v>
      </c>
      <c r="C9430" s="248">
        <v>113.25606602529751</v>
      </c>
    </row>
    <row r="9431" spans="2:3" x14ac:dyDescent="0.75">
      <c r="B9431" s="249">
        <v>9368</v>
      </c>
      <c r="C9431" s="248">
        <v>99.45946372307148</v>
      </c>
    </row>
    <row r="9432" spans="2:3" x14ac:dyDescent="0.75">
      <c r="B9432" s="249">
        <v>9369</v>
      </c>
      <c r="C9432" s="248">
        <v>93.801080137145959</v>
      </c>
    </row>
    <row r="9433" spans="2:3" x14ac:dyDescent="0.75">
      <c r="B9433" s="249">
        <v>9370</v>
      </c>
      <c r="C9433" s="248">
        <v>55.622193215685229</v>
      </c>
    </row>
    <row r="9434" spans="2:3" x14ac:dyDescent="0.75">
      <c r="B9434" s="249">
        <v>9371</v>
      </c>
      <c r="C9434" s="248">
        <v>102.84475621037836</v>
      </c>
    </row>
    <row r="9435" spans="2:3" x14ac:dyDescent="0.75">
      <c r="B9435" s="249">
        <v>9372</v>
      </c>
      <c r="C9435" s="248">
        <v>142.22050863668269</v>
      </c>
    </row>
    <row r="9436" spans="2:3" x14ac:dyDescent="0.75">
      <c r="B9436" s="249">
        <v>9373</v>
      </c>
      <c r="C9436" s="248">
        <v>156.95724308190671</v>
      </c>
    </row>
    <row r="9437" spans="2:3" x14ac:dyDescent="0.75">
      <c r="B9437" s="249">
        <v>9374</v>
      </c>
      <c r="C9437" s="248">
        <v>78.7502507939232</v>
      </c>
    </row>
    <row r="9438" spans="2:3" x14ac:dyDescent="0.75">
      <c r="B9438" s="249">
        <v>9375</v>
      </c>
      <c r="C9438" s="248">
        <v>153.11930236151119</v>
      </c>
    </row>
    <row r="9439" spans="2:3" x14ac:dyDescent="0.75">
      <c r="B9439" s="249">
        <v>9376</v>
      </c>
      <c r="C9439" s="248">
        <v>156.93014813357868</v>
      </c>
    </row>
    <row r="9440" spans="2:3" x14ac:dyDescent="0.75">
      <c r="B9440" s="249">
        <v>9377</v>
      </c>
      <c r="C9440" s="248">
        <v>133.07849950915366</v>
      </c>
    </row>
    <row r="9441" spans="2:3" x14ac:dyDescent="0.75">
      <c r="B9441" s="249">
        <v>9378</v>
      </c>
      <c r="C9441" s="248">
        <v>131.15296833091756</v>
      </c>
    </row>
    <row r="9442" spans="2:3" x14ac:dyDescent="0.75">
      <c r="B9442" s="249">
        <v>9379</v>
      </c>
      <c r="C9442" s="248">
        <v>104.84295121281451</v>
      </c>
    </row>
    <row r="9443" spans="2:3" x14ac:dyDescent="0.75">
      <c r="B9443" s="249">
        <v>9380</v>
      </c>
      <c r="C9443" s="248">
        <v>111.31934324792429</v>
      </c>
    </row>
    <row r="9444" spans="2:3" x14ac:dyDescent="0.75">
      <c r="B9444" s="249">
        <v>9381</v>
      </c>
      <c r="C9444" s="248">
        <v>124.80943042744279</v>
      </c>
    </row>
    <row r="9445" spans="2:3" x14ac:dyDescent="0.75">
      <c r="B9445" s="249">
        <v>9382</v>
      </c>
      <c r="C9445" s="248">
        <v>125.69966740153042</v>
      </c>
    </row>
    <row r="9446" spans="2:3" x14ac:dyDescent="0.75">
      <c r="B9446" s="249">
        <v>9383</v>
      </c>
      <c r="C9446" s="248">
        <v>127.19876707375187</v>
      </c>
    </row>
    <row r="9447" spans="2:3" x14ac:dyDescent="0.75">
      <c r="B9447" s="249">
        <v>9384</v>
      </c>
      <c r="C9447" s="248">
        <v>126.21828816350674</v>
      </c>
    </row>
    <row r="9448" spans="2:3" x14ac:dyDescent="0.75">
      <c r="B9448" s="249">
        <v>9385</v>
      </c>
      <c r="C9448" s="248">
        <v>138.52936605745026</v>
      </c>
    </row>
    <row r="9449" spans="2:3" x14ac:dyDescent="0.75">
      <c r="B9449" s="249">
        <v>9386</v>
      </c>
      <c r="C9449" s="248">
        <v>130.94219258918889</v>
      </c>
    </row>
    <row r="9450" spans="2:3" x14ac:dyDescent="0.75">
      <c r="B9450" s="249">
        <v>9387</v>
      </c>
      <c r="C9450" s="248">
        <v>120.19540617246753</v>
      </c>
    </row>
    <row r="9451" spans="2:3" x14ac:dyDescent="0.75">
      <c r="B9451" s="249">
        <v>9388</v>
      </c>
      <c r="C9451" s="248">
        <v>143.37964257068361</v>
      </c>
    </row>
    <row r="9452" spans="2:3" x14ac:dyDescent="0.75">
      <c r="B9452" s="249">
        <v>9389</v>
      </c>
      <c r="C9452" s="248">
        <v>62.815658845676282</v>
      </c>
    </row>
    <row r="9453" spans="2:3" x14ac:dyDescent="0.75">
      <c r="B9453" s="249">
        <v>9390</v>
      </c>
      <c r="C9453" s="248">
        <v>123.12800013947077</v>
      </c>
    </row>
    <row r="9454" spans="2:3" x14ac:dyDescent="0.75">
      <c r="B9454" s="249">
        <v>9391</v>
      </c>
      <c r="C9454" s="248">
        <v>64.001826672068489</v>
      </c>
    </row>
    <row r="9455" spans="2:3" x14ac:dyDescent="0.75">
      <c r="B9455" s="249">
        <v>9392</v>
      </c>
      <c r="C9455" s="248">
        <v>98.193251420833249</v>
      </c>
    </row>
    <row r="9456" spans="2:3" x14ac:dyDescent="0.75">
      <c r="B9456" s="249">
        <v>9393</v>
      </c>
      <c r="C9456" s="248">
        <v>132.96063222003227</v>
      </c>
    </row>
    <row r="9457" spans="2:3" x14ac:dyDescent="0.75">
      <c r="B9457" s="249">
        <v>9394</v>
      </c>
      <c r="C9457" s="248">
        <v>145.84317547280421</v>
      </c>
    </row>
    <row r="9458" spans="2:3" x14ac:dyDescent="0.75">
      <c r="B9458" s="249">
        <v>9395</v>
      </c>
      <c r="C9458" s="248">
        <v>152.63062023736131</v>
      </c>
    </row>
    <row r="9459" spans="2:3" x14ac:dyDescent="0.75">
      <c r="B9459" s="249">
        <v>9396</v>
      </c>
      <c r="C9459" s="248">
        <v>102.1544333361139</v>
      </c>
    </row>
    <row r="9460" spans="2:3" x14ac:dyDescent="0.75">
      <c r="B9460" s="249">
        <v>9397</v>
      </c>
      <c r="C9460" s="248">
        <v>109.4074136000054</v>
      </c>
    </row>
    <row r="9461" spans="2:3" x14ac:dyDescent="0.75">
      <c r="B9461" s="249">
        <v>9398</v>
      </c>
      <c r="C9461" s="248">
        <v>100.94775661023158</v>
      </c>
    </row>
    <row r="9462" spans="2:3" x14ac:dyDescent="0.75">
      <c r="B9462" s="249">
        <v>9399</v>
      </c>
      <c r="C9462" s="248">
        <v>159.38906991147957</v>
      </c>
    </row>
    <row r="9463" spans="2:3" x14ac:dyDescent="0.75">
      <c r="B9463" s="249">
        <v>9400</v>
      </c>
      <c r="C9463" s="248">
        <v>121.89673971859494</v>
      </c>
    </row>
    <row r="9464" spans="2:3" x14ac:dyDescent="0.75">
      <c r="B9464" s="249">
        <v>9401</v>
      </c>
      <c r="C9464" s="248">
        <v>109.46112713083548</v>
      </c>
    </row>
    <row r="9465" spans="2:3" x14ac:dyDescent="0.75">
      <c r="B9465" s="249">
        <v>9402</v>
      </c>
      <c r="C9465" s="248">
        <v>101.70357193600492</v>
      </c>
    </row>
    <row r="9466" spans="2:3" x14ac:dyDescent="0.75">
      <c r="B9466" s="249">
        <v>9403</v>
      </c>
      <c r="C9466" s="248">
        <v>90.281039743794835</v>
      </c>
    </row>
    <row r="9467" spans="2:3" x14ac:dyDescent="0.75">
      <c r="B9467" s="249">
        <v>9404</v>
      </c>
      <c r="C9467" s="248">
        <v>127.44331385702215</v>
      </c>
    </row>
    <row r="9468" spans="2:3" x14ac:dyDescent="0.75">
      <c r="B9468" s="249">
        <v>9405</v>
      </c>
      <c r="C9468" s="248">
        <v>102.12271992241187</v>
      </c>
    </row>
    <row r="9469" spans="2:3" x14ac:dyDescent="0.75">
      <c r="B9469" s="249">
        <v>9406</v>
      </c>
      <c r="C9469" s="248">
        <v>98.881533377609728</v>
      </c>
    </row>
    <row r="9470" spans="2:3" x14ac:dyDescent="0.75">
      <c r="B9470" s="249">
        <v>9407</v>
      </c>
      <c r="C9470" s="248">
        <v>71.386796008413583</v>
      </c>
    </row>
    <row r="9471" spans="2:3" x14ac:dyDescent="0.75">
      <c r="B9471" s="249">
        <v>9408</v>
      </c>
      <c r="C9471" s="248">
        <v>139.34712094414542</v>
      </c>
    </row>
    <row r="9472" spans="2:3" x14ac:dyDescent="0.75">
      <c r="B9472" s="249">
        <v>9409</v>
      </c>
      <c r="C9472" s="248">
        <v>139.57020648366861</v>
      </c>
    </row>
    <row r="9473" spans="2:3" x14ac:dyDescent="0.75">
      <c r="B9473" s="249">
        <v>9410</v>
      </c>
      <c r="C9473" s="248">
        <v>126.2133972917172</v>
      </c>
    </row>
    <row r="9474" spans="2:3" x14ac:dyDescent="0.75">
      <c r="B9474" s="249">
        <v>9411</v>
      </c>
      <c r="C9474" s="248">
        <v>114.28148668714073</v>
      </c>
    </row>
    <row r="9475" spans="2:3" x14ac:dyDescent="0.75">
      <c r="B9475" s="249">
        <v>9412</v>
      </c>
      <c r="C9475" s="248">
        <v>86.636806065631248</v>
      </c>
    </row>
    <row r="9476" spans="2:3" x14ac:dyDescent="0.75">
      <c r="B9476" s="249">
        <v>9413</v>
      </c>
      <c r="C9476" s="248">
        <v>113.9129001536502</v>
      </c>
    </row>
    <row r="9477" spans="2:3" x14ac:dyDescent="0.75">
      <c r="B9477" s="249">
        <v>9414</v>
      </c>
      <c r="C9477" s="248">
        <v>153.5727529102457</v>
      </c>
    </row>
    <row r="9478" spans="2:3" x14ac:dyDescent="0.75">
      <c r="B9478" s="249">
        <v>9415</v>
      </c>
      <c r="C9478" s="248">
        <v>107.37050887823499</v>
      </c>
    </row>
    <row r="9479" spans="2:3" x14ac:dyDescent="0.75">
      <c r="B9479" s="249">
        <v>9416</v>
      </c>
      <c r="C9479" s="248">
        <v>125.07579823468865</v>
      </c>
    </row>
    <row r="9480" spans="2:3" x14ac:dyDescent="0.75">
      <c r="B9480" s="249">
        <v>9417</v>
      </c>
      <c r="C9480" s="248">
        <v>85.41160217306394</v>
      </c>
    </row>
    <row r="9481" spans="2:3" x14ac:dyDescent="0.75">
      <c r="B9481" s="249">
        <v>9418</v>
      </c>
      <c r="C9481" s="248">
        <v>134.3887133758127</v>
      </c>
    </row>
    <row r="9482" spans="2:3" x14ac:dyDescent="0.75">
      <c r="B9482" s="249">
        <v>9419</v>
      </c>
      <c r="C9482" s="248">
        <v>92.009911703376474</v>
      </c>
    </row>
    <row r="9483" spans="2:3" x14ac:dyDescent="0.75">
      <c r="B9483" s="249">
        <v>9420</v>
      </c>
      <c r="C9483" s="248">
        <v>127.388365046307</v>
      </c>
    </row>
    <row r="9484" spans="2:3" x14ac:dyDescent="0.75">
      <c r="B9484" s="249">
        <v>9421</v>
      </c>
      <c r="C9484" s="248">
        <v>116.14495294029885</v>
      </c>
    </row>
    <row r="9485" spans="2:3" x14ac:dyDescent="0.75">
      <c r="B9485" s="249">
        <v>9422</v>
      </c>
      <c r="C9485" s="248">
        <v>110.43229855224232</v>
      </c>
    </row>
    <row r="9486" spans="2:3" x14ac:dyDescent="0.75">
      <c r="B9486" s="249">
        <v>9423</v>
      </c>
      <c r="C9486" s="248">
        <v>98.483220852076485</v>
      </c>
    </row>
    <row r="9487" spans="2:3" x14ac:dyDescent="0.75">
      <c r="B9487" s="249">
        <v>9424</v>
      </c>
      <c r="C9487" s="248">
        <v>97.163603498017054</v>
      </c>
    </row>
    <row r="9488" spans="2:3" x14ac:dyDescent="0.75">
      <c r="B9488" s="249">
        <v>9425</v>
      </c>
      <c r="C9488" s="248">
        <v>144.39391851226202</v>
      </c>
    </row>
    <row r="9489" spans="2:3" x14ac:dyDescent="0.75">
      <c r="B9489" s="249">
        <v>9426</v>
      </c>
      <c r="C9489" s="248">
        <v>147.7928193679096</v>
      </c>
    </row>
    <row r="9490" spans="2:3" x14ac:dyDescent="0.75">
      <c r="B9490" s="249">
        <v>9427</v>
      </c>
      <c r="C9490" s="248">
        <v>132.41266345517673</v>
      </c>
    </row>
    <row r="9491" spans="2:3" x14ac:dyDescent="0.75">
      <c r="B9491" s="249">
        <v>9428</v>
      </c>
      <c r="C9491" s="248">
        <v>105.63782861794979</v>
      </c>
    </row>
    <row r="9492" spans="2:3" x14ac:dyDescent="0.75">
      <c r="B9492" s="249">
        <v>9429</v>
      </c>
      <c r="C9492" s="248">
        <v>112.27758331758071</v>
      </c>
    </row>
    <row r="9493" spans="2:3" x14ac:dyDescent="0.75">
      <c r="B9493" s="249">
        <v>9430</v>
      </c>
      <c r="C9493" s="248">
        <v>123.06484980543193</v>
      </c>
    </row>
    <row r="9494" spans="2:3" x14ac:dyDescent="0.75">
      <c r="B9494" s="249">
        <v>9431</v>
      </c>
      <c r="C9494" s="248">
        <v>51.029643290791114</v>
      </c>
    </row>
    <row r="9495" spans="2:3" x14ac:dyDescent="0.75">
      <c r="B9495" s="249">
        <v>9432</v>
      </c>
      <c r="C9495" s="248">
        <v>137.95270040783009</v>
      </c>
    </row>
    <row r="9496" spans="2:3" x14ac:dyDescent="0.75">
      <c r="B9496" s="249">
        <v>9433</v>
      </c>
      <c r="C9496" s="248">
        <v>123.20447262021871</v>
      </c>
    </row>
    <row r="9497" spans="2:3" x14ac:dyDescent="0.75">
      <c r="B9497" s="249">
        <v>9434</v>
      </c>
      <c r="C9497" s="248">
        <v>149.64895873818591</v>
      </c>
    </row>
    <row r="9498" spans="2:3" x14ac:dyDescent="0.75">
      <c r="B9498" s="249">
        <v>9435</v>
      </c>
      <c r="C9498" s="248">
        <v>121.60347093871739</v>
      </c>
    </row>
    <row r="9499" spans="2:3" x14ac:dyDescent="0.75">
      <c r="B9499" s="249">
        <v>9436</v>
      </c>
      <c r="C9499" s="248">
        <v>101.69823167575255</v>
      </c>
    </row>
    <row r="9500" spans="2:3" x14ac:dyDescent="0.75">
      <c r="B9500" s="249">
        <v>9437</v>
      </c>
      <c r="C9500" s="248">
        <v>122.49610085707278</v>
      </c>
    </row>
    <row r="9501" spans="2:3" x14ac:dyDescent="0.75">
      <c r="B9501" s="249">
        <v>9438</v>
      </c>
      <c r="C9501" s="248">
        <v>137.40360194893017</v>
      </c>
    </row>
    <row r="9502" spans="2:3" x14ac:dyDescent="0.75">
      <c r="B9502" s="249">
        <v>9439</v>
      </c>
      <c r="C9502" s="248">
        <v>87.690056433440333</v>
      </c>
    </row>
    <row r="9503" spans="2:3" x14ac:dyDescent="0.75">
      <c r="B9503" s="249">
        <v>9440</v>
      </c>
      <c r="C9503" s="248">
        <v>136.53693890690926</v>
      </c>
    </row>
    <row r="9504" spans="2:3" x14ac:dyDescent="0.75">
      <c r="B9504" s="249">
        <v>9441</v>
      </c>
      <c r="C9504" s="248">
        <v>152.07375004505894</v>
      </c>
    </row>
    <row r="9505" spans="2:3" x14ac:dyDescent="0.75">
      <c r="B9505" s="249">
        <v>9442</v>
      </c>
      <c r="C9505" s="248">
        <v>74.776581871786348</v>
      </c>
    </row>
    <row r="9506" spans="2:3" x14ac:dyDescent="0.75">
      <c r="B9506" s="249">
        <v>9443</v>
      </c>
      <c r="C9506" s="248">
        <v>142.23152614792929</v>
      </c>
    </row>
    <row r="9507" spans="2:3" x14ac:dyDescent="0.75">
      <c r="B9507" s="249">
        <v>9444</v>
      </c>
      <c r="C9507" s="248">
        <v>115.94764201202959</v>
      </c>
    </row>
    <row r="9508" spans="2:3" x14ac:dyDescent="0.75">
      <c r="B9508" s="249">
        <v>9445</v>
      </c>
      <c r="C9508" s="248">
        <v>128.30430634759193</v>
      </c>
    </row>
    <row r="9509" spans="2:3" x14ac:dyDescent="0.75">
      <c r="B9509" s="249">
        <v>9446</v>
      </c>
      <c r="C9509" s="248">
        <v>151.3305848149829</v>
      </c>
    </row>
    <row r="9510" spans="2:3" x14ac:dyDescent="0.75">
      <c r="B9510" s="249">
        <v>9447</v>
      </c>
      <c r="C9510" s="248">
        <v>103.79300571245003</v>
      </c>
    </row>
    <row r="9511" spans="2:3" x14ac:dyDescent="0.75">
      <c r="B9511" s="249">
        <v>9448</v>
      </c>
      <c r="C9511" s="248">
        <v>104.70599242270674</v>
      </c>
    </row>
    <row r="9512" spans="2:3" x14ac:dyDescent="0.75">
      <c r="B9512" s="249">
        <v>9449</v>
      </c>
      <c r="C9512" s="248">
        <v>154.1255750355439</v>
      </c>
    </row>
    <row r="9513" spans="2:3" x14ac:dyDescent="0.75">
      <c r="B9513" s="249">
        <v>9450</v>
      </c>
      <c r="C9513" s="248">
        <v>145.88478325506421</v>
      </c>
    </row>
    <row r="9514" spans="2:3" x14ac:dyDescent="0.75">
      <c r="B9514" s="249">
        <v>9451</v>
      </c>
      <c r="C9514" s="248">
        <v>172.26646606868997</v>
      </c>
    </row>
    <row r="9515" spans="2:3" x14ac:dyDescent="0.75">
      <c r="B9515" s="249">
        <v>9452</v>
      </c>
      <c r="C9515" s="248">
        <v>120.5896711089148</v>
      </c>
    </row>
    <row r="9516" spans="2:3" x14ac:dyDescent="0.75">
      <c r="B9516" s="249">
        <v>9453</v>
      </c>
      <c r="C9516" s="248">
        <v>120.8488867948231</v>
      </c>
    </row>
    <row r="9517" spans="2:3" x14ac:dyDescent="0.75">
      <c r="B9517" s="249">
        <v>9454</v>
      </c>
      <c r="C9517" s="248">
        <v>117.95142869968855</v>
      </c>
    </row>
    <row r="9518" spans="2:3" x14ac:dyDescent="0.75">
      <c r="B9518" s="249">
        <v>9455</v>
      </c>
      <c r="C9518" s="248">
        <v>145.38510084703665</v>
      </c>
    </row>
    <row r="9519" spans="2:3" x14ac:dyDescent="0.75">
      <c r="B9519" s="249">
        <v>9456</v>
      </c>
      <c r="C9519" s="248">
        <v>80.604531065507359</v>
      </c>
    </row>
    <row r="9520" spans="2:3" x14ac:dyDescent="0.75">
      <c r="B9520" s="249">
        <v>9457</v>
      </c>
      <c r="C9520" s="248">
        <v>102.57529162614721</v>
      </c>
    </row>
    <row r="9521" spans="2:3" x14ac:dyDescent="0.75">
      <c r="B9521" s="249">
        <v>9458</v>
      </c>
      <c r="C9521" s="248">
        <v>102.78684337088349</v>
      </c>
    </row>
    <row r="9522" spans="2:3" x14ac:dyDescent="0.75">
      <c r="B9522" s="249">
        <v>9459</v>
      </c>
      <c r="C9522" s="248">
        <v>108.97908963127432</v>
      </c>
    </row>
    <row r="9523" spans="2:3" x14ac:dyDescent="0.75">
      <c r="B9523" s="249">
        <v>9460</v>
      </c>
      <c r="C9523" s="248">
        <v>104.72628753546755</v>
      </c>
    </row>
    <row r="9524" spans="2:3" x14ac:dyDescent="0.75">
      <c r="B9524" s="249">
        <v>9461</v>
      </c>
      <c r="C9524" s="248">
        <v>137.86142620569234</v>
      </c>
    </row>
    <row r="9525" spans="2:3" x14ac:dyDescent="0.75">
      <c r="B9525" s="249">
        <v>9462</v>
      </c>
      <c r="C9525" s="248">
        <v>161.78390928408197</v>
      </c>
    </row>
    <row r="9526" spans="2:3" x14ac:dyDescent="0.75">
      <c r="B9526" s="249">
        <v>9463</v>
      </c>
      <c r="C9526" s="248">
        <v>146.0785636713681</v>
      </c>
    </row>
    <row r="9527" spans="2:3" x14ac:dyDescent="0.75">
      <c r="B9527" s="249">
        <v>9464</v>
      </c>
      <c r="C9527" s="248">
        <v>161.66376639826206</v>
      </c>
    </row>
    <row r="9528" spans="2:3" x14ac:dyDescent="0.75">
      <c r="B9528" s="249">
        <v>9465</v>
      </c>
      <c r="C9528" s="248">
        <v>118.08372233002234</v>
      </c>
    </row>
    <row r="9529" spans="2:3" x14ac:dyDescent="0.75">
      <c r="B9529" s="249">
        <v>9466</v>
      </c>
      <c r="C9529" s="248">
        <v>98.941944912879933</v>
      </c>
    </row>
    <row r="9530" spans="2:3" x14ac:dyDescent="0.75">
      <c r="B9530" s="249">
        <v>9467</v>
      </c>
      <c r="C9530" s="248">
        <v>115.95831471573362</v>
      </c>
    </row>
    <row r="9531" spans="2:3" x14ac:dyDescent="0.75">
      <c r="B9531" s="249">
        <v>9468</v>
      </c>
      <c r="C9531" s="248">
        <v>94.083755394411753</v>
      </c>
    </row>
    <row r="9532" spans="2:3" x14ac:dyDescent="0.75">
      <c r="B9532" s="249">
        <v>9469</v>
      </c>
      <c r="C9532" s="248">
        <v>49.625261974408119</v>
      </c>
    </row>
    <row r="9533" spans="2:3" x14ac:dyDescent="0.75">
      <c r="B9533" s="249">
        <v>9470</v>
      </c>
      <c r="C9533" s="248">
        <v>104.01953077320069</v>
      </c>
    </row>
    <row r="9534" spans="2:3" x14ac:dyDescent="0.75">
      <c r="B9534" s="249">
        <v>9471</v>
      </c>
      <c r="C9534" s="248">
        <v>184.03678078643864</v>
      </c>
    </row>
    <row r="9535" spans="2:3" x14ac:dyDescent="0.75">
      <c r="B9535" s="249">
        <v>9472</v>
      </c>
      <c r="C9535" s="248">
        <v>133.58351777191464</v>
      </c>
    </row>
    <row r="9536" spans="2:3" x14ac:dyDescent="0.75">
      <c r="B9536" s="249">
        <v>9473</v>
      </c>
      <c r="C9536" s="248">
        <v>113.90874523557144</v>
      </c>
    </row>
    <row r="9537" spans="2:3" x14ac:dyDescent="0.75">
      <c r="B9537" s="249">
        <v>9474</v>
      </c>
      <c r="C9537" s="248">
        <v>120.83554489547949</v>
      </c>
    </row>
    <row r="9538" spans="2:3" x14ac:dyDescent="0.75">
      <c r="B9538" s="249">
        <v>9475</v>
      </c>
      <c r="C9538" s="248">
        <v>82.511345809630015</v>
      </c>
    </row>
    <row r="9539" spans="2:3" x14ac:dyDescent="0.75">
      <c r="B9539" s="249">
        <v>9476</v>
      </c>
      <c r="C9539" s="248">
        <v>164.47688930926896</v>
      </c>
    </row>
    <row r="9540" spans="2:3" x14ac:dyDescent="0.75">
      <c r="B9540" s="249">
        <v>9477</v>
      </c>
      <c r="C9540" s="248">
        <v>145.60214894390151</v>
      </c>
    </row>
    <row r="9541" spans="2:3" x14ac:dyDescent="0.75">
      <c r="B9541" s="249">
        <v>9478</v>
      </c>
      <c r="C9541" s="248">
        <v>90.627309792043263</v>
      </c>
    </row>
    <row r="9542" spans="2:3" x14ac:dyDescent="0.75">
      <c r="B9542" s="249">
        <v>9479</v>
      </c>
      <c r="C9542" s="248">
        <v>102.96924255376544</v>
      </c>
    </row>
    <row r="9543" spans="2:3" x14ac:dyDescent="0.75">
      <c r="B9543" s="249">
        <v>9480</v>
      </c>
      <c r="C9543" s="248">
        <v>113.86203385546496</v>
      </c>
    </row>
    <row r="9544" spans="2:3" x14ac:dyDescent="0.75">
      <c r="B9544" s="249">
        <v>9481</v>
      </c>
      <c r="C9544" s="248">
        <v>129.31987472309604</v>
      </c>
    </row>
    <row r="9545" spans="2:3" x14ac:dyDescent="0.75">
      <c r="B9545" s="249">
        <v>9482</v>
      </c>
      <c r="C9545" s="248">
        <v>126.46605414712499</v>
      </c>
    </row>
    <row r="9546" spans="2:3" x14ac:dyDescent="0.75">
      <c r="B9546" s="249">
        <v>9483</v>
      </c>
      <c r="C9546" s="248">
        <v>107.09043051218566</v>
      </c>
    </row>
    <row r="9547" spans="2:3" x14ac:dyDescent="0.75">
      <c r="B9547" s="249">
        <v>9484</v>
      </c>
      <c r="C9547" s="248">
        <v>131.82875396942771</v>
      </c>
    </row>
    <row r="9548" spans="2:3" x14ac:dyDescent="0.75">
      <c r="B9548" s="249">
        <v>9485</v>
      </c>
      <c r="C9548" s="248">
        <v>99.841605340057569</v>
      </c>
    </row>
    <row r="9549" spans="2:3" x14ac:dyDescent="0.75">
      <c r="B9549" s="249">
        <v>9486</v>
      </c>
      <c r="C9549" s="248">
        <v>66.124096437448515</v>
      </c>
    </row>
    <row r="9550" spans="2:3" x14ac:dyDescent="0.75">
      <c r="B9550" s="249">
        <v>9487</v>
      </c>
      <c r="C9550" s="248">
        <v>150.89996477858864</v>
      </c>
    </row>
    <row r="9551" spans="2:3" x14ac:dyDescent="0.75">
      <c r="B9551" s="249">
        <v>9488</v>
      </c>
      <c r="C9551" s="248">
        <v>157.26502891265702</v>
      </c>
    </row>
    <row r="9552" spans="2:3" x14ac:dyDescent="0.75">
      <c r="B9552" s="249">
        <v>9489</v>
      </c>
      <c r="C9552" s="248">
        <v>132.94688864595386</v>
      </c>
    </row>
    <row r="9553" spans="2:3" x14ac:dyDescent="0.75">
      <c r="B9553" s="249">
        <v>9490</v>
      </c>
      <c r="C9553" s="248">
        <v>114.40966410793399</v>
      </c>
    </row>
    <row r="9554" spans="2:3" x14ac:dyDescent="0.75">
      <c r="B9554" s="249">
        <v>9491</v>
      </c>
      <c r="C9554" s="248">
        <v>153.92739290332963</v>
      </c>
    </row>
    <row r="9555" spans="2:3" x14ac:dyDescent="0.75">
      <c r="B9555" s="249">
        <v>9492</v>
      </c>
      <c r="C9555" s="248">
        <v>134.12422263795821</v>
      </c>
    </row>
    <row r="9556" spans="2:3" x14ac:dyDescent="0.75">
      <c r="B9556" s="249">
        <v>9493</v>
      </c>
      <c r="C9556" s="248">
        <v>118.73108484547511</v>
      </c>
    </row>
    <row r="9557" spans="2:3" x14ac:dyDescent="0.75">
      <c r="B9557" s="249">
        <v>9494</v>
      </c>
      <c r="C9557" s="248">
        <v>89.226498293237256</v>
      </c>
    </row>
    <row r="9558" spans="2:3" x14ac:dyDescent="0.75">
      <c r="B9558" s="249">
        <v>9495</v>
      </c>
      <c r="C9558" s="248">
        <v>157.88461129803281</v>
      </c>
    </row>
    <row r="9559" spans="2:3" x14ac:dyDescent="0.75">
      <c r="B9559" s="249">
        <v>9496</v>
      </c>
      <c r="C9559" s="248">
        <v>112.08531664701304</v>
      </c>
    </row>
    <row r="9560" spans="2:3" x14ac:dyDescent="0.75">
      <c r="B9560" s="249">
        <v>9497</v>
      </c>
      <c r="C9560" s="248">
        <v>141.03472646987856</v>
      </c>
    </row>
    <row r="9561" spans="2:3" x14ac:dyDescent="0.75">
      <c r="B9561" s="249">
        <v>9498</v>
      </c>
      <c r="C9561" s="248">
        <v>126.58603818300726</v>
      </c>
    </row>
    <row r="9562" spans="2:3" x14ac:dyDescent="0.75">
      <c r="B9562" s="249">
        <v>9499</v>
      </c>
      <c r="C9562" s="248">
        <v>103.19089062072584</v>
      </c>
    </row>
    <row r="9563" spans="2:3" x14ac:dyDescent="0.75">
      <c r="B9563" s="249">
        <v>9500</v>
      </c>
      <c r="C9563" s="248">
        <v>134.77036653578733</v>
      </c>
    </row>
    <row r="9564" spans="2:3" x14ac:dyDescent="0.75">
      <c r="B9564" s="249">
        <v>9501</v>
      </c>
      <c r="C9564" s="248">
        <v>129.22549089070176</v>
      </c>
    </row>
    <row r="9565" spans="2:3" x14ac:dyDescent="0.75">
      <c r="B9565" s="249">
        <v>9502</v>
      </c>
      <c r="C9565" s="248">
        <v>106.66626717075229</v>
      </c>
    </row>
    <row r="9566" spans="2:3" x14ac:dyDescent="0.75">
      <c r="B9566" s="249">
        <v>9503</v>
      </c>
      <c r="C9566" s="248">
        <v>130.09717924126102</v>
      </c>
    </row>
    <row r="9567" spans="2:3" x14ac:dyDescent="0.75">
      <c r="B9567" s="249">
        <v>9504</v>
      </c>
      <c r="C9567" s="248">
        <v>122.50504429641559</v>
      </c>
    </row>
    <row r="9568" spans="2:3" x14ac:dyDescent="0.75">
      <c r="B9568" s="249">
        <v>9505</v>
      </c>
      <c r="C9568" s="248">
        <v>125.67638311530108</v>
      </c>
    </row>
    <row r="9569" spans="2:3" x14ac:dyDescent="0.75">
      <c r="B9569" s="249">
        <v>9506</v>
      </c>
      <c r="C9569" s="248">
        <v>131.79544750552191</v>
      </c>
    </row>
    <row r="9570" spans="2:3" x14ac:dyDescent="0.75">
      <c r="B9570" s="249">
        <v>9507</v>
      </c>
      <c r="C9570" s="248">
        <v>164.05532709855899</v>
      </c>
    </row>
    <row r="9571" spans="2:3" x14ac:dyDescent="0.75">
      <c r="B9571" s="249">
        <v>9508</v>
      </c>
      <c r="C9571" s="248">
        <v>105.35767958837933</v>
      </c>
    </row>
    <row r="9572" spans="2:3" x14ac:dyDescent="0.75">
      <c r="B9572" s="249">
        <v>9509</v>
      </c>
      <c r="C9572" s="248">
        <v>93.846759666252666</v>
      </c>
    </row>
    <row r="9573" spans="2:3" x14ac:dyDescent="0.75">
      <c r="B9573" s="249">
        <v>9510</v>
      </c>
      <c r="C9573" s="248">
        <v>138.58292261473818</v>
      </c>
    </row>
    <row r="9574" spans="2:3" x14ac:dyDescent="0.75">
      <c r="B9574" s="249">
        <v>9511</v>
      </c>
      <c r="C9574" s="248">
        <v>118.66154326770233</v>
      </c>
    </row>
    <row r="9575" spans="2:3" x14ac:dyDescent="0.75">
      <c r="B9575" s="249">
        <v>9512</v>
      </c>
      <c r="C9575" s="248">
        <v>102.86519284709415</v>
      </c>
    </row>
    <row r="9576" spans="2:3" x14ac:dyDescent="0.75">
      <c r="B9576" s="249">
        <v>9513</v>
      </c>
      <c r="C9576" s="248">
        <v>169.01808254647369</v>
      </c>
    </row>
    <row r="9577" spans="2:3" x14ac:dyDescent="0.75">
      <c r="B9577" s="249">
        <v>9514</v>
      </c>
      <c r="C9577" s="248">
        <v>148.40507813665931</v>
      </c>
    </row>
    <row r="9578" spans="2:3" x14ac:dyDescent="0.75">
      <c r="B9578" s="249">
        <v>9515</v>
      </c>
      <c r="C9578" s="248">
        <v>167.31608341916581</v>
      </c>
    </row>
    <row r="9579" spans="2:3" x14ac:dyDescent="0.75">
      <c r="B9579" s="249">
        <v>9516</v>
      </c>
      <c r="C9579" s="248">
        <v>149.27689086015729</v>
      </c>
    </row>
    <row r="9580" spans="2:3" x14ac:dyDescent="0.75">
      <c r="B9580" s="249">
        <v>9517</v>
      </c>
      <c r="C9580" s="248">
        <v>136.90272743155953</v>
      </c>
    </row>
    <row r="9581" spans="2:3" x14ac:dyDescent="0.75">
      <c r="B9581" s="249">
        <v>9518</v>
      </c>
      <c r="C9581" s="248">
        <v>114.17528697518934</v>
      </c>
    </row>
    <row r="9582" spans="2:3" x14ac:dyDescent="0.75">
      <c r="B9582" s="249">
        <v>9519</v>
      </c>
      <c r="C9582" s="248">
        <v>114.97224419510266</v>
      </c>
    </row>
    <row r="9583" spans="2:3" x14ac:dyDescent="0.75">
      <c r="B9583" s="249">
        <v>9520</v>
      </c>
      <c r="C9583" s="248">
        <v>86.812049768446045</v>
      </c>
    </row>
    <row r="9584" spans="2:3" x14ac:dyDescent="0.75">
      <c r="B9584" s="249">
        <v>9521</v>
      </c>
      <c r="C9584" s="248">
        <v>139.52837612300081</v>
      </c>
    </row>
    <row r="9585" spans="2:3" x14ac:dyDescent="0.75">
      <c r="B9585" s="249">
        <v>9522</v>
      </c>
      <c r="C9585" s="248">
        <v>140.86767461798038</v>
      </c>
    </row>
    <row r="9586" spans="2:3" x14ac:dyDescent="0.75">
      <c r="B9586" s="249">
        <v>9523</v>
      </c>
      <c r="C9586" s="248">
        <v>142.48436066884932</v>
      </c>
    </row>
    <row r="9587" spans="2:3" x14ac:dyDescent="0.75">
      <c r="B9587" s="249">
        <v>9524</v>
      </c>
      <c r="C9587" s="248">
        <v>111.82001717372727</v>
      </c>
    </row>
    <row r="9588" spans="2:3" x14ac:dyDescent="0.75">
      <c r="B9588" s="249">
        <v>9525</v>
      </c>
      <c r="C9588" s="248">
        <v>130.00736258442146</v>
      </c>
    </row>
    <row r="9589" spans="2:3" x14ac:dyDescent="0.75">
      <c r="B9589" s="249">
        <v>9526</v>
      </c>
      <c r="C9589" s="248">
        <v>123.08072949578461</v>
      </c>
    </row>
    <row r="9590" spans="2:3" x14ac:dyDescent="0.75">
      <c r="B9590" s="249">
        <v>9527</v>
      </c>
      <c r="C9590" s="248">
        <v>136.78721917974514</v>
      </c>
    </row>
    <row r="9591" spans="2:3" x14ac:dyDescent="0.75">
      <c r="B9591" s="249">
        <v>9528</v>
      </c>
      <c r="C9591" s="248">
        <v>106.41909770314282</v>
      </c>
    </row>
    <row r="9592" spans="2:3" x14ac:dyDescent="0.75">
      <c r="B9592" s="249">
        <v>9529</v>
      </c>
      <c r="C9592" s="248">
        <v>147.81012224384546</v>
      </c>
    </row>
    <row r="9593" spans="2:3" x14ac:dyDescent="0.75">
      <c r="B9593" s="249">
        <v>9530</v>
      </c>
      <c r="C9593" s="248">
        <v>112.74396963130972</v>
      </c>
    </row>
    <row r="9594" spans="2:3" x14ac:dyDescent="0.75">
      <c r="B9594" s="249">
        <v>9531</v>
      </c>
      <c r="C9594" s="248">
        <v>121.3112740080456</v>
      </c>
    </row>
    <row r="9595" spans="2:3" x14ac:dyDescent="0.75">
      <c r="B9595" s="249">
        <v>9532</v>
      </c>
      <c r="C9595" s="248">
        <v>124.81596696859897</v>
      </c>
    </row>
    <row r="9596" spans="2:3" x14ac:dyDescent="0.75">
      <c r="B9596" s="249">
        <v>9533</v>
      </c>
      <c r="C9596" s="248">
        <v>109.45556132249308</v>
      </c>
    </row>
    <row r="9597" spans="2:3" x14ac:dyDescent="0.75">
      <c r="B9597" s="249">
        <v>9534</v>
      </c>
      <c r="C9597" s="248">
        <v>113.95358766556296</v>
      </c>
    </row>
    <row r="9598" spans="2:3" x14ac:dyDescent="0.75">
      <c r="B9598" s="249">
        <v>9535</v>
      </c>
      <c r="C9598" s="248">
        <v>125.49806712405773</v>
      </c>
    </row>
    <row r="9599" spans="2:3" x14ac:dyDescent="0.75">
      <c r="B9599" s="249">
        <v>9536</v>
      </c>
      <c r="C9599" s="248">
        <v>121.25316809212981</v>
      </c>
    </row>
    <row r="9600" spans="2:3" x14ac:dyDescent="0.75">
      <c r="B9600" s="249">
        <v>9537</v>
      </c>
      <c r="C9600" s="248">
        <v>126.81141017551633</v>
      </c>
    </row>
    <row r="9601" spans="2:3" x14ac:dyDescent="0.75">
      <c r="B9601" s="249">
        <v>9538</v>
      </c>
      <c r="C9601" s="248">
        <v>106.81094872287881</v>
      </c>
    </row>
    <row r="9602" spans="2:3" x14ac:dyDescent="0.75">
      <c r="B9602" s="249">
        <v>9539</v>
      </c>
      <c r="C9602" s="248">
        <v>133.98632318771973</v>
      </c>
    </row>
    <row r="9603" spans="2:3" x14ac:dyDescent="0.75">
      <c r="B9603" s="249">
        <v>9540</v>
      </c>
      <c r="C9603" s="248">
        <v>121.37348369934864</v>
      </c>
    </row>
    <row r="9604" spans="2:3" x14ac:dyDescent="0.75">
      <c r="B9604" s="249">
        <v>9541</v>
      </c>
      <c r="C9604" s="248">
        <v>119.62553581632044</v>
      </c>
    </row>
    <row r="9605" spans="2:3" x14ac:dyDescent="0.75">
      <c r="B9605" s="249">
        <v>9542</v>
      </c>
      <c r="C9605" s="248">
        <v>149.90827257835886</v>
      </c>
    </row>
    <row r="9606" spans="2:3" x14ac:dyDescent="0.75">
      <c r="B9606" s="249">
        <v>9543</v>
      </c>
      <c r="C9606" s="248">
        <v>94.21155957020278</v>
      </c>
    </row>
    <row r="9607" spans="2:3" x14ac:dyDescent="0.75">
      <c r="B9607" s="249">
        <v>9544</v>
      </c>
      <c r="C9607" s="248">
        <v>146.57078641310633</v>
      </c>
    </row>
    <row r="9608" spans="2:3" x14ac:dyDescent="0.75">
      <c r="B9608" s="249">
        <v>9545</v>
      </c>
      <c r="C9608" s="248">
        <v>142.26761684501756</v>
      </c>
    </row>
    <row r="9609" spans="2:3" x14ac:dyDescent="0.75">
      <c r="B9609" s="249">
        <v>9546</v>
      </c>
      <c r="C9609" s="248">
        <v>113.69911436977641</v>
      </c>
    </row>
    <row r="9610" spans="2:3" x14ac:dyDescent="0.75">
      <c r="B9610" s="249">
        <v>9547</v>
      </c>
      <c r="C9610" s="248">
        <v>132.09200708432593</v>
      </c>
    </row>
    <row r="9611" spans="2:3" x14ac:dyDescent="0.75">
      <c r="B9611" s="249">
        <v>9548</v>
      </c>
      <c r="C9611" s="248">
        <v>75.109769564384209</v>
      </c>
    </row>
    <row r="9612" spans="2:3" x14ac:dyDescent="0.75">
      <c r="B9612" s="249">
        <v>9549</v>
      </c>
      <c r="C9612" s="248">
        <v>119.91967305151606</v>
      </c>
    </row>
    <row r="9613" spans="2:3" x14ac:dyDescent="0.75">
      <c r="B9613" s="249">
        <v>9550</v>
      </c>
      <c r="C9613" s="248">
        <v>130.44176525417961</v>
      </c>
    </row>
    <row r="9614" spans="2:3" x14ac:dyDescent="0.75">
      <c r="B9614" s="249">
        <v>9551</v>
      </c>
      <c r="C9614" s="248">
        <v>84.482506611913763</v>
      </c>
    </row>
    <row r="9615" spans="2:3" x14ac:dyDescent="0.75">
      <c r="B9615" s="249">
        <v>9552</v>
      </c>
      <c r="C9615" s="248">
        <v>153.38336721246995</v>
      </c>
    </row>
    <row r="9616" spans="2:3" x14ac:dyDescent="0.75">
      <c r="B9616" s="249">
        <v>9553</v>
      </c>
      <c r="C9616" s="248">
        <v>124.91992943778867</v>
      </c>
    </row>
    <row r="9617" spans="2:3" x14ac:dyDescent="0.75">
      <c r="B9617" s="249">
        <v>9554</v>
      </c>
      <c r="C9617" s="248">
        <v>69.628192672575906</v>
      </c>
    </row>
    <row r="9618" spans="2:3" x14ac:dyDescent="0.75">
      <c r="B9618" s="249">
        <v>9555</v>
      </c>
      <c r="C9618" s="248">
        <v>110.49847387875613</v>
      </c>
    </row>
    <row r="9619" spans="2:3" x14ac:dyDescent="0.75">
      <c r="B9619" s="249">
        <v>9556</v>
      </c>
      <c r="C9619" s="248">
        <v>141.77459452832059</v>
      </c>
    </row>
    <row r="9620" spans="2:3" x14ac:dyDescent="0.75">
      <c r="B9620" s="249">
        <v>9557</v>
      </c>
      <c r="C9620" s="248">
        <v>164.83304817907361</v>
      </c>
    </row>
    <row r="9621" spans="2:3" x14ac:dyDescent="0.75">
      <c r="B9621" s="249">
        <v>9558</v>
      </c>
      <c r="C9621" s="248">
        <v>84.971916587899869</v>
      </c>
    </row>
    <row r="9622" spans="2:3" x14ac:dyDescent="0.75">
      <c r="B9622" s="249">
        <v>9559</v>
      </c>
      <c r="C9622" s="248">
        <v>164.26812039388039</v>
      </c>
    </row>
    <row r="9623" spans="2:3" x14ac:dyDescent="0.75">
      <c r="B9623" s="249">
        <v>9560</v>
      </c>
      <c r="C9623" s="248">
        <v>135.23914846482845</v>
      </c>
    </row>
    <row r="9624" spans="2:3" x14ac:dyDescent="0.75">
      <c r="B9624" s="249">
        <v>9561</v>
      </c>
      <c r="C9624" s="248">
        <v>94.958733022027801</v>
      </c>
    </row>
    <row r="9625" spans="2:3" x14ac:dyDescent="0.75">
      <c r="B9625" s="249">
        <v>9562</v>
      </c>
      <c r="C9625" s="248">
        <v>76.585592814966915</v>
      </c>
    </row>
    <row r="9626" spans="2:3" x14ac:dyDescent="0.75">
      <c r="B9626" s="249">
        <v>9563</v>
      </c>
      <c r="C9626" s="248">
        <v>96.077414996737403</v>
      </c>
    </row>
    <row r="9627" spans="2:3" x14ac:dyDescent="0.75">
      <c r="B9627" s="249">
        <v>9564</v>
      </c>
      <c r="C9627" s="248">
        <v>126.39506278048937</v>
      </c>
    </row>
    <row r="9628" spans="2:3" x14ac:dyDescent="0.75">
      <c r="B9628" s="249">
        <v>9565</v>
      </c>
      <c r="C9628" s="248">
        <v>117.17495581656027</v>
      </c>
    </row>
    <row r="9629" spans="2:3" x14ac:dyDescent="0.75">
      <c r="B9629" s="249">
        <v>9566</v>
      </c>
      <c r="C9629" s="248">
        <v>117.42663891671161</v>
      </c>
    </row>
    <row r="9630" spans="2:3" x14ac:dyDescent="0.75">
      <c r="B9630" s="249">
        <v>9567</v>
      </c>
      <c r="C9630" s="248">
        <v>116.71181732386638</v>
      </c>
    </row>
    <row r="9631" spans="2:3" x14ac:dyDescent="0.75">
      <c r="B9631" s="249">
        <v>9568</v>
      </c>
      <c r="C9631" s="248">
        <v>122.92240270704355</v>
      </c>
    </row>
    <row r="9632" spans="2:3" x14ac:dyDescent="0.75">
      <c r="B9632" s="249">
        <v>9569</v>
      </c>
      <c r="C9632" s="248">
        <v>75.166886558626118</v>
      </c>
    </row>
    <row r="9633" spans="2:3" x14ac:dyDescent="0.75">
      <c r="B9633" s="249">
        <v>9570</v>
      </c>
      <c r="C9633" s="248">
        <v>146.86537941902452</v>
      </c>
    </row>
    <row r="9634" spans="2:3" x14ac:dyDescent="0.75">
      <c r="B9634" s="249">
        <v>9571</v>
      </c>
      <c r="C9634" s="248">
        <v>120.74733518652931</v>
      </c>
    </row>
    <row r="9635" spans="2:3" x14ac:dyDescent="0.75">
      <c r="B9635" s="249">
        <v>9572</v>
      </c>
      <c r="C9635" s="248">
        <v>165.70601973785236</v>
      </c>
    </row>
    <row r="9636" spans="2:3" x14ac:dyDescent="0.75">
      <c r="B9636" s="249">
        <v>9573</v>
      </c>
      <c r="C9636" s="248">
        <v>138.68654184919927</v>
      </c>
    </row>
    <row r="9637" spans="2:3" x14ac:dyDescent="0.75">
      <c r="B9637" s="249">
        <v>9574</v>
      </c>
      <c r="C9637" s="248">
        <v>144.03373981353059</v>
      </c>
    </row>
    <row r="9638" spans="2:3" x14ac:dyDescent="0.75">
      <c r="B9638" s="249">
        <v>9575</v>
      </c>
      <c r="C9638" s="248">
        <v>152.07513327979257</v>
      </c>
    </row>
    <row r="9639" spans="2:3" x14ac:dyDescent="0.75">
      <c r="B9639" s="249">
        <v>9576</v>
      </c>
      <c r="C9639" s="248">
        <v>109.10538578239685</v>
      </c>
    </row>
    <row r="9640" spans="2:3" x14ac:dyDescent="0.75">
      <c r="B9640" s="249">
        <v>9577</v>
      </c>
      <c r="C9640" s="248">
        <v>121.79410910865933</v>
      </c>
    </row>
    <row r="9641" spans="2:3" x14ac:dyDescent="0.75">
      <c r="B9641" s="249">
        <v>9578</v>
      </c>
      <c r="C9641" s="248">
        <v>81.945708621939545</v>
      </c>
    </row>
    <row r="9642" spans="2:3" x14ac:dyDescent="0.75">
      <c r="B9642" s="249">
        <v>9579</v>
      </c>
      <c r="C9642" s="248">
        <v>79.501787168106375</v>
      </c>
    </row>
    <row r="9643" spans="2:3" x14ac:dyDescent="0.75">
      <c r="B9643" s="249">
        <v>9580</v>
      </c>
      <c r="C9643" s="248">
        <v>110.67650896252054</v>
      </c>
    </row>
    <row r="9644" spans="2:3" x14ac:dyDescent="0.75">
      <c r="B9644" s="249">
        <v>9581</v>
      </c>
      <c r="C9644" s="248">
        <v>76.380489041250271</v>
      </c>
    </row>
    <row r="9645" spans="2:3" x14ac:dyDescent="0.75">
      <c r="B9645" s="249">
        <v>9582</v>
      </c>
      <c r="C9645" s="248">
        <v>137.04704401380044</v>
      </c>
    </row>
    <row r="9646" spans="2:3" x14ac:dyDescent="0.75">
      <c r="B9646" s="249">
        <v>9583</v>
      </c>
      <c r="C9646" s="248">
        <v>108.3003637276876</v>
      </c>
    </row>
    <row r="9647" spans="2:3" x14ac:dyDescent="0.75">
      <c r="B9647" s="249">
        <v>9584</v>
      </c>
      <c r="C9647" s="248">
        <v>90.885403736773952</v>
      </c>
    </row>
    <row r="9648" spans="2:3" x14ac:dyDescent="0.75">
      <c r="B9648" s="249">
        <v>9585</v>
      </c>
      <c r="C9648" s="248">
        <v>121.06816311893101</v>
      </c>
    </row>
    <row r="9649" spans="2:3" x14ac:dyDescent="0.75">
      <c r="B9649" s="249">
        <v>9586</v>
      </c>
      <c r="C9649" s="248">
        <v>165.41724234032256</v>
      </c>
    </row>
    <row r="9650" spans="2:3" x14ac:dyDescent="0.75">
      <c r="B9650" s="249">
        <v>9587</v>
      </c>
      <c r="C9650" s="248">
        <v>119.84177619659499</v>
      </c>
    </row>
    <row r="9651" spans="2:3" x14ac:dyDescent="0.75">
      <c r="B9651" s="249">
        <v>9588</v>
      </c>
      <c r="C9651" s="248">
        <v>167.58366267739319</v>
      </c>
    </row>
    <row r="9652" spans="2:3" x14ac:dyDescent="0.75">
      <c r="B9652" s="249">
        <v>9589</v>
      </c>
      <c r="C9652" s="248">
        <v>155.00749904733891</v>
      </c>
    </row>
    <row r="9653" spans="2:3" x14ac:dyDescent="0.75">
      <c r="B9653" s="249">
        <v>9590</v>
      </c>
      <c r="C9653" s="248">
        <v>82.08737507689051</v>
      </c>
    </row>
    <row r="9654" spans="2:3" x14ac:dyDescent="0.75">
      <c r="B9654" s="249">
        <v>9591</v>
      </c>
      <c r="C9654" s="248">
        <v>97.637607091755129</v>
      </c>
    </row>
    <row r="9655" spans="2:3" x14ac:dyDescent="0.75">
      <c r="B9655" s="249">
        <v>9592</v>
      </c>
      <c r="C9655" s="248">
        <v>138.25352390848829</v>
      </c>
    </row>
    <row r="9656" spans="2:3" x14ac:dyDescent="0.75">
      <c r="B9656" s="249">
        <v>9593</v>
      </c>
      <c r="C9656" s="248">
        <v>101.56398901370446</v>
      </c>
    </row>
    <row r="9657" spans="2:3" x14ac:dyDescent="0.75">
      <c r="B9657" s="249">
        <v>9594</v>
      </c>
      <c r="C9657" s="248">
        <v>141.13073663163328</v>
      </c>
    </row>
    <row r="9658" spans="2:3" x14ac:dyDescent="0.75">
      <c r="B9658" s="249">
        <v>9595</v>
      </c>
      <c r="C9658" s="248">
        <v>125.78622519021627</v>
      </c>
    </row>
    <row r="9659" spans="2:3" x14ac:dyDescent="0.75">
      <c r="B9659" s="249">
        <v>9596</v>
      </c>
      <c r="C9659" s="248">
        <v>112.10744795656751</v>
      </c>
    </row>
    <row r="9660" spans="2:3" x14ac:dyDescent="0.75">
      <c r="B9660" s="249">
        <v>9597</v>
      </c>
      <c r="C9660" s="248">
        <v>91.054660522250586</v>
      </c>
    </row>
    <row r="9661" spans="2:3" x14ac:dyDescent="0.75">
      <c r="B9661" s="249">
        <v>9598</v>
      </c>
      <c r="C9661" s="248">
        <v>100.77547636800111</v>
      </c>
    </row>
    <row r="9662" spans="2:3" x14ac:dyDescent="0.75">
      <c r="B9662" s="249">
        <v>9599</v>
      </c>
      <c r="C9662" s="248">
        <v>159.6564754961957</v>
      </c>
    </row>
    <row r="9663" spans="2:3" x14ac:dyDescent="0.75">
      <c r="B9663" s="249">
        <v>9600</v>
      </c>
      <c r="C9663" s="248">
        <v>84.979761289104076</v>
      </c>
    </row>
    <row r="9664" spans="2:3" x14ac:dyDescent="0.75">
      <c r="B9664" s="249">
        <v>9601</v>
      </c>
      <c r="C9664" s="248">
        <v>137.51199537207643</v>
      </c>
    </row>
    <row r="9665" spans="2:3" x14ac:dyDescent="0.75">
      <c r="B9665" s="249">
        <v>9602</v>
      </c>
      <c r="C9665" s="248">
        <v>99.174476423787809</v>
      </c>
    </row>
    <row r="9666" spans="2:3" x14ac:dyDescent="0.75">
      <c r="B9666" s="249">
        <v>9603</v>
      </c>
      <c r="C9666" s="248">
        <v>168.80362327336576</v>
      </c>
    </row>
    <row r="9667" spans="2:3" x14ac:dyDescent="0.75">
      <c r="B9667" s="249">
        <v>9604</v>
      </c>
      <c r="C9667" s="248">
        <v>154.8654283004247</v>
      </c>
    </row>
    <row r="9668" spans="2:3" x14ac:dyDescent="0.75">
      <c r="B9668" s="249">
        <v>9605</v>
      </c>
      <c r="C9668" s="248">
        <v>149.68910013081748</v>
      </c>
    </row>
    <row r="9669" spans="2:3" x14ac:dyDescent="0.75">
      <c r="B9669" s="249">
        <v>9606</v>
      </c>
      <c r="C9669" s="248">
        <v>145.7684827218084</v>
      </c>
    </row>
    <row r="9670" spans="2:3" x14ac:dyDescent="0.75">
      <c r="B9670" s="249">
        <v>9607</v>
      </c>
      <c r="C9670" s="248">
        <v>143.65408710354535</v>
      </c>
    </row>
    <row r="9671" spans="2:3" x14ac:dyDescent="0.75">
      <c r="B9671" s="249">
        <v>9608</v>
      </c>
      <c r="C9671" s="248">
        <v>163.11243154740748</v>
      </c>
    </row>
    <row r="9672" spans="2:3" x14ac:dyDescent="0.75">
      <c r="B9672" s="249">
        <v>9609</v>
      </c>
      <c r="C9672" s="248">
        <v>108.68097791061437</v>
      </c>
    </row>
    <row r="9673" spans="2:3" x14ac:dyDescent="0.75">
      <c r="B9673" s="249">
        <v>9610</v>
      </c>
      <c r="C9673" s="248">
        <v>109.24163673401297</v>
      </c>
    </row>
    <row r="9674" spans="2:3" x14ac:dyDescent="0.75">
      <c r="B9674" s="249">
        <v>9611</v>
      </c>
      <c r="C9674" s="248">
        <v>143.12728939063558</v>
      </c>
    </row>
    <row r="9675" spans="2:3" x14ac:dyDescent="0.75">
      <c r="B9675" s="249">
        <v>9612</v>
      </c>
      <c r="C9675" s="248">
        <v>150.54142468455242</v>
      </c>
    </row>
    <row r="9676" spans="2:3" x14ac:dyDescent="0.75">
      <c r="B9676" s="249">
        <v>9613</v>
      </c>
      <c r="C9676" s="248">
        <v>125.88773520646994</v>
      </c>
    </row>
    <row r="9677" spans="2:3" x14ac:dyDescent="0.75">
      <c r="B9677" s="249">
        <v>9614</v>
      </c>
      <c r="C9677" s="248">
        <v>138.76950804365197</v>
      </c>
    </row>
    <row r="9678" spans="2:3" x14ac:dyDescent="0.75">
      <c r="B9678" s="249">
        <v>9615</v>
      </c>
      <c r="C9678" s="248">
        <v>113.12926390051194</v>
      </c>
    </row>
    <row r="9679" spans="2:3" x14ac:dyDescent="0.75">
      <c r="B9679" s="249">
        <v>9616</v>
      </c>
      <c r="C9679" s="248">
        <v>162.69978398487626</v>
      </c>
    </row>
    <row r="9680" spans="2:3" x14ac:dyDescent="0.75">
      <c r="B9680" s="249">
        <v>9617</v>
      </c>
      <c r="C9680" s="248">
        <v>156.58001221886647</v>
      </c>
    </row>
    <row r="9681" spans="2:3" x14ac:dyDescent="0.75">
      <c r="B9681" s="249">
        <v>9618</v>
      </c>
      <c r="C9681" s="248">
        <v>79.822407860059471</v>
      </c>
    </row>
    <row r="9682" spans="2:3" x14ac:dyDescent="0.75">
      <c r="B9682" s="249">
        <v>9619</v>
      </c>
      <c r="C9682" s="248">
        <v>195.38014848896984</v>
      </c>
    </row>
    <row r="9683" spans="2:3" x14ac:dyDescent="0.75">
      <c r="B9683" s="249">
        <v>9620</v>
      </c>
      <c r="C9683" s="248">
        <v>77.697935828789028</v>
      </c>
    </row>
    <row r="9684" spans="2:3" x14ac:dyDescent="0.75">
      <c r="B9684" s="249">
        <v>9621</v>
      </c>
      <c r="C9684" s="248">
        <v>170.26081798466626</v>
      </c>
    </row>
    <row r="9685" spans="2:3" x14ac:dyDescent="0.75">
      <c r="B9685" s="249">
        <v>9622</v>
      </c>
      <c r="C9685" s="248">
        <v>140.33058728685654</v>
      </c>
    </row>
    <row r="9686" spans="2:3" x14ac:dyDescent="0.75">
      <c r="B9686" s="249">
        <v>9623</v>
      </c>
      <c r="C9686" s="248">
        <v>142.99826789810803</v>
      </c>
    </row>
    <row r="9687" spans="2:3" x14ac:dyDescent="0.75">
      <c r="B9687" s="249">
        <v>9624</v>
      </c>
      <c r="C9687" s="248">
        <v>148.06097389653249</v>
      </c>
    </row>
    <row r="9688" spans="2:3" x14ac:dyDescent="0.75">
      <c r="B9688" s="249">
        <v>9625</v>
      </c>
      <c r="C9688" s="248">
        <v>144.3297346568188</v>
      </c>
    </row>
    <row r="9689" spans="2:3" x14ac:dyDescent="0.75">
      <c r="B9689" s="249">
        <v>9626</v>
      </c>
      <c r="C9689" s="248">
        <v>143.57938306965116</v>
      </c>
    </row>
    <row r="9690" spans="2:3" x14ac:dyDescent="0.75">
      <c r="B9690" s="249">
        <v>9627</v>
      </c>
      <c r="C9690" s="248">
        <v>118.91580561800498</v>
      </c>
    </row>
    <row r="9691" spans="2:3" x14ac:dyDescent="0.75">
      <c r="B9691" s="249">
        <v>9628</v>
      </c>
      <c r="C9691" s="248">
        <v>127.15230060438545</v>
      </c>
    </row>
    <row r="9692" spans="2:3" x14ac:dyDescent="0.75">
      <c r="B9692" s="249">
        <v>9629</v>
      </c>
      <c r="C9692" s="248">
        <v>124.99379436888627</v>
      </c>
    </row>
    <row r="9693" spans="2:3" x14ac:dyDescent="0.75">
      <c r="B9693" s="249">
        <v>9630</v>
      </c>
      <c r="C9693" s="248">
        <v>82.335785432195962</v>
      </c>
    </row>
    <row r="9694" spans="2:3" x14ac:dyDescent="0.75">
      <c r="B9694" s="249">
        <v>9631</v>
      </c>
      <c r="C9694" s="248">
        <v>116.83589548244331</v>
      </c>
    </row>
    <row r="9695" spans="2:3" x14ac:dyDescent="0.75">
      <c r="B9695" s="249">
        <v>9632</v>
      </c>
      <c r="C9695" s="248">
        <v>140.08635914362378</v>
      </c>
    </row>
    <row r="9696" spans="2:3" x14ac:dyDescent="0.75">
      <c r="B9696" s="249">
        <v>9633</v>
      </c>
      <c r="C9696" s="248">
        <v>106.38171388634169</v>
      </c>
    </row>
    <row r="9697" spans="2:3" x14ac:dyDescent="0.75">
      <c r="B9697" s="249">
        <v>9634</v>
      </c>
      <c r="C9697" s="248">
        <v>161.48282899078151</v>
      </c>
    </row>
    <row r="9698" spans="2:3" x14ac:dyDescent="0.75">
      <c r="B9698" s="249">
        <v>9635</v>
      </c>
      <c r="C9698" s="248">
        <v>121.1264065621486</v>
      </c>
    </row>
    <row r="9699" spans="2:3" x14ac:dyDescent="0.75">
      <c r="B9699" s="249">
        <v>9636</v>
      </c>
      <c r="C9699" s="248">
        <v>148.74214358498372</v>
      </c>
    </row>
    <row r="9700" spans="2:3" x14ac:dyDescent="0.75">
      <c r="B9700" s="249">
        <v>9637</v>
      </c>
      <c r="C9700" s="248">
        <v>69.77430075290431</v>
      </c>
    </row>
    <row r="9701" spans="2:3" x14ac:dyDescent="0.75">
      <c r="B9701" s="249">
        <v>9638</v>
      </c>
      <c r="C9701" s="248">
        <v>102.35592571452626</v>
      </c>
    </row>
    <row r="9702" spans="2:3" x14ac:dyDescent="0.75">
      <c r="B9702" s="249">
        <v>9639</v>
      </c>
      <c r="C9702" s="248">
        <v>116.00145444069837</v>
      </c>
    </row>
    <row r="9703" spans="2:3" x14ac:dyDescent="0.75">
      <c r="B9703" s="249">
        <v>9640</v>
      </c>
      <c r="C9703" s="248">
        <v>109.30214726237661</v>
      </c>
    </row>
    <row r="9704" spans="2:3" x14ac:dyDescent="0.75">
      <c r="B9704" s="249">
        <v>9641</v>
      </c>
      <c r="C9704" s="248">
        <v>134.68863022034679</v>
      </c>
    </row>
    <row r="9705" spans="2:3" x14ac:dyDescent="0.75">
      <c r="B9705" s="249">
        <v>9642</v>
      </c>
      <c r="C9705" s="248">
        <v>109.07382957859303</v>
      </c>
    </row>
    <row r="9706" spans="2:3" x14ac:dyDescent="0.75">
      <c r="B9706" s="249">
        <v>9643</v>
      </c>
      <c r="C9706" s="248">
        <v>124.68371411991548</v>
      </c>
    </row>
    <row r="9707" spans="2:3" x14ac:dyDescent="0.75">
      <c r="B9707" s="249">
        <v>9644</v>
      </c>
      <c r="C9707" s="248">
        <v>128.43725504461707</v>
      </c>
    </row>
    <row r="9708" spans="2:3" x14ac:dyDescent="0.75">
      <c r="B9708" s="249">
        <v>9645</v>
      </c>
      <c r="C9708" s="248">
        <v>104.40005583731664</v>
      </c>
    </row>
    <row r="9709" spans="2:3" x14ac:dyDescent="0.75">
      <c r="B9709" s="249">
        <v>9646</v>
      </c>
      <c r="C9709" s="248">
        <v>167.80481948455815</v>
      </c>
    </row>
    <row r="9710" spans="2:3" x14ac:dyDescent="0.75">
      <c r="B9710" s="249">
        <v>9647</v>
      </c>
      <c r="C9710" s="248">
        <v>98.353661021688396</v>
      </c>
    </row>
    <row r="9711" spans="2:3" x14ac:dyDescent="0.75">
      <c r="B9711" s="249">
        <v>9648</v>
      </c>
      <c r="C9711" s="248">
        <v>101.66541782154303</v>
      </c>
    </row>
    <row r="9712" spans="2:3" x14ac:dyDescent="0.75">
      <c r="B9712" s="249">
        <v>9649</v>
      </c>
      <c r="C9712" s="248">
        <v>142.29181469218324</v>
      </c>
    </row>
    <row r="9713" spans="2:3" x14ac:dyDescent="0.75">
      <c r="B9713" s="249">
        <v>9650</v>
      </c>
      <c r="C9713" s="248">
        <v>112.38550362915608</v>
      </c>
    </row>
    <row r="9714" spans="2:3" x14ac:dyDescent="0.75">
      <c r="B9714" s="249">
        <v>9651</v>
      </c>
      <c r="C9714" s="248">
        <v>129.63746728552542</v>
      </c>
    </row>
    <row r="9715" spans="2:3" x14ac:dyDescent="0.75">
      <c r="B9715" s="249">
        <v>9652</v>
      </c>
      <c r="C9715" s="248">
        <v>133.28750496344233</v>
      </c>
    </row>
    <row r="9716" spans="2:3" x14ac:dyDescent="0.75">
      <c r="B9716" s="249">
        <v>9653</v>
      </c>
      <c r="C9716" s="248">
        <v>132.88092342853832</v>
      </c>
    </row>
    <row r="9717" spans="2:3" x14ac:dyDescent="0.75">
      <c r="B9717" s="249">
        <v>9654</v>
      </c>
      <c r="C9717" s="248">
        <v>75.57151821652667</v>
      </c>
    </row>
    <row r="9718" spans="2:3" x14ac:dyDescent="0.75">
      <c r="B9718" s="249">
        <v>9655</v>
      </c>
      <c r="C9718" s="248">
        <v>139.88335542903437</v>
      </c>
    </row>
    <row r="9719" spans="2:3" x14ac:dyDescent="0.75">
      <c r="B9719" s="249">
        <v>9656</v>
      </c>
      <c r="C9719" s="248">
        <v>139.08927125006537</v>
      </c>
    </row>
    <row r="9720" spans="2:3" x14ac:dyDescent="0.75">
      <c r="B9720" s="249">
        <v>9657</v>
      </c>
      <c r="C9720" s="248">
        <v>89.238680685718549</v>
      </c>
    </row>
    <row r="9721" spans="2:3" x14ac:dyDescent="0.75">
      <c r="B9721" s="249">
        <v>9658</v>
      </c>
      <c r="C9721" s="248">
        <v>129.81568226930534</v>
      </c>
    </row>
    <row r="9722" spans="2:3" x14ac:dyDescent="0.75">
      <c r="B9722" s="249">
        <v>9659</v>
      </c>
      <c r="C9722" s="248">
        <v>136.31784937289635</v>
      </c>
    </row>
    <row r="9723" spans="2:3" x14ac:dyDescent="0.75">
      <c r="B9723" s="249">
        <v>9660</v>
      </c>
      <c r="C9723" s="248">
        <v>139.96627365027788</v>
      </c>
    </row>
    <row r="9724" spans="2:3" x14ac:dyDescent="0.75">
      <c r="B9724" s="249">
        <v>9661</v>
      </c>
      <c r="C9724" s="248">
        <v>131.8044263688887</v>
      </c>
    </row>
    <row r="9725" spans="2:3" x14ac:dyDescent="0.75">
      <c r="B9725" s="249">
        <v>9662</v>
      </c>
      <c r="C9725" s="248">
        <v>144.12391260361656</v>
      </c>
    </row>
    <row r="9726" spans="2:3" x14ac:dyDescent="0.75">
      <c r="B9726" s="249">
        <v>9663</v>
      </c>
      <c r="C9726" s="248">
        <v>69.140219364803841</v>
      </c>
    </row>
    <row r="9727" spans="2:3" x14ac:dyDescent="0.75">
      <c r="B9727" s="249">
        <v>9664</v>
      </c>
      <c r="C9727" s="248">
        <v>91.687218186213926</v>
      </c>
    </row>
    <row r="9728" spans="2:3" x14ac:dyDescent="0.75">
      <c r="B9728" s="249">
        <v>9665</v>
      </c>
      <c r="C9728" s="248">
        <v>97.539705579798991</v>
      </c>
    </row>
    <row r="9729" spans="2:3" x14ac:dyDescent="0.75">
      <c r="B9729" s="249">
        <v>9666</v>
      </c>
      <c r="C9729" s="248">
        <v>142.16933468121701</v>
      </c>
    </row>
    <row r="9730" spans="2:3" x14ac:dyDescent="0.75">
      <c r="B9730" s="249">
        <v>9667</v>
      </c>
      <c r="C9730" s="248">
        <v>100.53501969582666</v>
      </c>
    </row>
    <row r="9731" spans="2:3" x14ac:dyDescent="0.75">
      <c r="B9731" s="249">
        <v>9668</v>
      </c>
      <c r="C9731" s="248">
        <v>127.01435823542769</v>
      </c>
    </row>
    <row r="9732" spans="2:3" x14ac:dyDescent="0.75">
      <c r="B9732" s="249">
        <v>9669</v>
      </c>
      <c r="C9732" s="248">
        <v>81.825673765284023</v>
      </c>
    </row>
    <row r="9733" spans="2:3" x14ac:dyDescent="0.75">
      <c r="B9733" s="249">
        <v>9670</v>
      </c>
      <c r="C9733" s="248">
        <v>106.71643638560764</v>
      </c>
    </row>
    <row r="9734" spans="2:3" x14ac:dyDescent="0.75">
      <c r="B9734" s="249">
        <v>9671</v>
      </c>
      <c r="C9734" s="248">
        <v>113.67873726819211</v>
      </c>
    </row>
    <row r="9735" spans="2:3" x14ac:dyDescent="0.75">
      <c r="B9735" s="249">
        <v>9672</v>
      </c>
      <c r="C9735" s="248">
        <v>116.25945432147491</v>
      </c>
    </row>
    <row r="9736" spans="2:3" x14ac:dyDescent="0.75">
      <c r="B9736" s="249">
        <v>9673</v>
      </c>
      <c r="C9736" s="248">
        <v>141.53381101615767</v>
      </c>
    </row>
    <row r="9737" spans="2:3" x14ac:dyDescent="0.75">
      <c r="B9737" s="249">
        <v>9674</v>
      </c>
      <c r="C9737" s="248">
        <v>123.01718679171221</v>
      </c>
    </row>
    <row r="9738" spans="2:3" x14ac:dyDescent="0.75">
      <c r="B9738" s="249">
        <v>9675</v>
      </c>
      <c r="C9738" s="248">
        <v>151.91125452771598</v>
      </c>
    </row>
    <row r="9739" spans="2:3" x14ac:dyDescent="0.75">
      <c r="B9739" s="249">
        <v>9676</v>
      </c>
      <c r="C9739" s="248">
        <v>160.37087397743693</v>
      </c>
    </row>
    <row r="9740" spans="2:3" x14ac:dyDescent="0.75">
      <c r="B9740" s="249">
        <v>9677</v>
      </c>
      <c r="C9740" s="248">
        <v>105.92524500224835</v>
      </c>
    </row>
    <row r="9741" spans="2:3" x14ac:dyDescent="0.75">
      <c r="B9741" s="249">
        <v>9678</v>
      </c>
      <c r="C9741" s="248">
        <v>115.84375719025867</v>
      </c>
    </row>
    <row r="9742" spans="2:3" x14ac:dyDescent="0.75">
      <c r="B9742" s="249">
        <v>9679</v>
      </c>
      <c r="C9742" s="248">
        <v>117.07696300419016</v>
      </c>
    </row>
    <row r="9743" spans="2:3" x14ac:dyDescent="0.75">
      <c r="B9743" s="249">
        <v>9680</v>
      </c>
      <c r="C9743" s="248">
        <v>84.401950570726086</v>
      </c>
    </row>
    <row r="9744" spans="2:3" x14ac:dyDescent="0.75">
      <c r="B9744" s="249">
        <v>9681</v>
      </c>
      <c r="C9744" s="248">
        <v>92.628846108298944</v>
      </c>
    </row>
    <row r="9745" spans="2:3" x14ac:dyDescent="0.75">
      <c r="B9745" s="249">
        <v>9682</v>
      </c>
      <c r="C9745" s="248">
        <v>96.047642207749732</v>
      </c>
    </row>
    <row r="9746" spans="2:3" x14ac:dyDescent="0.75">
      <c r="B9746" s="249">
        <v>9683</v>
      </c>
      <c r="C9746" s="248">
        <v>118.81284200166479</v>
      </c>
    </row>
    <row r="9747" spans="2:3" x14ac:dyDescent="0.75">
      <c r="B9747" s="249">
        <v>9684</v>
      </c>
      <c r="C9747" s="248">
        <v>134.77535654821327</v>
      </c>
    </row>
    <row r="9748" spans="2:3" x14ac:dyDescent="0.75">
      <c r="B9748" s="249">
        <v>9685</v>
      </c>
      <c r="C9748" s="248">
        <v>101.51884384966822</v>
      </c>
    </row>
    <row r="9749" spans="2:3" x14ac:dyDescent="0.75">
      <c r="B9749" s="249">
        <v>9686</v>
      </c>
      <c r="C9749" s="248">
        <v>132.45703449288749</v>
      </c>
    </row>
    <row r="9750" spans="2:3" x14ac:dyDescent="0.75">
      <c r="B9750" s="249">
        <v>9687</v>
      </c>
      <c r="C9750" s="248">
        <v>106.70567105128448</v>
      </c>
    </row>
    <row r="9751" spans="2:3" x14ac:dyDescent="0.75">
      <c r="B9751" s="249">
        <v>9688</v>
      </c>
      <c r="C9751" s="248">
        <v>157.66751746145778</v>
      </c>
    </row>
    <row r="9752" spans="2:3" x14ac:dyDescent="0.75">
      <c r="B9752" s="249">
        <v>9689</v>
      </c>
      <c r="C9752" s="248">
        <v>104.88676200964647</v>
      </c>
    </row>
    <row r="9753" spans="2:3" x14ac:dyDescent="0.75">
      <c r="B9753" s="249">
        <v>9690</v>
      </c>
      <c r="C9753" s="248">
        <v>92.562749650059658</v>
      </c>
    </row>
    <row r="9754" spans="2:3" x14ac:dyDescent="0.75">
      <c r="B9754" s="249">
        <v>9691</v>
      </c>
      <c r="C9754" s="248">
        <v>103.78339289927617</v>
      </c>
    </row>
    <row r="9755" spans="2:3" x14ac:dyDescent="0.75">
      <c r="B9755" s="249">
        <v>9692</v>
      </c>
      <c r="C9755" s="248">
        <v>143.54966832325877</v>
      </c>
    </row>
    <row r="9756" spans="2:3" x14ac:dyDescent="0.75">
      <c r="B9756" s="249">
        <v>9693</v>
      </c>
      <c r="C9756" s="248">
        <v>131.63765416875188</v>
      </c>
    </row>
    <row r="9757" spans="2:3" x14ac:dyDescent="0.75">
      <c r="B9757" s="249">
        <v>9694</v>
      </c>
      <c r="C9757" s="248">
        <v>100.95754474018027</v>
      </c>
    </row>
    <row r="9758" spans="2:3" x14ac:dyDescent="0.75">
      <c r="B9758" s="249">
        <v>9695</v>
      </c>
      <c r="C9758" s="248">
        <v>148.07928995846783</v>
      </c>
    </row>
    <row r="9759" spans="2:3" x14ac:dyDescent="0.75">
      <c r="B9759" s="249">
        <v>9696</v>
      </c>
      <c r="C9759" s="248">
        <v>139.63748044630572</v>
      </c>
    </row>
    <row r="9760" spans="2:3" x14ac:dyDescent="0.75">
      <c r="B9760" s="249">
        <v>9697</v>
      </c>
      <c r="C9760" s="248">
        <v>136.81355448686057</v>
      </c>
    </row>
    <row r="9761" spans="2:3" x14ac:dyDescent="0.75">
      <c r="B9761" s="249">
        <v>9698</v>
      </c>
      <c r="C9761" s="248">
        <v>106.79668693602369</v>
      </c>
    </row>
    <row r="9762" spans="2:3" x14ac:dyDescent="0.75">
      <c r="B9762" s="249">
        <v>9699</v>
      </c>
      <c r="C9762" s="248">
        <v>115.22021979912385</v>
      </c>
    </row>
    <row r="9763" spans="2:3" x14ac:dyDescent="0.75">
      <c r="B9763" s="249">
        <v>9700</v>
      </c>
      <c r="C9763" s="248">
        <v>139.30926407322744</v>
      </c>
    </row>
    <row r="9764" spans="2:3" x14ac:dyDescent="0.75">
      <c r="B9764" s="249">
        <v>9701</v>
      </c>
      <c r="C9764" s="248">
        <v>148.56945977795729</v>
      </c>
    </row>
    <row r="9765" spans="2:3" x14ac:dyDescent="0.75">
      <c r="B9765" s="249">
        <v>9702</v>
      </c>
      <c r="C9765" s="248">
        <v>97.179199328815912</v>
      </c>
    </row>
    <row r="9766" spans="2:3" x14ac:dyDescent="0.75">
      <c r="B9766" s="249">
        <v>9703</v>
      </c>
      <c r="C9766" s="248">
        <v>102.34881587409615</v>
      </c>
    </row>
    <row r="9767" spans="2:3" x14ac:dyDescent="0.75">
      <c r="B9767" s="249">
        <v>9704</v>
      </c>
      <c r="C9767" s="248">
        <v>176.55236957514686</v>
      </c>
    </row>
    <row r="9768" spans="2:3" x14ac:dyDescent="0.75">
      <c r="B9768" s="249">
        <v>9705</v>
      </c>
      <c r="C9768" s="248">
        <v>117.06520095168007</v>
      </c>
    </row>
    <row r="9769" spans="2:3" x14ac:dyDescent="0.75">
      <c r="B9769" s="249">
        <v>9706</v>
      </c>
      <c r="C9769" s="248">
        <v>109.23854320018884</v>
      </c>
    </row>
    <row r="9770" spans="2:3" x14ac:dyDescent="0.75">
      <c r="B9770" s="249">
        <v>9707</v>
      </c>
      <c r="C9770" s="248">
        <v>113.73209836409465</v>
      </c>
    </row>
    <row r="9771" spans="2:3" x14ac:dyDescent="0.75">
      <c r="B9771" s="249">
        <v>9708</v>
      </c>
      <c r="C9771" s="248">
        <v>129.21966623458582</v>
      </c>
    </row>
    <row r="9772" spans="2:3" x14ac:dyDescent="0.75">
      <c r="B9772" s="249">
        <v>9709</v>
      </c>
      <c r="C9772" s="248">
        <v>127.24741568652939</v>
      </c>
    </row>
    <row r="9773" spans="2:3" x14ac:dyDescent="0.75">
      <c r="B9773" s="249">
        <v>9710</v>
      </c>
      <c r="C9773" s="248">
        <v>125.65658891639181</v>
      </c>
    </row>
    <row r="9774" spans="2:3" x14ac:dyDescent="0.75">
      <c r="B9774" s="249">
        <v>9711</v>
      </c>
      <c r="C9774" s="248">
        <v>80.468149533797757</v>
      </c>
    </row>
    <row r="9775" spans="2:3" x14ac:dyDescent="0.75">
      <c r="B9775" s="249">
        <v>9712</v>
      </c>
      <c r="C9775" s="248">
        <v>116.55489018659604</v>
      </c>
    </row>
    <row r="9776" spans="2:3" x14ac:dyDescent="0.75">
      <c r="B9776" s="249">
        <v>9713</v>
      </c>
      <c r="C9776" s="248">
        <v>121.22325430479005</v>
      </c>
    </row>
    <row r="9777" spans="2:3" x14ac:dyDescent="0.75">
      <c r="B9777" s="249">
        <v>9714</v>
      </c>
      <c r="C9777" s="248">
        <v>124.47653517615916</v>
      </c>
    </row>
    <row r="9778" spans="2:3" x14ac:dyDescent="0.75">
      <c r="B9778" s="249">
        <v>9715</v>
      </c>
      <c r="C9778" s="248">
        <v>153.63591959287956</v>
      </c>
    </row>
    <row r="9779" spans="2:3" x14ac:dyDescent="0.75">
      <c r="B9779" s="249">
        <v>9716</v>
      </c>
      <c r="C9779" s="248">
        <v>127.9093516918462</v>
      </c>
    </row>
    <row r="9780" spans="2:3" x14ac:dyDescent="0.75">
      <c r="B9780" s="249">
        <v>9717</v>
      </c>
      <c r="C9780" s="248">
        <v>122.36215217800419</v>
      </c>
    </row>
    <row r="9781" spans="2:3" x14ac:dyDescent="0.75">
      <c r="B9781" s="249">
        <v>9718</v>
      </c>
      <c r="C9781" s="248">
        <v>126.50305901099132</v>
      </c>
    </row>
    <row r="9782" spans="2:3" x14ac:dyDescent="0.75">
      <c r="B9782" s="249">
        <v>9719</v>
      </c>
      <c r="C9782" s="248">
        <v>91.030047660287252</v>
      </c>
    </row>
    <row r="9783" spans="2:3" x14ac:dyDescent="0.75">
      <c r="B9783" s="249">
        <v>9720</v>
      </c>
      <c r="C9783" s="248">
        <v>112.28622812097902</v>
      </c>
    </row>
    <row r="9784" spans="2:3" x14ac:dyDescent="0.75">
      <c r="B9784" s="249">
        <v>9721</v>
      </c>
      <c r="C9784" s="248">
        <v>82.222346754244711</v>
      </c>
    </row>
    <row r="9785" spans="2:3" x14ac:dyDescent="0.75">
      <c r="B9785" s="249">
        <v>9722</v>
      </c>
      <c r="C9785" s="248">
        <v>190.88310061638182</v>
      </c>
    </row>
    <row r="9786" spans="2:3" x14ac:dyDescent="0.75">
      <c r="B9786" s="249">
        <v>9723</v>
      </c>
      <c r="C9786" s="248">
        <v>158.05870401629954</v>
      </c>
    </row>
    <row r="9787" spans="2:3" x14ac:dyDescent="0.75">
      <c r="B9787" s="249">
        <v>9724</v>
      </c>
      <c r="C9787" s="248">
        <v>135.50814763800815</v>
      </c>
    </row>
    <row r="9788" spans="2:3" x14ac:dyDescent="0.75">
      <c r="B9788" s="249">
        <v>9725</v>
      </c>
      <c r="C9788" s="248">
        <v>132.92280445587588</v>
      </c>
    </row>
    <row r="9789" spans="2:3" x14ac:dyDescent="0.75">
      <c r="B9789" s="249">
        <v>9726</v>
      </c>
      <c r="C9789" s="248">
        <v>122.30913465669678</v>
      </c>
    </row>
    <row r="9790" spans="2:3" x14ac:dyDescent="0.75">
      <c r="B9790" s="249">
        <v>9727</v>
      </c>
      <c r="C9790" s="248">
        <v>119.61068631984317</v>
      </c>
    </row>
    <row r="9791" spans="2:3" x14ac:dyDescent="0.75">
      <c r="B9791" s="249">
        <v>9728</v>
      </c>
      <c r="C9791" s="248">
        <v>77.919808146496592</v>
      </c>
    </row>
    <row r="9792" spans="2:3" x14ac:dyDescent="0.75">
      <c r="B9792" s="249">
        <v>9729</v>
      </c>
      <c r="C9792" s="248">
        <v>104.69755183268531</v>
      </c>
    </row>
    <row r="9793" spans="2:3" x14ac:dyDescent="0.75">
      <c r="B9793" s="249">
        <v>9730</v>
      </c>
      <c r="C9793" s="248">
        <v>149.55130360891962</v>
      </c>
    </row>
    <row r="9794" spans="2:3" x14ac:dyDescent="0.75">
      <c r="B9794" s="249">
        <v>9731</v>
      </c>
      <c r="C9794" s="248">
        <v>137.57939693622563</v>
      </c>
    </row>
    <row r="9795" spans="2:3" x14ac:dyDescent="0.75">
      <c r="B9795" s="249">
        <v>9732</v>
      </c>
      <c r="C9795" s="248">
        <v>120.63687991805361</v>
      </c>
    </row>
    <row r="9796" spans="2:3" x14ac:dyDescent="0.75">
      <c r="B9796" s="249">
        <v>9733</v>
      </c>
      <c r="C9796" s="248">
        <v>103.37081361992804</v>
      </c>
    </row>
    <row r="9797" spans="2:3" x14ac:dyDescent="0.75">
      <c r="B9797" s="249">
        <v>9734</v>
      </c>
      <c r="C9797" s="248">
        <v>114.92322057707331</v>
      </c>
    </row>
    <row r="9798" spans="2:3" x14ac:dyDescent="0.75">
      <c r="B9798" s="249">
        <v>9735</v>
      </c>
      <c r="C9798" s="248">
        <v>161.09197286810891</v>
      </c>
    </row>
    <row r="9799" spans="2:3" x14ac:dyDescent="0.75">
      <c r="B9799" s="249">
        <v>9736</v>
      </c>
      <c r="C9799" s="248">
        <v>138.59403553310781</v>
      </c>
    </row>
    <row r="9800" spans="2:3" x14ac:dyDescent="0.75">
      <c r="B9800" s="249">
        <v>9737</v>
      </c>
      <c r="C9800" s="248">
        <v>84.361206993936221</v>
      </c>
    </row>
    <row r="9801" spans="2:3" x14ac:dyDescent="0.75">
      <c r="B9801" s="249">
        <v>9738</v>
      </c>
      <c r="C9801" s="248">
        <v>128.73741316960482</v>
      </c>
    </row>
    <row r="9802" spans="2:3" x14ac:dyDescent="0.75">
      <c r="B9802" s="249">
        <v>9739</v>
      </c>
      <c r="C9802" s="248">
        <v>133.57186057441646</v>
      </c>
    </row>
    <row r="9803" spans="2:3" x14ac:dyDescent="0.75">
      <c r="B9803" s="249">
        <v>9740</v>
      </c>
      <c r="C9803" s="248">
        <v>99.575079763543627</v>
      </c>
    </row>
    <row r="9804" spans="2:3" x14ac:dyDescent="0.75">
      <c r="B9804" s="249">
        <v>9741</v>
      </c>
      <c r="C9804" s="248">
        <v>120.67851896510933</v>
      </c>
    </row>
    <row r="9805" spans="2:3" x14ac:dyDescent="0.75">
      <c r="B9805" s="249">
        <v>9742</v>
      </c>
      <c r="C9805" s="248">
        <v>48.827780073001179</v>
      </c>
    </row>
    <row r="9806" spans="2:3" x14ac:dyDescent="0.75">
      <c r="B9806" s="249">
        <v>9743</v>
      </c>
      <c r="C9806" s="248">
        <v>61.579689116041365</v>
      </c>
    </row>
    <row r="9807" spans="2:3" x14ac:dyDescent="0.75">
      <c r="B9807" s="249">
        <v>9744</v>
      </c>
      <c r="C9807" s="248">
        <v>123.56114711278408</v>
      </c>
    </row>
    <row r="9808" spans="2:3" x14ac:dyDescent="0.75">
      <c r="B9808" s="249">
        <v>9745</v>
      </c>
      <c r="C9808" s="248">
        <v>84.676907164102587</v>
      </c>
    </row>
    <row r="9809" spans="2:3" x14ac:dyDescent="0.75">
      <c r="B9809" s="249">
        <v>9746</v>
      </c>
      <c r="C9809" s="248">
        <v>135.47368014075602</v>
      </c>
    </row>
    <row r="9810" spans="2:3" x14ac:dyDescent="0.75">
      <c r="B9810" s="249">
        <v>9747</v>
      </c>
      <c r="C9810" s="248">
        <v>127.67770021408568</v>
      </c>
    </row>
    <row r="9811" spans="2:3" x14ac:dyDescent="0.75">
      <c r="B9811" s="249">
        <v>9748</v>
      </c>
      <c r="C9811" s="248">
        <v>138.76742831372542</v>
      </c>
    </row>
    <row r="9812" spans="2:3" x14ac:dyDescent="0.75">
      <c r="B9812" s="249">
        <v>9749</v>
      </c>
      <c r="C9812" s="248">
        <v>88.712003426695745</v>
      </c>
    </row>
    <row r="9813" spans="2:3" x14ac:dyDescent="0.75">
      <c r="B9813" s="249">
        <v>9750</v>
      </c>
      <c r="C9813" s="248">
        <v>105.99250059759733</v>
      </c>
    </row>
    <row r="9814" spans="2:3" x14ac:dyDescent="0.75">
      <c r="B9814" s="249">
        <v>9751</v>
      </c>
      <c r="C9814" s="248">
        <v>90.761754803548058</v>
      </c>
    </row>
    <row r="9815" spans="2:3" x14ac:dyDescent="0.75">
      <c r="B9815" s="249">
        <v>9752</v>
      </c>
      <c r="C9815" s="248">
        <v>117.06998430987137</v>
      </c>
    </row>
    <row r="9816" spans="2:3" x14ac:dyDescent="0.75">
      <c r="B9816" s="249">
        <v>9753</v>
      </c>
      <c r="C9816" s="248">
        <v>126.59032114310781</v>
      </c>
    </row>
    <row r="9817" spans="2:3" x14ac:dyDescent="0.75">
      <c r="B9817" s="249">
        <v>9754</v>
      </c>
      <c r="C9817" s="248">
        <v>120.60874784122539</v>
      </c>
    </row>
    <row r="9818" spans="2:3" x14ac:dyDescent="0.75">
      <c r="B9818" s="249">
        <v>9755</v>
      </c>
      <c r="C9818" s="248">
        <v>126.1733070848074</v>
      </c>
    </row>
    <row r="9819" spans="2:3" x14ac:dyDescent="0.75">
      <c r="B9819" s="249">
        <v>9756</v>
      </c>
      <c r="C9819" s="248">
        <v>131.49757548415951</v>
      </c>
    </row>
    <row r="9820" spans="2:3" x14ac:dyDescent="0.75">
      <c r="B9820" s="249">
        <v>9757</v>
      </c>
      <c r="C9820" s="248">
        <v>114.52241660778986</v>
      </c>
    </row>
    <row r="9821" spans="2:3" x14ac:dyDescent="0.75">
      <c r="B9821" s="249">
        <v>9758</v>
      </c>
      <c r="C9821" s="248">
        <v>154.69528481786068</v>
      </c>
    </row>
    <row r="9822" spans="2:3" x14ac:dyDescent="0.75">
      <c r="B9822" s="249">
        <v>9759</v>
      </c>
      <c r="C9822" s="248">
        <v>133.34375231229131</v>
      </c>
    </row>
    <row r="9823" spans="2:3" x14ac:dyDescent="0.75">
      <c r="B9823" s="249">
        <v>9760</v>
      </c>
      <c r="C9823" s="248">
        <v>135.31932019890786</v>
      </c>
    </row>
    <row r="9824" spans="2:3" x14ac:dyDescent="0.75">
      <c r="B9824" s="249">
        <v>9761</v>
      </c>
      <c r="C9824" s="248">
        <v>160.67367159288881</v>
      </c>
    </row>
    <row r="9825" spans="2:3" x14ac:dyDescent="0.75">
      <c r="B9825" s="249">
        <v>9762</v>
      </c>
      <c r="C9825" s="248">
        <v>88.677004064922244</v>
      </c>
    </row>
    <row r="9826" spans="2:3" x14ac:dyDescent="0.75">
      <c r="B9826" s="249">
        <v>9763</v>
      </c>
      <c r="C9826" s="248">
        <v>120.36011313533136</v>
      </c>
    </row>
    <row r="9827" spans="2:3" x14ac:dyDescent="0.75">
      <c r="B9827" s="249">
        <v>9764</v>
      </c>
      <c r="C9827" s="248">
        <v>142.05795233410265</v>
      </c>
    </row>
    <row r="9828" spans="2:3" x14ac:dyDescent="0.75">
      <c r="B9828" s="249">
        <v>9765</v>
      </c>
      <c r="C9828" s="248">
        <v>103.01858154781343</v>
      </c>
    </row>
    <row r="9829" spans="2:3" x14ac:dyDescent="0.75">
      <c r="B9829" s="249">
        <v>9766</v>
      </c>
      <c r="C9829" s="248">
        <v>88.25809435563508</v>
      </c>
    </row>
    <row r="9830" spans="2:3" x14ac:dyDescent="0.75">
      <c r="B9830" s="249">
        <v>9767</v>
      </c>
      <c r="C9830" s="248">
        <v>140.28994709515476</v>
      </c>
    </row>
    <row r="9831" spans="2:3" x14ac:dyDescent="0.75">
      <c r="B9831" s="249">
        <v>9768</v>
      </c>
      <c r="C9831" s="248">
        <v>164.70914050667369</v>
      </c>
    </row>
    <row r="9832" spans="2:3" x14ac:dyDescent="0.75">
      <c r="B9832" s="249">
        <v>9769</v>
      </c>
      <c r="C9832" s="248">
        <v>162.29720601975549</v>
      </c>
    </row>
    <row r="9833" spans="2:3" x14ac:dyDescent="0.75">
      <c r="B9833" s="249">
        <v>9770</v>
      </c>
      <c r="C9833" s="248">
        <v>145.37319137171355</v>
      </c>
    </row>
    <row r="9834" spans="2:3" x14ac:dyDescent="0.75">
      <c r="B9834" s="249">
        <v>9771</v>
      </c>
      <c r="C9834" s="248">
        <v>113.72307034607611</v>
      </c>
    </row>
    <row r="9835" spans="2:3" x14ac:dyDescent="0.75">
      <c r="B9835" s="249">
        <v>9772</v>
      </c>
      <c r="C9835" s="248">
        <v>113.70315795038896</v>
      </c>
    </row>
    <row r="9836" spans="2:3" x14ac:dyDescent="0.75">
      <c r="B9836" s="249">
        <v>9773</v>
      </c>
      <c r="C9836" s="248">
        <v>103.74295136553238</v>
      </c>
    </row>
    <row r="9837" spans="2:3" x14ac:dyDescent="0.75">
      <c r="B9837" s="249">
        <v>9774</v>
      </c>
      <c r="C9837" s="248">
        <v>150.1892709042491</v>
      </c>
    </row>
    <row r="9838" spans="2:3" x14ac:dyDescent="0.75">
      <c r="B9838" s="249">
        <v>9775</v>
      </c>
      <c r="C9838" s="248">
        <v>105.0736670107022</v>
      </c>
    </row>
    <row r="9839" spans="2:3" x14ac:dyDescent="0.75">
      <c r="B9839" s="249">
        <v>9776</v>
      </c>
      <c r="C9839" s="248">
        <v>85.12797083558084</v>
      </c>
    </row>
    <row r="9840" spans="2:3" x14ac:dyDescent="0.75">
      <c r="B9840" s="249">
        <v>9777</v>
      </c>
      <c r="C9840" s="248">
        <v>145.11188420629969</v>
      </c>
    </row>
    <row r="9841" spans="2:3" x14ac:dyDescent="0.75">
      <c r="B9841" s="249">
        <v>9778</v>
      </c>
      <c r="C9841" s="248">
        <v>132.72484548582031</v>
      </c>
    </row>
    <row r="9842" spans="2:3" x14ac:dyDescent="0.75">
      <c r="B9842" s="249">
        <v>9779</v>
      </c>
      <c r="C9842" s="248">
        <v>140.0273162102178</v>
      </c>
    </row>
    <row r="9843" spans="2:3" x14ac:dyDescent="0.75">
      <c r="B9843" s="249">
        <v>9780</v>
      </c>
      <c r="C9843" s="248">
        <v>90.266511157200867</v>
      </c>
    </row>
    <row r="9844" spans="2:3" x14ac:dyDescent="0.75">
      <c r="B9844" s="249">
        <v>9781</v>
      </c>
      <c r="C9844" s="248">
        <v>139.21170559303556</v>
      </c>
    </row>
    <row r="9845" spans="2:3" x14ac:dyDescent="0.75">
      <c r="B9845" s="249">
        <v>9782</v>
      </c>
      <c r="C9845" s="248">
        <v>130.73795969531477</v>
      </c>
    </row>
    <row r="9846" spans="2:3" x14ac:dyDescent="0.75">
      <c r="B9846" s="249">
        <v>9783</v>
      </c>
      <c r="C9846" s="248">
        <v>156.77601115705895</v>
      </c>
    </row>
    <row r="9847" spans="2:3" x14ac:dyDescent="0.75">
      <c r="B9847" s="249">
        <v>9784</v>
      </c>
      <c r="C9847" s="248">
        <v>140.80524878640685</v>
      </c>
    </row>
    <row r="9848" spans="2:3" x14ac:dyDescent="0.75">
      <c r="B9848" s="249">
        <v>9785</v>
      </c>
      <c r="C9848" s="248">
        <v>105.71214044943336</v>
      </c>
    </row>
    <row r="9849" spans="2:3" x14ac:dyDescent="0.75">
      <c r="B9849" s="249">
        <v>9786</v>
      </c>
      <c r="C9849" s="248">
        <v>139.20797699332726</v>
      </c>
    </row>
    <row r="9850" spans="2:3" x14ac:dyDescent="0.75">
      <c r="B9850" s="249">
        <v>9787</v>
      </c>
      <c r="C9850" s="248">
        <v>135.14547642515237</v>
      </c>
    </row>
    <row r="9851" spans="2:3" x14ac:dyDescent="0.75">
      <c r="B9851" s="249">
        <v>9788</v>
      </c>
      <c r="C9851" s="248">
        <v>115.70842179789132</v>
      </c>
    </row>
    <row r="9852" spans="2:3" x14ac:dyDescent="0.75">
      <c r="B9852" s="249">
        <v>9789</v>
      </c>
      <c r="C9852" s="248">
        <v>123.22855672732697</v>
      </c>
    </row>
    <row r="9853" spans="2:3" x14ac:dyDescent="0.75">
      <c r="B9853" s="249">
        <v>9790</v>
      </c>
      <c r="C9853" s="248">
        <v>122.85015130749539</v>
      </c>
    </row>
    <row r="9854" spans="2:3" x14ac:dyDescent="0.75">
      <c r="B9854" s="249">
        <v>9791</v>
      </c>
      <c r="C9854" s="248">
        <v>120.31102954138061</v>
      </c>
    </row>
    <row r="9855" spans="2:3" x14ac:dyDescent="0.75">
      <c r="B9855" s="249">
        <v>9792</v>
      </c>
      <c r="C9855" s="248">
        <v>105.13674267817831</v>
      </c>
    </row>
    <row r="9856" spans="2:3" x14ac:dyDescent="0.75">
      <c r="B9856" s="249">
        <v>9793</v>
      </c>
      <c r="C9856" s="248">
        <v>87.533689483971131</v>
      </c>
    </row>
    <row r="9857" spans="2:3" x14ac:dyDescent="0.75">
      <c r="B9857" s="249">
        <v>9794</v>
      </c>
      <c r="C9857" s="248">
        <v>116.60184941070359</v>
      </c>
    </row>
    <row r="9858" spans="2:3" x14ac:dyDescent="0.75">
      <c r="B9858" s="249">
        <v>9795</v>
      </c>
      <c r="C9858" s="248">
        <v>96.882282313522353</v>
      </c>
    </row>
    <row r="9859" spans="2:3" x14ac:dyDescent="0.75">
      <c r="B9859" s="249">
        <v>9796</v>
      </c>
      <c r="C9859" s="248">
        <v>93.351706035837481</v>
      </c>
    </row>
    <row r="9860" spans="2:3" x14ac:dyDescent="0.75">
      <c r="B9860" s="249">
        <v>9797</v>
      </c>
      <c r="C9860" s="248">
        <v>126.84223635678578</v>
      </c>
    </row>
    <row r="9861" spans="2:3" x14ac:dyDescent="0.75">
      <c r="B9861" s="249">
        <v>9798</v>
      </c>
      <c r="C9861" s="248">
        <v>96.347220320133189</v>
      </c>
    </row>
    <row r="9862" spans="2:3" x14ac:dyDescent="0.75">
      <c r="B9862" s="249">
        <v>9799</v>
      </c>
      <c r="C9862" s="248">
        <v>137.61877529205353</v>
      </c>
    </row>
    <row r="9863" spans="2:3" x14ac:dyDescent="0.75">
      <c r="B9863" s="249">
        <v>9800</v>
      </c>
      <c r="C9863" s="248">
        <v>112.17022976590458</v>
      </c>
    </row>
    <row r="9864" spans="2:3" x14ac:dyDescent="0.75">
      <c r="B9864" s="249">
        <v>9801</v>
      </c>
      <c r="C9864" s="248">
        <v>142.80899143872784</v>
      </c>
    </row>
    <row r="9865" spans="2:3" x14ac:dyDescent="0.75">
      <c r="B9865" s="249">
        <v>9802</v>
      </c>
      <c r="C9865" s="248">
        <v>120.54801526433887</v>
      </c>
    </row>
    <row r="9866" spans="2:3" x14ac:dyDescent="0.75">
      <c r="B9866" s="249">
        <v>9803</v>
      </c>
      <c r="C9866" s="248">
        <v>118.9751073088342</v>
      </c>
    </row>
    <row r="9867" spans="2:3" x14ac:dyDescent="0.75">
      <c r="B9867" s="249">
        <v>9804</v>
      </c>
      <c r="C9867" s="248">
        <v>118.7241792471455</v>
      </c>
    </row>
    <row r="9868" spans="2:3" x14ac:dyDescent="0.75">
      <c r="B9868" s="249">
        <v>9805</v>
      </c>
      <c r="C9868" s="248">
        <v>183.53053208697173</v>
      </c>
    </row>
    <row r="9869" spans="2:3" x14ac:dyDescent="0.75">
      <c r="B9869" s="249">
        <v>9806</v>
      </c>
      <c r="C9869" s="248">
        <v>139.21258809161574</v>
      </c>
    </row>
    <row r="9870" spans="2:3" x14ac:dyDescent="0.75">
      <c r="B9870" s="249">
        <v>9807</v>
      </c>
      <c r="C9870" s="248">
        <v>114.791625635811</v>
      </c>
    </row>
    <row r="9871" spans="2:3" x14ac:dyDescent="0.75">
      <c r="B9871" s="249">
        <v>9808</v>
      </c>
      <c r="C9871" s="248">
        <v>106.47539200508193</v>
      </c>
    </row>
    <row r="9872" spans="2:3" x14ac:dyDescent="0.75">
      <c r="B9872" s="249">
        <v>9809</v>
      </c>
      <c r="C9872" s="248">
        <v>152.93517448415338</v>
      </c>
    </row>
    <row r="9873" spans="2:3" x14ac:dyDescent="0.75">
      <c r="B9873" s="249">
        <v>9810</v>
      </c>
      <c r="C9873" s="248">
        <v>121.60736932992619</v>
      </c>
    </row>
    <row r="9874" spans="2:3" x14ac:dyDescent="0.75">
      <c r="B9874" s="249">
        <v>9811</v>
      </c>
      <c r="C9874" s="248">
        <v>120.46162441490385</v>
      </c>
    </row>
    <row r="9875" spans="2:3" x14ac:dyDescent="0.75">
      <c r="B9875" s="249">
        <v>9812</v>
      </c>
      <c r="C9875" s="248">
        <v>103.18408491745566</v>
      </c>
    </row>
    <row r="9876" spans="2:3" x14ac:dyDescent="0.75">
      <c r="B9876" s="249">
        <v>9813</v>
      </c>
      <c r="C9876" s="248">
        <v>107.35187262002195</v>
      </c>
    </row>
    <row r="9877" spans="2:3" x14ac:dyDescent="0.75">
      <c r="B9877" s="249">
        <v>9814</v>
      </c>
      <c r="C9877" s="248">
        <v>117.39987335146137</v>
      </c>
    </row>
    <row r="9878" spans="2:3" x14ac:dyDescent="0.75">
      <c r="B9878" s="249">
        <v>9815</v>
      </c>
      <c r="C9878" s="248">
        <v>110.04481878414812</v>
      </c>
    </row>
    <row r="9879" spans="2:3" x14ac:dyDescent="0.75">
      <c r="B9879" s="249">
        <v>9816</v>
      </c>
      <c r="C9879" s="248">
        <v>131.09949523795888</v>
      </c>
    </row>
    <row r="9880" spans="2:3" x14ac:dyDescent="0.75">
      <c r="B9880" s="249">
        <v>9817</v>
      </c>
      <c r="C9880" s="248">
        <v>87.392709632279548</v>
      </c>
    </row>
    <row r="9881" spans="2:3" x14ac:dyDescent="0.75">
      <c r="B9881" s="249">
        <v>9818</v>
      </c>
      <c r="C9881" s="248">
        <v>132.19742891879002</v>
      </c>
    </row>
    <row r="9882" spans="2:3" x14ac:dyDescent="0.75">
      <c r="B9882" s="249">
        <v>9819</v>
      </c>
      <c r="C9882" s="248">
        <v>60.786084185912195</v>
      </c>
    </row>
    <row r="9883" spans="2:3" x14ac:dyDescent="0.75">
      <c r="B9883" s="249">
        <v>9820</v>
      </c>
      <c r="C9883" s="248">
        <v>162.3555548984005</v>
      </c>
    </row>
    <row r="9884" spans="2:3" x14ac:dyDescent="0.75">
      <c r="B9884" s="249">
        <v>9821</v>
      </c>
      <c r="C9884" s="248">
        <v>138.77622827538795</v>
      </c>
    </row>
    <row r="9885" spans="2:3" x14ac:dyDescent="0.75">
      <c r="B9885" s="249">
        <v>9822</v>
      </c>
      <c r="C9885" s="248">
        <v>126.87042416780442</v>
      </c>
    </row>
    <row r="9886" spans="2:3" x14ac:dyDescent="0.75">
      <c r="B9886" s="249">
        <v>9823</v>
      </c>
      <c r="C9886" s="248">
        <v>165.10448176315779</v>
      </c>
    </row>
    <row r="9887" spans="2:3" x14ac:dyDescent="0.75">
      <c r="B9887" s="249">
        <v>9824</v>
      </c>
      <c r="C9887" s="248">
        <v>110.15193219659341</v>
      </c>
    </row>
    <row r="9888" spans="2:3" x14ac:dyDescent="0.75">
      <c r="B9888" s="249">
        <v>9825</v>
      </c>
      <c r="C9888" s="248">
        <v>134.2183441247405</v>
      </c>
    </row>
    <row r="9889" spans="2:3" x14ac:dyDescent="0.75">
      <c r="B9889" s="249">
        <v>9826</v>
      </c>
      <c r="C9889" s="248">
        <v>119.42250265862845</v>
      </c>
    </row>
    <row r="9890" spans="2:3" x14ac:dyDescent="0.75">
      <c r="B9890" s="249">
        <v>9827</v>
      </c>
      <c r="C9890" s="248">
        <v>119.27578661611419</v>
      </c>
    </row>
    <row r="9891" spans="2:3" x14ac:dyDescent="0.75">
      <c r="B9891" s="249">
        <v>9828</v>
      </c>
      <c r="C9891" s="248">
        <v>118.84576101746327</v>
      </c>
    </row>
    <row r="9892" spans="2:3" x14ac:dyDescent="0.75">
      <c r="B9892" s="249">
        <v>9829</v>
      </c>
      <c r="C9892" s="248">
        <v>123.99954133286026</v>
      </c>
    </row>
    <row r="9893" spans="2:3" x14ac:dyDescent="0.75">
      <c r="B9893" s="249">
        <v>9830</v>
      </c>
      <c r="C9893" s="248">
        <v>112.61880357239073</v>
      </c>
    </row>
    <row r="9894" spans="2:3" x14ac:dyDescent="0.75">
      <c r="B9894" s="249">
        <v>9831</v>
      </c>
      <c r="C9894" s="248">
        <v>118.76775372753471</v>
      </c>
    </row>
    <row r="9895" spans="2:3" x14ac:dyDescent="0.75">
      <c r="B9895" s="249">
        <v>9832</v>
      </c>
      <c r="C9895" s="248">
        <v>111.64699814475625</v>
      </c>
    </row>
    <row r="9896" spans="2:3" x14ac:dyDescent="0.75">
      <c r="B9896" s="249">
        <v>9833</v>
      </c>
      <c r="C9896" s="248">
        <v>134.80642851644137</v>
      </c>
    </row>
    <row r="9897" spans="2:3" x14ac:dyDescent="0.75">
      <c r="B9897" s="249">
        <v>9834</v>
      </c>
      <c r="C9897" s="248">
        <v>99.89137278180138</v>
      </c>
    </row>
    <row r="9898" spans="2:3" x14ac:dyDescent="0.75">
      <c r="B9898" s="249">
        <v>9835</v>
      </c>
      <c r="C9898" s="248">
        <v>123.26639595558008</v>
      </c>
    </row>
    <row r="9899" spans="2:3" x14ac:dyDescent="0.75">
      <c r="B9899" s="249">
        <v>9836</v>
      </c>
      <c r="C9899" s="248">
        <v>121.18876974726427</v>
      </c>
    </row>
    <row r="9900" spans="2:3" x14ac:dyDescent="0.75">
      <c r="B9900" s="249">
        <v>9837</v>
      </c>
      <c r="C9900" s="248">
        <v>128.66064496770363</v>
      </c>
    </row>
    <row r="9901" spans="2:3" x14ac:dyDescent="0.75">
      <c r="B9901" s="249">
        <v>9838</v>
      </c>
      <c r="C9901" s="248">
        <v>97.799935940556807</v>
      </c>
    </row>
    <row r="9902" spans="2:3" x14ac:dyDescent="0.75">
      <c r="B9902" s="249">
        <v>9839</v>
      </c>
      <c r="C9902" s="248">
        <v>112.69756037434537</v>
      </c>
    </row>
    <row r="9903" spans="2:3" x14ac:dyDescent="0.75">
      <c r="B9903" s="249">
        <v>9840</v>
      </c>
      <c r="C9903" s="248">
        <v>112.90708681057791</v>
      </c>
    </row>
    <row r="9904" spans="2:3" x14ac:dyDescent="0.75">
      <c r="B9904" s="249">
        <v>9841</v>
      </c>
      <c r="C9904" s="248">
        <v>114.94388003632096</v>
      </c>
    </row>
    <row r="9905" spans="2:3" x14ac:dyDescent="0.75">
      <c r="B9905" s="249">
        <v>9842</v>
      </c>
      <c r="C9905" s="248">
        <v>114.13865109192233</v>
      </c>
    </row>
    <row r="9906" spans="2:3" x14ac:dyDescent="0.75">
      <c r="B9906" s="249">
        <v>9843</v>
      </c>
      <c r="C9906" s="248">
        <v>122.91868119410954</v>
      </c>
    </row>
    <row r="9907" spans="2:3" x14ac:dyDescent="0.75">
      <c r="B9907" s="249">
        <v>9844</v>
      </c>
      <c r="C9907" s="248">
        <v>140.75542210069875</v>
      </c>
    </row>
    <row r="9908" spans="2:3" x14ac:dyDescent="0.75">
      <c r="B9908" s="249">
        <v>9845</v>
      </c>
      <c r="C9908" s="248">
        <v>110.10147295432304</v>
      </c>
    </row>
    <row r="9909" spans="2:3" x14ac:dyDescent="0.75">
      <c r="B9909" s="249">
        <v>9846</v>
      </c>
      <c r="C9909" s="248">
        <v>144.36780390762087</v>
      </c>
    </row>
    <row r="9910" spans="2:3" x14ac:dyDescent="0.75">
      <c r="B9910" s="249">
        <v>9847</v>
      </c>
      <c r="C9910" s="248">
        <v>150.19236613206851</v>
      </c>
    </row>
    <row r="9911" spans="2:3" x14ac:dyDescent="0.75">
      <c r="B9911" s="249">
        <v>9848</v>
      </c>
      <c r="C9911" s="248">
        <v>93.992228430492986</v>
      </c>
    </row>
    <row r="9912" spans="2:3" x14ac:dyDescent="0.75">
      <c r="B9912" s="249">
        <v>9849</v>
      </c>
      <c r="C9912" s="248">
        <v>108.85037477367038</v>
      </c>
    </row>
    <row r="9913" spans="2:3" x14ac:dyDescent="0.75">
      <c r="B9913" s="249">
        <v>9850</v>
      </c>
      <c r="C9913" s="248">
        <v>113.93955797226684</v>
      </c>
    </row>
    <row r="9914" spans="2:3" x14ac:dyDescent="0.75">
      <c r="B9914" s="249">
        <v>9851</v>
      </c>
      <c r="C9914" s="248">
        <v>124.47266711399355</v>
      </c>
    </row>
    <row r="9915" spans="2:3" x14ac:dyDescent="0.75">
      <c r="B9915" s="249">
        <v>9852</v>
      </c>
      <c r="C9915" s="248">
        <v>136.63361375461372</v>
      </c>
    </row>
    <row r="9916" spans="2:3" x14ac:dyDescent="0.75">
      <c r="B9916" s="249">
        <v>9853</v>
      </c>
      <c r="C9916" s="248">
        <v>149.23730109736553</v>
      </c>
    </row>
    <row r="9917" spans="2:3" x14ac:dyDescent="0.75">
      <c r="B9917" s="249">
        <v>9854</v>
      </c>
      <c r="C9917" s="248">
        <v>133.08430067646952</v>
      </c>
    </row>
    <row r="9918" spans="2:3" x14ac:dyDescent="0.75">
      <c r="B9918" s="249">
        <v>9855</v>
      </c>
      <c r="C9918" s="248">
        <v>83.947322595210693</v>
      </c>
    </row>
    <row r="9919" spans="2:3" x14ac:dyDescent="0.75">
      <c r="B9919" s="249">
        <v>9856</v>
      </c>
      <c r="C9919" s="248">
        <v>94.614260173862405</v>
      </c>
    </row>
    <row r="9920" spans="2:3" x14ac:dyDescent="0.75">
      <c r="B9920" s="249">
        <v>9857</v>
      </c>
      <c r="C9920" s="248">
        <v>137.97863042400814</v>
      </c>
    </row>
    <row r="9921" spans="2:3" x14ac:dyDescent="0.75">
      <c r="B9921" s="249">
        <v>9858</v>
      </c>
      <c r="C9921" s="248">
        <v>126.49320567064855</v>
      </c>
    </row>
    <row r="9922" spans="2:3" x14ac:dyDescent="0.75">
      <c r="B9922" s="249">
        <v>9859</v>
      </c>
      <c r="C9922" s="248">
        <v>103.2168818551749</v>
      </c>
    </row>
    <row r="9923" spans="2:3" x14ac:dyDescent="0.75">
      <c r="B9923" s="249">
        <v>9860</v>
      </c>
      <c r="C9923" s="248">
        <v>148.24257114608253</v>
      </c>
    </row>
    <row r="9924" spans="2:3" x14ac:dyDescent="0.75">
      <c r="B9924" s="249">
        <v>9861</v>
      </c>
      <c r="C9924" s="248">
        <v>107.42800462470838</v>
      </c>
    </row>
    <row r="9925" spans="2:3" x14ac:dyDescent="0.75">
      <c r="B9925" s="249">
        <v>9862</v>
      </c>
      <c r="C9925" s="248">
        <v>125.91593848225673</v>
      </c>
    </row>
    <row r="9926" spans="2:3" x14ac:dyDescent="0.75">
      <c r="B9926" s="249">
        <v>9863</v>
      </c>
      <c r="C9926" s="248">
        <v>109.80214121294128</v>
      </c>
    </row>
    <row r="9927" spans="2:3" x14ac:dyDescent="0.75">
      <c r="B9927" s="249">
        <v>9864</v>
      </c>
      <c r="C9927" s="248">
        <v>110.80414226930357</v>
      </c>
    </row>
    <row r="9928" spans="2:3" x14ac:dyDescent="0.75">
      <c r="B9928" s="249">
        <v>9865</v>
      </c>
      <c r="C9928" s="248">
        <v>97.073350463873794</v>
      </c>
    </row>
    <row r="9929" spans="2:3" x14ac:dyDescent="0.75">
      <c r="B9929" s="249">
        <v>9866</v>
      </c>
      <c r="C9929" s="248">
        <v>113.23556862112193</v>
      </c>
    </row>
    <row r="9930" spans="2:3" x14ac:dyDescent="0.75">
      <c r="B9930" s="249">
        <v>9867</v>
      </c>
      <c r="C9930" s="248">
        <v>127.34526504264308</v>
      </c>
    </row>
    <row r="9931" spans="2:3" x14ac:dyDescent="0.75">
      <c r="B9931" s="249">
        <v>9868</v>
      </c>
      <c r="C9931" s="248">
        <v>117.46980162256116</v>
      </c>
    </row>
    <row r="9932" spans="2:3" x14ac:dyDescent="0.75">
      <c r="B9932" s="249">
        <v>9869</v>
      </c>
      <c r="C9932" s="248">
        <v>148.07797744471947</v>
      </c>
    </row>
    <row r="9933" spans="2:3" x14ac:dyDescent="0.75">
      <c r="B9933" s="249">
        <v>9870</v>
      </c>
      <c r="C9933" s="248">
        <v>78.510742928320852</v>
      </c>
    </row>
    <row r="9934" spans="2:3" x14ac:dyDescent="0.75">
      <c r="B9934" s="249">
        <v>9871</v>
      </c>
      <c r="C9934" s="248">
        <v>83.952760023257241</v>
      </c>
    </row>
    <row r="9935" spans="2:3" x14ac:dyDescent="0.75">
      <c r="B9935" s="249">
        <v>9872</v>
      </c>
      <c r="C9935" s="248">
        <v>106.42825241999444</v>
      </c>
    </row>
    <row r="9936" spans="2:3" x14ac:dyDescent="0.75">
      <c r="B9936" s="249">
        <v>9873</v>
      </c>
      <c r="C9936" s="248">
        <v>118.62439788946145</v>
      </c>
    </row>
    <row r="9937" spans="2:3" x14ac:dyDescent="0.75">
      <c r="B9937" s="249">
        <v>9874</v>
      </c>
      <c r="C9937" s="248">
        <v>128.46105021824249</v>
      </c>
    </row>
    <row r="9938" spans="2:3" x14ac:dyDescent="0.75">
      <c r="B9938" s="249">
        <v>9875</v>
      </c>
      <c r="C9938" s="248">
        <v>109.80398619302412</v>
      </c>
    </row>
    <row r="9939" spans="2:3" x14ac:dyDescent="0.75">
      <c r="B9939" s="249">
        <v>9876</v>
      </c>
      <c r="C9939" s="248">
        <v>114.09225078095761</v>
      </c>
    </row>
    <row r="9940" spans="2:3" x14ac:dyDescent="0.75">
      <c r="B9940" s="249">
        <v>9877</v>
      </c>
      <c r="C9940" s="248">
        <v>102.82272836155914</v>
      </c>
    </row>
    <row r="9941" spans="2:3" x14ac:dyDescent="0.75">
      <c r="B9941" s="249">
        <v>9878</v>
      </c>
      <c r="C9941" s="248">
        <v>138.9912988791969</v>
      </c>
    </row>
    <row r="9942" spans="2:3" x14ac:dyDescent="0.75">
      <c r="B9942" s="249">
        <v>9879</v>
      </c>
      <c r="C9942" s="248">
        <v>109.74336198487839</v>
      </c>
    </row>
    <row r="9943" spans="2:3" x14ac:dyDescent="0.75">
      <c r="B9943" s="249">
        <v>9880</v>
      </c>
      <c r="C9943" s="248">
        <v>166.30480896256506</v>
      </c>
    </row>
    <row r="9944" spans="2:3" x14ac:dyDescent="0.75">
      <c r="B9944" s="249">
        <v>9881</v>
      </c>
      <c r="C9944" s="248">
        <v>172.50220014684243</v>
      </c>
    </row>
    <row r="9945" spans="2:3" x14ac:dyDescent="0.75">
      <c r="B9945" s="249">
        <v>9882</v>
      </c>
      <c r="C9945" s="248">
        <v>141.35186177371978</v>
      </c>
    </row>
    <row r="9946" spans="2:3" x14ac:dyDescent="0.75">
      <c r="B9946" s="249">
        <v>9883</v>
      </c>
      <c r="C9946" s="248">
        <v>127.63197136377845</v>
      </c>
    </row>
    <row r="9947" spans="2:3" x14ac:dyDescent="0.75">
      <c r="B9947" s="249">
        <v>9884</v>
      </c>
      <c r="C9947" s="248">
        <v>129.10280452290172</v>
      </c>
    </row>
    <row r="9948" spans="2:3" x14ac:dyDescent="0.75">
      <c r="B9948" s="249">
        <v>9885</v>
      </c>
      <c r="C9948" s="248">
        <v>113.98845142655334</v>
      </c>
    </row>
    <row r="9949" spans="2:3" x14ac:dyDescent="0.75">
      <c r="B9949" s="249">
        <v>9886</v>
      </c>
      <c r="C9949" s="248">
        <v>78.494798383294082</v>
      </c>
    </row>
    <row r="9950" spans="2:3" x14ac:dyDescent="0.75">
      <c r="B9950" s="249">
        <v>9887</v>
      </c>
      <c r="C9950" s="248">
        <v>115.51334068808852</v>
      </c>
    </row>
    <row r="9951" spans="2:3" x14ac:dyDescent="0.75">
      <c r="B9951" s="249">
        <v>9888</v>
      </c>
      <c r="C9951" s="248">
        <v>119.45481527518966</v>
      </c>
    </row>
    <row r="9952" spans="2:3" x14ac:dyDescent="0.75">
      <c r="B9952" s="249">
        <v>9889</v>
      </c>
      <c r="C9952" s="248">
        <v>114.37571319381942</v>
      </c>
    </row>
    <row r="9953" spans="2:3" x14ac:dyDescent="0.75">
      <c r="B9953" s="249">
        <v>9890</v>
      </c>
      <c r="C9953" s="248">
        <v>94.643087122183758</v>
      </c>
    </row>
    <row r="9954" spans="2:3" x14ac:dyDescent="0.75">
      <c r="B9954" s="249">
        <v>9891</v>
      </c>
      <c r="C9954" s="248">
        <v>117.66559975094395</v>
      </c>
    </row>
    <row r="9955" spans="2:3" x14ac:dyDescent="0.75">
      <c r="B9955" s="249">
        <v>9892</v>
      </c>
      <c r="C9955" s="248">
        <v>111.43188777319965</v>
      </c>
    </row>
    <row r="9956" spans="2:3" x14ac:dyDescent="0.75">
      <c r="B9956" s="249">
        <v>9893</v>
      </c>
      <c r="C9956" s="248">
        <v>154.90298925981654</v>
      </c>
    </row>
    <row r="9957" spans="2:3" x14ac:dyDescent="0.75">
      <c r="B9957" s="249">
        <v>9894</v>
      </c>
      <c r="C9957" s="248">
        <v>101.95942586642809</v>
      </c>
    </row>
    <row r="9958" spans="2:3" x14ac:dyDescent="0.75">
      <c r="B9958" s="249">
        <v>9895</v>
      </c>
      <c r="C9958" s="248">
        <v>126.32541134429881</v>
      </c>
    </row>
    <row r="9959" spans="2:3" x14ac:dyDescent="0.75">
      <c r="B9959" s="249">
        <v>9896</v>
      </c>
      <c r="C9959" s="248">
        <v>149.67301606174283</v>
      </c>
    </row>
    <row r="9960" spans="2:3" x14ac:dyDescent="0.75">
      <c r="B9960" s="249">
        <v>9897</v>
      </c>
      <c r="C9960" s="248">
        <v>88.541886078394469</v>
      </c>
    </row>
    <row r="9961" spans="2:3" x14ac:dyDescent="0.75">
      <c r="B9961" s="249">
        <v>9898</v>
      </c>
      <c r="C9961" s="248">
        <v>131.99835044327037</v>
      </c>
    </row>
    <row r="9962" spans="2:3" x14ac:dyDescent="0.75">
      <c r="B9962" s="249">
        <v>9899</v>
      </c>
      <c r="C9962" s="248">
        <v>154.52622654486223</v>
      </c>
    </row>
    <row r="9963" spans="2:3" x14ac:dyDescent="0.75">
      <c r="B9963" s="249">
        <v>9900</v>
      </c>
      <c r="C9963" s="248">
        <v>104.12925913012026</v>
      </c>
    </row>
    <row r="9964" spans="2:3" x14ac:dyDescent="0.75">
      <c r="B9964" s="249">
        <v>9901</v>
      </c>
      <c r="C9964" s="248">
        <v>135.7095195731508</v>
      </c>
    </row>
    <row r="9965" spans="2:3" x14ac:dyDescent="0.75">
      <c r="B9965" s="249">
        <v>9902</v>
      </c>
      <c r="C9965" s="248">
        <v>105.24868585209204</v>
      </c>
    </row>
    <row r="9966" spans="2:3" x14ac:dyDescent="0.75">
      <c r="B9966" s="249">
        <v>9903</v>
      </c>
      <c r="C9966" s="248">
        <v>106.10718557313429</v>
      </c>
    </row>
    <row r="9967" spans="2:3" x14ac:dyDescent="0.75">
      <c r="B9967" s="249">
        <v>9904</v>
      </c>
      <c r="C9967" s="248">
        <v>153.79930322700841</v>
      </c>
    </row>
    <row r="9968" spans="2:3" x14ac:dyDescent="0.75">
      <c r="B9968" s="249">
        <v>9905</v>
      </c>
      <c r="C9968" s="248">
        <v>145.33985851539632</v>
      </c>
    </row>
    <row r="9969" spans="2:3" x14ac:dyDescent="0.75">
      <c r="B9969" s="249">
        <v>9906</v>
      </c>
      <c r="C9969" s="248">
        <v>130.35429125939797</v>
      </c>
    </row>
    <row r="9970" spans="2:3" x14ac:dyDescent="0.75">
      <c r="B9970" s="249">
        <v>9907</v>
      </c>
      <c r="C9970" s="248">
        <v>115.9638897899392</v>
      </c>
    </row>
    <row r="9971" spans="2:3" x14ac:dyDescent="0.75">
      <c r="B9971" s="249">
        <v>9908</v>
      </c>
      <c r="C9971" s="248">
        <v>122.60840296704171</v>
      </c>
    </row>
    <row r="9972" spans="2:3" x14ac:dyDescent="0.75">
      <c r="B9972" s="249">
        <v>9909</v>
      </c>
      <c r="C9972" s="248">
        <v>146.88770815752298</v>
      </c>
    </row>
    <row r="9973" spans="2:3" x14ac:dyDescent="0.75">
      <c r="B9973" s="249">
        <v>9910</v>
      </c>
      <c r="C9973" s="248">
        <v>139.60310588799655</v>
      </c>
    </row>
    <row r="9974" spans="2:3" x14ac:dyDescent="0.75">
      <c r="B9974" s="249">
        <v>9911</v>
      </c>
      <c r="C9974" s="248">
        <v>145.4011112906017</v>
      </c>
    </row>
    <row r="9975" spans="2:3" x14ac:dyDescent="0.75">
      <c r="B9975" s="249">
        <v>9912</v>
      </c>
      <c r="C9975" s="248">
        <v>111.86241775109983</v>
      </c>
    </row>
    <row r="9976" spans="2:3" x14ac:dyDescent="0.75">
      <c r="B9976" s="249">
        <v>9913</v>
      </c>
      <c r="C9976" s="248">
        <v>90.03117919046683</v>
      </c>
    </row>
    <row r="9977" spans="2:3" x14ac:dyDescent="0.75">
      <c r="B9977" s="249">
        <v>9914</v>
      </c>
      <c r="C9977" s="248">
        <v>121.06420566661457</v>
      </c>
    </row>
    <row r="9978" spans="2:3" x14ac:dyDescent="0.75">
      <c r="B9978" s="249">
        <v>9915</v>
      </c>
      <c r="C9978" s="248">
        <v>122.76521374584638</v>
      </c>
    </row>
    <row r="9979" spans="2:3" x14ac:dyDescent="0.75">
      <c r="B9979" s="249">
        <v>9916</v>
      </c>
      <c r="C9979" s="248">
        <v>90.934162075953708</v>
      </c>
    </row>
    <row r="9980" spans="2:3" x14ac:dyDescent="0.75">
      <c r="B9980" s="249">
        <v>9917</v>
      </c>
      <c r="C9980" s="248">
        <v>147.36812674299924</v>
      </c>
    </row>
    <row r="9981" spans="2:3" x14ac:dyDescent="0.75">
      <c r="B9981" s="249">
        <v>9918</v>
      </c>
      <c r="C9981" s="248">
        <v>121.88775269768476</v>
      </c>
    </row>
    <row r="9982" spans="2:3" x14ac:dyDescent="0.75">
      <c r="B9982" s="249">
        <v>9919</v>
      </c>
      <c r="C9982" s="248">
        <v>76.952775860058367</v>
      </c>
    </row>
    <row r="9983" spans="2:3" x14ac:dyDescent="0.75">
      <c r="B9983" s="249">
        <v>9920</v>
      </c>
      <c r="C9983" s="248">
        <v>126.6835795290889</v>
      </c>
    </row>
    <row r="9984" spans="2:3" x14ac:dyDescent="0.75">
      <c r="B9984" s="249">
        <v>9921</v>
      </c>
      <c r="C9984" s="248">
        <v>116.04416212210538</v>
      </c>
    </row>
    <row r="9985" spans="2:3" x14ac:dyDescent="0.75">
      <c r="B9985" s="249">
        <v>9922</v>
      </c>
      <c r="C9985" s="248">
        <v>134.67375004475713</v>
      </c>
    </row>
    <row r="9986" spans="2:3" x14ac:dyDescent="0.75">
      <c r="B9986" s="249">
        <v>9923</v>
      </c>
      <c r="C9986" s="248">
        <v>104.48507238820454</v>
      </c>
    </row>
    <row r="9987" spans="2:3" x14ac:dyDescent="0.75">
      <c r="B9987" s="249">
        <v>9924</v>
      </c>
      <c r="C9987" s="248">
        <v>153.90174614097654</v>
      </c>
    </row>
    <row r="9988" spans="2:3" x14ac:dyDescent="0.75">
      <c r="B9988" s="249">
        <v>9925</v>
      </c>
      <c r="C9988" s="248">
        <v>123.14766675646739</v>
      </c>
    </row>
    <row r="9989" spans="2:3" x14ac:dyDescent="0.75">
      <c r="B9989" s="249">
        <v>9926</v>
      </c>
      <c r="C9989" s="248">
        <v>124.58006676775572</v>
      </c>
    </row>
    <row r="9990" spans="2:3" x14ac:dyDescent="0.75">
      <c r="B9990" s="249">
        <v>9927</v>
      </c>
      <c r="C9990" s="248">
        <v>129.12444787042313</v>
      </c>
    </row>
    <row r="9991" spans="2:3" x14ac:dyDescent="0.75">
      <c r="B9991" s="249">
        <v>9928</v>
      </c>
      <c r="C9991" s="248">
        <v>132.9671928285257</v>
      </c>
    </row>
    <row r="9992" spans="2:3" x14ac:dyDescent="0.75">
      <c r="B9992" s="249">
        <v>9929</v>
      </c>
      <c r="C9992" s="248">
        <v>140.71140592302262</v>
      </c>
    </row>
    <row r="9993" spans="2:3" x14ac:dyDescent="0.75">
      <c r="B9993" s="249">
        <v>9930</v>
      </c>
      <c r="C9993" s="248">
        <v>138.77208829363673</v>
      </c>
    </row>
    <row r="9994" spans="2:3" x14ac:dyDescent="0.75">
      <c r="B9994" s="249">
        <v>9931</v>
      </c>
      <c r="C9994" s="248">
        <v>58.09903667190008</v>
      </c>
    </row>
    <row r="9995" spans="2:3" x14ac:dyDescent="0.75">
      <c r="B9995" s="249">
        <v>9932</v>
      </c>
      <c r="C9995" s="248">
        <v>136.33273428502307</v>
      </c>
    </row>
    <row r="9996" spans="2:3" x14ac:dyDescent="0.75">
      <c r="B9996" s="249">
        <v>9933</v>
      </c>
      <c r="C9996" s="248">
        <v>155.1632417607392</v>
      </c>
    </row>
    <row r="9997" spans="2:3" x14ac:dyDescent="0.75">
      <c r="B9997" s="249">
        <v>9934</v>
      </c>
      <c r="C9997" s="248">
        <v>135.73060983777128</v>
      </c>
    </row>
    <row r="9998" spans="2:3" x14ac:dyDescent="0.75">
      <c r="B9998" s="249">
        <v>9935</v>
      </c>
      <c r="C9998" s="248">
        <v>147.60607974687196</v>
      </c>
    </row>
    <row r="9999" spans="2:3" x14ac:dyDescent="0.75">
      <c r="B9999" s="249">
        <v>9936</v>
      </c>
      <c r="C9999" s="248">
        <v>114.47037997391816</v>
      </c>
    </row>
    <row r="10000" spans="2:3" x14ac:dyDescent="0.75">
      <c r="B10000" s="249">
        <v>9937</v>
      </c>
      <c r="C10000" s="248">
        <v>133.84856790632034</v>
      </c>
    </row>
    <row r="10001" spans="2:3" x14ac:dyDescent="0.75">
      <c r="B10001" s="249">
        <v>9938</v>
      </c>
      <c r="C10001" s="248">
        <v>136.25629345184132</v>
      </c>
    </row>
    <row r="10002" spans="2:3" x14ac:dyDescent="0.75">
      <c r="B10002" s="249">
        <v>9939</v>
      </c>
      <c r="C10002" s="248">
        <v>72.740649646696369</v>
      </c>
    </row>
    <row r="10003" spans="2:3" x14ac:dyDescent="0.75">
      <c r="B10003" s="249">
        <v>9940</v>
      </c>
      <c r="C10003" s="248">
        <v>105.80771953449795</v>
      </c>
    </row>
    <row r="10004" spans="2:3" x14ac:dyDescent="0.75">
      <c r="B10004" s="249">
        <v>9941</v>
      </c>
      <c r="C10004" s="248">
        <v>129.35706633222998</v>
      </c>
    </row>
    <row r="10005" spans="2:3" x14ac:dyDescent="0.75">
      <c r="B10005" s="249">
        <v>9942</v>
      </c>
      <c r="C10005" s="248">
        <v>119.68133652517272</v>
      </c>
    </row>
    <row r="10006" spans="2:3" x14ac:dyDescent="0.75">
      <c r="B10006" s="249">
        <v>9943</v>
      </c>
      <c r="C10006" s="248">
        <v>82.436857424222381</v>
      </c>
    </row>
    <row r="10007" spans="2:3" x14ac:dyDescent="0.75">
      <c r="B10007" s="249">
        <v>9944</v>
      </c>
      <c r="C10007" s="248">
        <v>128.83183829994658</v>
      </c>
    </row>
    <row r="10008" spans="2:3" x14ac:dyDescent="0.75">
      <c r="B10008" s="249">
        <v>9945</v>
      </c>
      <c r="C10008" s="248">
        <v>86.214717901811696</v>
      </c>
    </row>
    <row r="10009" spans="2:3" x14ac:dyDescent="0.75">
      <c r="B10009" s="249">
        <v>9946</v>
      </c>
      <c r="C10009" s="248">
        <v>93.59426631903446</v>
      </c>
    </row>
    <row r="10010" spans="2:3" x14ac:dyDescent="0.75">
      <c r="B10010" s="249">
        <v>9947</v>
      </c>
      <c r="C10010" s="248">
        <v>105.09581259225905</v>
      </c>
    </row>
    <row r="10011" spans="2:3" x14ac:dyDescent="0.75">
      <c r="B10011" s="249">
        <v>9948</v>
      </c>
      <c r="C10011" s="248">
        <v>131.82588896148576</v>
      </c>
    </row>
    <row r="10012" spans="2:3" x14ac:dyDescent="0.75">
      <c r="B10012" s="249">
        <v>9949</v>
      </c>
      <c r="C10012" s="248">
        <v>150.72772885547295</v>
      </c>
    </row>
    <row r="10013" spans="2:3" x14ac:dyDescent="0.75">
      <c r="B10013" s="249">
        <v>9950</v>
      </c>
      <c r="C10013" s="248">
        <v>147.05596643463375</v>
      </c>
    </row>
    <row r="10014" spans="2:3" x14ac:dyDescent="0.75">
      <c r="B10014" s="249">
        <v>9951</v>
      </c>
      <c r="C10014" s="248">
        <v>136.58237321416121</v>
      </c>
    </row>
    <row r="10015" spans="2:3" x14ac:dyDescent="0.75">
      <c r="B10015" s="249">
        <v>9952</v>
      </c>
      <c r="C10015" s="248">
        <v>95.401932994536651</v>
      </c>
    </row>
    <row r="10016" spans="2:3" x14ac:dyDescent="0.75">
      <c r="B10016" s="249">
        <v>9953</v>
      </c>
      <c r="C10016" s="248">
        <v>130.10502730339661</v>
      </c>
    </row>
    <row r="10017" spans="2:3" x14ac:dyDescent="0.75">
      <c r="B10017" s="249">
        <v>9954</v>
      </c>
      <c r="C10017" s="248">
        <v>100.3506771763458</v>
      </c>
    </row>
    <row r="10018" spans="2:3" x14ac:dyDescent="0.75">
      <c r="B10018" s="249">
        <v>9955</v>
      </c>
      <c r="C10018" s="248">
        <v>104.52293757978032</v>
      </c>
    </row>
    <row r="10019" spans="2:3" x14ac:dyDescent="0.75">
      <c r="B10019" s="249">
        <v>9956</v>
      </c>
      <c r="C10019" s="248">
        <v>134.90516829977602</v>
      </c>
    </row>
    <row r="10020" spans="2:3" x14ac:dyDescent="0.75">
      <c r="B10020" s="249">
        <v>9957</v>
      </c>
      <c r="C10020" s="248">
        <v>127.28799757933021</v>
      </c>
    </row>
    <row r="10021" spans="2:3" x14ac:dyDescent="0.75">
      <c r="B10021" s="249">
        <v>9958</v>
      </c>
      <c r="C10021" s="248">
        <v>139.03584517273632</v>
      </c>
    </row>
    <row r="10022" spans="2:3" x14ac:dyDescent="0.75">
      <c r="B10022" s="249">
        <v>9959</v>
      </c>
      <c r="C10022" s="248">
        <v>125.72564478710014</v>
      </c>
    </row>
    <row r="10023" spans="2:3" x14ac:dyDescent="0.75">
      <c r="B10023" s="249">
        <v>9960</v>
      </c>
      <c r="C10023" s="248">
        <v>150.91766380340925</v>
      </c>
    </row>
    <row r="10024" spans="2:3" x14ac:dyDescent="0.75">
      <c r="B10024" s="249">
        <v>9961</v>
      </c>
      <c r="C10024" s="248">
        <v>118.93131598662686</v>
      </c>
    </row>
    <row r="10025" spans="2:3" x14ac:dyDescent="0.75">
      <c r="B10025" s="249">
        <v>9962</v>
      </c>
      <c r="C10025" s="248">
        <v>133.4742685747232</v>
      </c>
    </row>
    <row r="10026" spans="2:3" x14ac:dyDescent="0.75">
      <c r="B10026" s="249">
        <v>9963</v>
      </c>
      <c r="C10026" s="248">
        <v>104.33534008260074</v>
      </c>
    </row>
    <row r="10027" spans="2:3" x14ac:dyDescent="0.75">
      <c r="B10027" s="249">
        <v>9964</v>
      </c>
      <c r="C10027" s="248">
        <v>90.16939636593284</v>
      </c>
    </row>
    <row r="10028" spans="2:3" x14ac:dyDescent="0.75">
      <c r="B10028" s="249">
        <v>9965</v>
      </c>
      <c r="C10028" s="248">
        <v>110.64296713454698</v>
      </c>
    </row>
    <row r="10029" spans="2:3" x14ac:dyDescent="0.75">
      <c r="B10029" s="249">
        <v>9966</v>
      </c>
      <c r="C10029" s="248">
        <v>117.82768448254804</v>
      </c>
    </row>
    <row r="10030" spans="2:3" x14ac:dyDescent="0.75">
      <c r="B10030" s="249">
        <v>9967</v>
      </c>
      <c r="C10030" s="248">
        <v>131.41991955895534</v>
      </c>
    </row>
    <row r="10031" spans="2:3" x14ac:dyDescent="0.75">
      <c r="B10031" s="249">
        <v>9968</v>
      </c>
      <c r="C10031" s="248">
        <v>78.358014207372889</v>
      </c>
    </row>
    <row r="10032" spans="2:3" x14ac:dyDescent="0.75">
      <c r="B10032" s="249">
        <v>9969</v>
      </c>
      <c r="C10032" s="248">
        <v>159.31148349448426</v>
      </c>
    </row>
    <row r="10033" spans="2:3" x14ac:dyDescent="0.75">
      <c r="B10033" s="249">
        <v>9970</v>
      </c>
      <c r="C10033" s="248">
        <v>126.81149880229836</v>
      </c>
    </row>
    <row r="10034" spans="2:3" x14ac:dyDescent="0.75">
      <c r="B10034" s="249">
        <v>9971</v>
      </c>
      <c r="C10034" s="248">
        <v>123.5841489332995</v>
      </c>
    </row>
    <row r="10035" spans="2:3" x14ac:dyDescent="0.75">
      <c r="B10035" s="249">
        <v>9972</v>
      </c>
      <c r="C10035" s="248">
        <v>104.15749033896849</v>
      </c>
    </row>
    <row r="10036" spans="2:3" x14ac:dyDescent="0.75">
      <c r="B10036" s="249">
        <v>9973</v>
      </c>
      <c r="C10036" s="248">
        <v>110.48850406365572</v>
      </c>
    </row>
    <row r="10037" spans="2:3" x14ac:dyDescent="0.75">
      <c r="B10037" s="249">
        <v>9974</v>
      </c>
      <c r="C10037" s="248">
        <v>95.43515579109598</v>
      </c>
    </row>
    <row r="10038" spans="2:3" x14ac:dyDescent="0.75">
      <c r="B10038" s="249">
        <v>9975</v>
      </c>
      <c r="C10038" s="248">
        <v>131.57877522913995</v>
      </c>
    </row>
    <row r="10039" spans="2:3" x14ac:dyDescent="0.75">
      <c r="B10039" s="249">
        <v>9976</v>
      </c>
      <c r="C10039" s="248">
        <v>134.06175979958479</v>
      </c>
    </row>
    <row r="10040" spans="2:3" x14ac:dyDescent="0.75">
      <c r="B10040" s="249">
        <v>9977</v>
      </c>
      <c r="C10040" s="248">
        <v>127.96022482744131</v>
      </c>
    </row>
    <row r="10041" spans="2:3" x14ac:dyDescent="0.75">
      <c r="B10041" s="249">
        <v>9978</v>
      </c>
      <c r="C10041" s="248">
        <v>126.3326211185741</v>
      </c>
    </row>
    <row r="10042" spans="2:3" x14ac:dyDescent="0.75">
      <c r="B10042" s="249">
        <v>9979</v>
      </c>
      <c r="C10042" s="248">
        <v>105.60540259566368</v>
      </c>
    </row>
    <row r="10043" spans="2:3" x14ac:dyDescent="0.75">
      <c r="B10043" s="249">
        <v>9980</v>
      </c>
      <c r="C10043" s="248">
        <v>105.07822597588689</v>
      </c>
    </row>
    <row r="10044" spans="2:3" x14ac:dyDescent="0.75">
      <c r="B10044" s="249">
        <v>9981</v>
      </c>
      <c r="C10044" s="248">
        <v>86.219546913737446</v>
      </c>
    </row>
    <row r="10045" spans="2:3" x14ac:dyDescent="0.75">
      <c r="B10045" s="249">
        <v>9982</v>
      </c>
      <c r="C10045" s="248">
        <v>131.71513705813149</v>
      </c>
    </row>
    <row r="10046" spans="2:3" x14ac:dyDescent="0.75">
      <c r="B10046" s="249">
        <v>9983</v>
      </c>
      <c r="C10046" s="248">
        <v>101.56846590620896</v>
      </c>
    </row>
    <row r="10047" spans="2:3" x14ac:dyDescent="0.75">
      <c r="B10047" s="249">
        <v>9984</v>
      </c>
      <c r="C10047" s="248">
        <v>78.672431276440491</v>
      </c>
    </row>
    <row r="10048" spans="2:3" x14ac:dyDescent="0.75">
      <c r="B10048" s="249">
        <v>9985</v>
      </c>
      <c r="C10048" s="248">
        <v>163.82378250098299</v>
      </c>
    </row>
    <row r="10049" spans="2:3" x14ac:dyDescent="0.75">
      <c r="B10049" s="249">
        <v>9986</v>
      </c>
      <c r="C10049" s="248">
        <v>126.68224744239437</v>
      </c>
    </row>
    <row r="10050" spans="2:3" x14ac:dyDescent="0.75">
      <c r="B10050" s="249">
        <v>9987</v>
      </c>
      <c r="C10050" s="248">
        <v>77.946179175135285</v>
      </c>
    </row>
    <row r="10051" spans="2:3" x14ac:dyDescent="0.75">
      <c r="B10051" s="249">
        <v>9988</v>
      </c>
      <c r="C10051" s="248">
        <v>119.61922873586971</v>
      </c>
    </row>
    <row r="10052" spans="2:3" x14ac:dyDescent="0.75">
      <c r="B10052" s="249">
        <v>9989</v>
      </c>
      <c r="C10052" s="248">
        <v>148.99423310501567</v>
      </c>
    </row>
    <row r="10053" spans="2:3" x14ac:dyDescent="0.75">
      <c r="B10053" s="249">
        <v>9990</v>
      </c>
      <c r="C10053" s="248">
        <v>109.59846431347736</v>
      </c>
    </row>
    <row r="10054" spans="2:3" x14ac:dyDescent="0.75">
      <c r="B10054" s="249">
        <v>9991</v>
      </c>
      <c r="C10054" s="248">
        <v>116.25378222782112</v>
      </c>
    </row>
    <row r="10055" spans="2:3" x14ac:dyDescent="0.75">
      <c r="B10055" s="249">
        <v>9992</v>
      </c>
      <c r="C10055" s="248">
        <v>130.53189458100059</v>
      </c>
    </row>
    <row r="10056" spans="2:3" x14ac:dyDescent="0.75">
      <c r="B10056" s="249">
        <v>9993</v>
      </c>
      <c r="C10056" s="248">
        <v>136.9737323348445</v>
      </c>
    </row>
    <row r="10057" spans="2:3" x14ac:dyDescent="0.75">
      <c r="B10057" s="249">
        <v>9994</v>
      </c>
      <c r="C10057" s="248">
        <v>173.36093472569894</v>
      </c>
    </row>
    <row r="10058" spans="2:3" x14ac:dyDescent="0.75">
      <c r="B10058" s="249">
        <v>9995</v>
      </c>
      <c r="C10058" s="248">
        <v>166.59439474639979</v>
      </c>
    </row>
    <row r="10059" spans="2:3" x14ac:dyDescent="0.75">
      <c r="B10059" s="249">
        <v>9996</v>
      </c>
      <c r="C10059" s="248">
        <v>116.98374894187161</v>
      </c>
    </row>
    <row r="10060" spans="2:3" x14ac:dyDescent="0.75">
      <c r="B10060" s="249">
        <v>9997</v>
      </c>
      <c r="C10060" s="248">
        <v>108.22611041149057</v>
      </c>
    </row>
    <row r="10061" spans="2:3" x14ac:dyDescent="0.75">
      <c r="B10061" s="249">
        <v>9998</v>
      </c>
      <c r="C10061" s="248">
        <v>155.35066521415939</v>
      </c>
    </row>
    <row r="10062" spans="2:3" x14ac:dyDescent="0.75">
      <c r="B10062" s="249">
        <v>9999</v>
      </c>
      <c r="C10062" s="248">
        <v>137.71630530406887</v>
      </c>
    </row>
    <row r="10063" spans="2:3" x14ac:dyDescent="0.75">
      <c r="B10063" s="249">
        <v>10000</v>
      </c>
      <c r="C10063" s="248">
        <v>140.03188427732437</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810</v>
      </c>
      <c r="C1" s="341"/>
      <c r="D1" s="340"/>
      <c r="E1" s="341"/>
      <c r="F1" s="316"/>
      <c r="G1" s="5"/>
      <c r="H1" s="5"/>
      <c r="I1" s="5"/>
      <c r="J1" s="5"/>
      <c r="K1" s="5"/>
      <c r="L1" s="5"/>
      <c r="M1" s="5"/>
      <c r="N1" s="5"/>
      <c r="O1" s="5"/>
      <c r="P1" s="5"/>
      <c r="Q1" s="160"/>
      <c r="R1" s="228" t="s">
        <v>211</v>
      </c>
      <c r="S1" s="228" t="s">
        <v>212</v>
      </c>
      <c r="T1" s="228" t="s">
        <v>213</v>
      </c>
    </row>
    <row r="2" spans="1:21" x14ac:dyDescent="0.75">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75">
      <c r="A3" s="5"/>
      <c r="B3" s="161" t="s">
        <v>905</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1" t="s">
        <v>761</v>
      </c>
      <c r="C14" s="348"/>
      <c r="D14" s="348"/>
      <c r="E14" s="348"/>
      <c r="F14" s="282" t="s">
        <v>766</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906</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49">
        <f>IF(OR(C9="",C15=""),"",C9/C15)</f>
        <v>10.714285714285714</v>
      </c>
      <c r="D16" s="350">
        <f>IF(OR($C$9="",$C$15=""),"",IF(ISBLANK(D9),$C$9,D9)/IF(ISBLANK(D15),$C$15,D15))</f>
        <v>13.071740159582699</v>
      </c>
      <c r="E16" s="35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1" t="s">
        <v>820</v>
      </c>
      <c r="C17" s="348">
        <v>0.3</v>
      </c>
      <c r="D17" s="348"/>
      <c r="E17" s="348"/>
      <c r="F17" s="282" t="s">
        <v>819</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1" t="s">
        <v>817</v>
      </c>
      <c r="C19" s="234"/>
      <c r="D19" s="234"/>
      <c r="E19" s="234"/>
      <c r="F19" s="282"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218</v>
      </c>
      <c r="C21" s="347">
        <f>IF(OR(C3="",C20=""),"",C3+C20)</f>
        <v>44837</v>
      </c>
      <c r="D21" s="347">
        <f>IF(OR($C$3="",$C$20=""),"",IF(ISBLANK(D3),$C$3,D3)+IF(ISBLANK(D20),$C$20,D20))</f>
        <v>44865</v>
      </c>
      <c r="E21" s="347">
        <f>IF(OR($C$3="",$C$20=""),"",IF(ISBLANK(E3),$C$3,E3)+IF(ISBLANK(E20),$C$20,E20))</f>
        <v>44893</v>
      </c>
      <c r="F21" s="162" t="s">
        <v>847</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5" t="s">
        <v>983</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Log'!$A$3),IF('Change Log'!$C$3="William W. Davis",", William W. Davis, MSPM, PMP",CONCATENATE(", original copyright holder is William W. Davis, MSPM, PMP; later modified by ",'Change Log'!$C$3)))</f>
        <v>Version 5.1 – © 2015-2022,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24" t="s">
        <v>135</v>
      </c>
      <c r="C24" s="424"/>
      <c r="D24" s="424"/>
      <c r="E24" s="424"/>
      <c r="F24" s="42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24" t="s">
        <v>136</v>
      </c>
      <c r="C25" s="424"/>
      <c r="D25" s="424"/>
      <c r="E25" s="424"/>
      <c r="F25" s="42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24" t="s">
        <v>90</v>
      </c>
      <c r="C26" s="424"/>
      <c r="D26" s="424"/>
      <c r="E26" s="424"/>
      <c r="F26" s="42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24" t="s">
        <v>207</v>
      </c>
      <c r="C27" s="424"/>
      <c r="D27" s="424"/>
      <c r="E27" s="424"/>
      <c r="F27" s="42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24" t="s">
        <v>823</v>
      </c>
      <c r="C28" s="424"/>
      <c r="D28" s="424"/>
      <c r="E28" s="351"/>
      <c r="F28" s="35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5" t="s">
        <v>752</v>
      </c>
      <c r="C38" s="425"/>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08984375" customWidth="1"/>
  </cols>
  <sheetData>
    <row r="1" spans="1:26" ht="24" customHeight="1" x14ac:dyDescent="0.75">
      <c r="A1" s="54"/>
      <c r="B1" s="54" t="s">
        <v>936</v>
      </c>
      <c r="C1" s="54"/>
      <c r="D1" s="5"/>
      <c r="E1" s="5"/>
      <c r="F1" s="2"/>
      <c r="G1" s="2"/>
      <c r="H1" s="2"/>
      <c r="I1" s="2"/>
      <c r="J1" s="2"/>
      <c r="K1" s="2"/>
      <c r="L1" s="5"/>
      <c r="M1" s="2"/>
      <c r="N1" s="2"/>
      <c r="O1" s="5"/>
      <c r="P1" s="5"/>
      <c r="Q1" s="5"/>
      <c r="R1" s="5"/>
      <c r="S1" s="5"/>
      <c r="T1" s="5"/>
      <c r="U1" s="5"/>
      <c r="V1" s="5"/>
      <c r="W1" s="5"/>
      <c r="X1" s="5"/>
      <c r="Y1" s="5"/>
      <c r="Z1" s="5"/>
    </row>
    <row r="2" spans="1:26" x14ac:dyDescent="0.75">
      <c r="A2" s="466" t="s">
        <v>5</v>
      </c>
      <c r="B2" s="466" t="s">
        <v>812</v>
      </c>
      <c r="C2" s="463" t="s">
        <v>843</v>
      </c>
      <c r="D2" s="466" t="s">
        <v>788</v>
      </c>
      <c r="E2" s="466" t="s">
        <v>813</v>
      </c>
      <c r="F2" s="463" t="s">
        <v>790</v>
      </c>
      <c r="G2" s="463" t="s">
        <v>811</v>
      </c>
      <c r="H2" s="463" t="s">
        <v>814</v>
      </c>
      <c r="I2" s="463" t="s">
        <v>814</v>
      </c>
      <c r="J2" s="463" t="s">
        <v>789</v>
      </c>
      <c r="K2" s="463" t="s">
        <v>789</v>
      </c>
      <c r="L2" s="324" t="s">
        <v>826</v>
      </c>
      <c r="M2" s="324" t="s">
        <v>787</v>
      </c>
      <c r="O2" s="468" t="s">
        <v>791</v>
      </c>
      <c r="P2" s="468" t="s">
        <v>792</v>
      </c>
    </row>
    <row r="3" spans="1:26" x14ac:dyDescent="0.75">
      <c r="A3" s="467"/>
      <c r="B3" s="467"/>
      <c r="C3" s="464"/>
      <c r="D3" s="467"/>
      <c r="E3" s="467"/>
      <c r="F3" s="464"/>
      <c r="G3" s="464"/>
      <c r="H3" s="464"/>
      <c r="I3" s="464"/>
      <c r="J3" s="464"/>
      <c r="K3" s="464"/>
      <c r="L3" s="326">
        <v>0.15</v>
      </c>
      <c r="M3" s="326">
        <v>0.85</v>
      </c>
      <c r="O3" s="468"/>
      <c r="P3" s="468"/>
    </row>
    <row r="4" spans="1:26" x14ac:dyDescent="0.75">
      <c r="A4" s="467"/>
      <c r="B4" s="467"/>
      <c r="C4" s="464"/>
      <c r="D4" s="467"/>
      <c r="E4" s="467"/>
      <c r="F4" s="464"/>
      <c r="G4" s="464"/>
      <c r="H4" s="464"/>
      <c r="I4" s="464"/>
      <c r="J4" s="464"/>
      <c r="K4" s="464"/>
      <c r="L4" s="338">
        <f ca="1">IFERROR(_xlfn.NORM.INV(1-L3,$O$20,$P$20),"")</f>
        <v>47.183839733347298</v>
      </c>
      <c r="M4" s="338">
        <f ca="1">IFERROR(_xlfn.NORM.INV(1-M3,$O$20,$P$20),"")</f>
        <v>21.566160266652698</v>
      </c>
      <c r="O4" s="468"/>
      <c r="P4" s="468"/>
    </row>
    <row r="5" spans="1:26" x14ac:dyDescent="0.75">
      <c r="A5" s="331">
        <v>1</v>
      </c>
      <c r="B5" s="367">
        <v>44754</v>
      </c>
      <c r="C5" s="325"/>
      <c r="D5" s="368">
        <v>300</v>
      </c>
      <c r="E5" s="368">
        <v>40</v>
      </c>
      <c r="F5" s="243">
        <f>IF(ISBLANK(E5),NA(),E5)</f>
        <v>40</v>
      </c>
      <c r="G5" s="244">
        <f>IF(OR(ISBLANK(F5),ISNA(F5)),"",F5)</f>
        <v>40</v>
      </c>
      <c r="H5" s="366">
        <f>IF(NOT(ISBLANK($B$5)),$D$5,"")</f>
        <v>300</v>
      </c>
      <c r="I5" s="366">
        <f>IF(NOT(ISBLANK($B$5)),$D$5,"")</f>
        <v>300</v>
      </c>
      <c r="J5" s="325"/>
      <c r="K5" s="325"/>
      <c r="L5" s="325"/>
      <c r="M5" s="325"/>
      <c r="O5" s="334">
        <f>IF(ISERROR(AVERAGE(E5:E56)),"",AVERAGE(E5:E56))</f>
        <v>34.375</v>
      </c>
      <c r="P5" s="334">
        <f>IF(ISERROR(IF(_xlfn.STDEV.P(E5:E56)=0,"",_xlfn.STDEV.P(E5:E56))),"",IF(_xlfn.STDEV.P(E5:E56)=0,"",_xlfn.STDEV.P(E5:E56)))</f>
        <v>12.358574958303242</v>
      </c>
      <c r="R5" s="323"/>
    </row>
    <row r="6" spans="1:26" x14ac:dyDescent="0.75">
      <c r="A6" s="331">
        <v>2</v>
      </c>
      <c r="B6" s="367">
        <v>44768</v>
      </c>
      <c r="C6" s="325"/>
      <c r="D6" s="368">
        <v>260</v>
      </c>
      <c r="E6" s="368">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7" t="str">
        <f t="shared" ref="K6:K56" si="2">IF(ISBLANK(B6),"",IF(OR(ISBLANK(J6),ISNA(J6)),"",J6))</f>
        <v/>
      </c>
      <c r="L6" s="325"/>
      <c r="M6" s="325"/>
      <c r="R6" s="323"/>
    </row>
    <row r="7" spans="1:26" ht="15" customHeight="1" x14ac:dyDescent="0.75">
      <c r="A7" s="331">
        <v>3</v>
      </c>
      <c r="B7" s="367">
        <v>44782</v>
      </c>
      <c r="C7" s="325"/>
      <c r="D7" s="368">
        <v>230</v>
      </c>
      <c r="E7" s="368">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7" t="str">
        <f t="shared" si="2"/>
        <v/>
      </c>
      <c r="L7" s="328" t="e">
        <f>IF(AND(ISBLANK($E7),NOT(ISBLANK($E6))),$K6+L$4,NA())</f>
        <v>#N/A</v>
      </c>
      <c r="M7" s="328" t="e">
        <f>IF(AND(ISBLANK($E7),NOT(ISBLANK($E6))),$K6+M$4,NA())</f>
        <v>#N/A</v>
      </c>
      <c r="O7" s="463" t="s">
        <v>821</v>
      </c>
      <c r="P7" s="463" t="s">
        <v>793</v>
      </c>
      <c r="Q7" s="463" t="s">
        <v>794</v>
      </c>
    </row>
    <row r="8" spans="1:26" ht="15" customHeight="1" x14ac:dyDescent="0.75">
      <c r="A8" s="331">
        <v>4</v>
      </c>
      <c r="B8" s="329">
        <v>44796</v>
      </c>
      <c r="C8" s="370"/>
      <c r="D8" s="330">
        <v>180</v>
      </c>
      <c r="E8" s="330">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7" t="str">
        <f t="shared" ca="1" si="2"/>
        <v/>
      </c>
      <c r="L8" s="327" t="e">
        <f ca="1">IF(ISBLANK($B8),"",IF(ISNA(L7),IF(AND(ISBLANK($E8),NOT(ISBLANK($E7))),$K7+(L$4*IF(ISBLANK($C8),1,$C8)),L7+(L$4*IF(ISBLANK($C8),1,$C8))),L7+(L$4*IF(ISBLANK($C8),1,$C8))))</f>
        <v>#N/A</v>
      </c>
      <c r="M8" s="327" t="e">
        <f ca="1">IF(ISBLANK($B8),"",IF(ISNA(M7),IF(AND(ISBLANK($E8),NOT(ISBLANK($E7))),$K7+(M$4*IF(ISBLANK($C8),1,$C8)),M7+(M$4*IF(ISBLANK($C8),1,$C8))),M7+(M$4*IF(ISBLANK($C8),1,$C8))))</f>
        <v>#N/A</v>
      </c>
      <c r="O8" s="464"/>
      <c r="P8" s="464"/>
      <c r="Q8" s="464"/>
    </row>
    <row r="9" spans="1:26" x14ac:dyDescent="0.75">
      <c r="A9" s="331">
        <v>5</v>
      </c>
      <c r="B9" s="329">
        <v>44810</v>
      </c>
      <c r="C9" s="370"/>
      <c r="D9" s="330">
        <v>135</v>
      </c>
      <c r="E9" s="330">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7" t="str">
        <f t="shared" ca="1" si="2"/>
        <v/>
      </c>
      <c r="L9" s="327" t="e">
        <f t="shared" ref="L9:L56" ca="1" si="4">IF(ISBLANK($B9),"",IF(ISNA(L8),IF(AND(ISBLANK($E9),NOT(ISBLANK($E8))),$K8+(L$4*IF(ISBLANK($C9),1,$C9)),L8+(L$4*IF(ISBLANK($C9),1,$C9))),L8+(L$4*IF(ISBLANK($C9),1,$C9))))</f>
        <v>#N/A</v>
      </c>
      <c r="M9" s="327" t="e">
        <f t="shared" ref="M9:M56" ca="1" si="5">IF(ISBLANK($B9),"",IF(ISNA(M8),IF(AND(ISBLANK($E9),NOT(ISBLANK($E8))),$K8+(M$4*IF(ISBLANK($C9),1,$C9)),M8+(M$4*IF(ISBLANK($C9),1,$C9))),M8+(M$4*IF(ISBLANK($C9),1,$C9))))</f>
        <v>#N/A</v>
      </c>
      <c r="O9" s="465"/>
      <c r="P9" s="465"/>
      <c r="Q9" s="465"/>
    </row>
    <row r="10" spans="1:26" x14ac:dyDescent="0.75">
      <c r="A10" s="331">
        <v>6</v>
      </c>
      <c r="B10" s="329">
        <v>44824</v>
      </c>
      <c r="C10" s="370"/>
      <c r="D10" s="330">
        <v>300</v>
      </c>
      <c r="E10" s="330">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7" t="str">
        <f t="shared" ca="1" si="2"/>
        <v/>
      </c>
      <c r="L10" s="327" t="e">
        <f t="shared" ca="1" si="4"/>
        <v>#N/A</v>
      </c>
      <c r="M10" s="327" t="e">
        <f t="shared" ca="1" si="5"/>
        <v>#N/A</v>
      </c>
      <c r="O10" s="308"/>
      <c r="P10" s="334">
        <f ca="1">IF(ISERROR(AVERAGE(INDIRECT(CONCATENATE("E",$O$10+4)):$E$56)),"",AVERAGE(INDIRECT(CONCATENATE("E",$O$10+4)):$E$56))</f>
        <v>34.375</v>
      </c>
      <c r="Q10" s="334">
        <f ca="1">IF(ISERROR(_xlfn.STDEV.P(INDIRECT(CONCATENATE("E",$O$10+4)):$E$56)),"",_xlfn.STDEV.P(INDIRECT(CONCATENATE("E",$O$10+4)):$E$56))</f>
        <v>12.358574958303242</v>
      </c>
    </row>
    <row r="11" spans="1:26" x14ac:dyDescent="0.75">
      <c r="A11" s="331">
        <v>7</v>
      </c>
      <c r="B11" s="329">
        <v>44838</v>
      </c>
      <c r="C11" s="370"/>
      <c r="D11" s="330">
        <v>290</v>
      </c>
      <c r="E11" s="330">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7" t="str">
        <f t="shared" ca="1" si="2"/>
        <v/>
      </c>
      <c r="L11" s="327" t="e">
        <f t="shared" ca="1" si="4"/>
        <v>#N/A</v>
      </c>
      <c r="M11" s="327" t="e">
        <f t="shared" ca="1" si="5"/>
        <v>#N/A</v>
      </c>
    </row>
    <row r="12" spans="1:26" x14ac:dyDescent="0.75">
      <c r="A12" s="331">
        <v>8</v>
      </c>
      <c r="B12" s="329">
        <v>44852</v>
      </c>
      <c r="C12" s="370"/>
      <c r="D12" s="330">
        <v>265</v>
      </c>
      <c r="E12" s="330">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7">
        <f t="shared" si="2"/>
        <v>275</v>
      </c>
      <c r="L12" s="327" t="e">
        <f t="shared" ca="1" si="4"/>
        <v>#N/A</v>
      </c>
      <c r="M12" s="327" t="e">
        <f t="shared" ca="1" si="5"/>
        <v>#N/A</v>
      </c>
      <c r="O12" s="463" t="s">
        <v>797</v>
      </c>
      <c r="P12" s="463" t="s">
        <v>798</v>
      </c>
    </row>
    <row r="13" spans="1:26" x14ac:dyDescent="0.75">
      <c r="A13" s="331">
        <v>9</v>
      </c>
      <c r="B13" s="329">
        <v>44866</v>
      </c>
      <c r="C13" s="370"/>
      <c r="D13" s="330">
        <v>150</v>
      </c>
      <c r="E13" s="330"/>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7">
        <f t="shared" ca="1" si="2"/>
        <v>309.375</v>
      </c>
      <c r="L13" s="327">
        <f t="shared" ca="1" si="4"/>
        <v>322.18383973334733</v>
      </c>
      <c r="M13" s="327">
        <f t="shared" ca="1" si="5"/>
        <v>296.56616026665267</v>
      </c>
      <c r="O13" s="464"/>
      <c r="P13" s="464"/>
    </row>
    <row r="14" spans="1:26" x14ac:dyDescent="0.75">
      <c r="A14" s="331">
        <v>10</v>
      </c>
      <c r="B14" s="329">
        <v>44880</v>
      </c>
      <c r="C14" s="370"/>
      <c r="D14" s="330"/>
      <c r="E14" s="330"/>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7">
        <f t="shared" ca="1" si="2"/>
        <v>343.75</v>
      </c>
      <c r="L14" s="327">
        <f t="shared" ca="1" si="4"/>
        <v>369.36767946669465</v>
      </c>
      <c r="M14" s="327">
        <f t="shared" ca="1" si="5"/>
        <v>318.13232053330535</v>
      </c>
      <c r="O14" s="465"/>
      <c r="P14" s="465"/>
    </row>
    <row r="15" spans="1:26" x14ac:dyDescent="0.75">
      <c r="A15" s="331">
        <v>11</v>
      </c>
      <c r="B15" s="329">
        <v>44894</v>
      </c>
      <c r="C15" s="370"/>
      <c r="D15" s="330"/>
      <c r="E15" s="330"/>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7">
        <f t="shared" ca="1" si="2"/>
        <v>378.125</v>
      </c>
      <c r="L15" s="327">
        <f t="shared" ca="1" si="4"/>
        <v>416.55151920004198</v>
      </c>
      <c r="M15" s="327">
        <f t="shared" ca="1" si="5"/>
        <v>339.69848079995802</v>
      </c>
      <c r="O15" s="333"/>
      <c r="P15" s="333"/>
    </row>
    <row r="16" spans="1:26" x14ac:dyDescent="0.75">
      <c r="A16" s="331">
        <v>12</v>
      </c>
      <c r="B16" s="329">
        <v>44908</v>
      </c>
      <c r="C16" s="370"/>
      <c r="D16" s="330"/>
      <c r="E16" s="330"/>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7">
        <f t="shared" ca="1" si="2"/>
        <v>412.5</v>
      </c>
      <c r="L16" s="327">
        <f t="shared" ca="1" si="4"/>
        <v>463.73535893338931</v>
      </c>
      <c r="M16" s="327">
        <f t="shared" ca="1" si="5"/>
        <v>361.26464106661069</v>
      </c>
    </row>
    <row r="17" spans="1:16" x14ac:dyDescent="0.75">
      <c r="A17" s="331">
        <v>13</v>
      </c>
      <c r="B17" s="329">
        <v>44922</v>
      </c>
      <c r="C17" s="370">
        <v>0</v>
      </c>
      <c r="D17" s="330"/>
      <c r="E17" s="330"/>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7">
        <f t="shared" ca="1" si="2"/>
        <v>412.5</v>
      </c>
      <c r="L17" s="327">
        <f t="shared" ca="1" si="4"/>
        <v>463.73535893338931</v>
      </c>
      <c r="M17" s="327">
        <f t="shared" ca="1" si="5"/>
        <v>361.26464106661069</v>
      </c>
      <c r="O17" s="463" t="s">
        <v>796</v>
      </c>
      <c r="P17" s="463" t="s">
        <v>795</v>
      </c>
    </row>
    <row r="18" spans="1:16" x14ac:dyDescent="0.75">
      <c r="A18" s="331">
        <v>14</v>
      </c>
      <c r="B18" s="329">
        <v>44936</v>
      </c>
      <c r="C18" s="370"/>
      <c r="D18" s="330"/>
      <c r="E18" s="330"/>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7">
        <f t="shared" ca="1" si="2"/>
        <v>446.875</v>
      </c>
      <c r="L18" s="327">
        <f t="shared" ca="1" si="4"/>
        <v>510.91919866673663</v>
      </c>
      <c r="M18" s="327">
        <f t="shared" ca="1" si="5"/>
        <v>382.83080133326337</v>
      </c>
      <c r="O18" s="464"/>
      <c r="P18" s="464"/>
    </row>
    <row r="19" spans="1:16" x14ac:dyDescent="0.75">
      <c r="A19" s="331">
        <v>15</v>
      </c>
      <c r="B19" s="329">
        <v>44950</v>
      </c>
      <c r="C19" s="370"/>
      <c r="D19" s="330"/>
      <c r="E19" s="330"/>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7">
        <f t="shared" ca="1" si="2"/>
        <v>481.25</v>
      </c>
      <c r="L19" s="327">
        <f t="shared" ca="1" si="4"/>
        <v>558.10303840008396</v>
      </c>
      <c r="M19" s="327">
        <f t="shared" ca="1" si="5"/>
        <v>404.39696159991604</v>
      </c>
      <c r="O19" s="465"/>
      <c r="P19" s="465"/>
    </row>
    <row r="20" spans="1:16" x14ac:dyDescent="0.75">
      <c r="A20" s="331">
        <v>16</v>
      </c>
      <c r="B20" s="329">
        <v>44964</v>
      </c>
      <c r="C20" s="370"/>
      <c r="D20" s="330"/>
      <c r="E20" s="330"/>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7">
        <f t="shared" ca="1" si="2"/>
        <v>515.625</v>
      </c>
      <c r="L20" s="327">
        <f t="shared" ca="1" si="4"/>
        <v>605.28687813343129</v>
      </c>
      <c r="M20" s="327">
        <f t="shared" ca="1" si="5"/>
        <v>425.96312186656871</v>
      </c>
      <c r="O20" s="335">
        <f ca="1">IF(ISBLANK(O15),P10,O15)</f>
        <v>34.375</v>
      </c>
      <c r="P20" s="335">
        <f ca="1">IF(ISBLANK(P15),Q10,P15)</f>
        <v>12.358574958303242</v>
      </c>
    </row>
    <row r="21" spans="1:16" hidden="1" x14ac:dyDescent="0.75">
      <c r="A21" s="331">
        <v>17</v>
      </c>
      <c r="B21" s="329"/>
      <c r="C21" s="370"/>
      <c r="D21" s="330"/>
      <c r="E21" s="330"/>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7" t="str">
        <f t="shared" si="2"/>
        <v/>
      </c>
      <c r="L21" s="327" t="str">
        <f t="shared" si="4"/>
        <v/>
      </c>
      <c r="M21" s="327" t="str">
        <f t="shared" si="5"/>
        <v/>
      </c>
    </row>
    <row r="22" spans="1:16" hidden="1" x14ac:dyDescent="0.75">
      <c r="A22" s="331">
        <v>18</v>
      </c>
      <c r="B22" s="329"/>
      <c r="C22" s="370"/>
      <c r="D22" s="330"/>
      <c r="E22" s="330"/>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7" t="str">
        <f t="shared" si="2"/>
        <v/>
      </c>
      <c r="L22" s="327" t="str">
        <f t="shared" si="4"/>
        <v/>
      </c>
      <c r="M22" s="327" t="str">
        <f t="shared" si="5"/>
        <v/>
      </c>
    </row>
    <row r="23" spans="1:16" hidden="1" x14ac:dyDescent="0.75">
      <c r="A23" s="331">
        <v>19</v>
      </c>
      <c r="B23" s="329"/>
      <c r="C23" s="370"/>
      <c r="D23" s="330"/>
      <c r="E23" s="330"/>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7" t="str">
        <f t="shared" si="2"/>
        <v/>
      </c>
      <c r="L23" s="327" t="str">
        <f t="shared" si="4"/>
        <v/>
      </c>
      <c r="M23" s="327" t="str">
        <f t="shared" si="5"/>
        <v/>
      </c>
    </row>
    <row r="24" spans="1:16" hidden="1" x14ac:dyDescent="0.75">
      <c r="A24" s="331">
        <v>20</v>
      </c>
      <c r="B24" s="329"/>
      <c r="C24" s="370"/>
      <c r="D24" s="330"/>
      <c r="E24" s="330"/>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7" t="str">
        <f t="shared" si="2"/>
        <v/>
      </c>
      <c r="L24" s="327" t="str">
        <f t="shared" si="4"/>
        <v/>
      </c>
      <c r="M24" s="327" t="str">
        <f t="shared" si="5"/>
        <v/>
      </c>
    </row>
    <row r="25" spans="1:16" hidden="1" x14ac:dyDescent="0.75">
      <c r="A25" s="331">
        <v>21</v>
      </c>
      <c r="B25" s="329"/>
      <c r="C25" s="370"/>
      <c r="D25" s="330"/>
      <c r="E25" s="330"/>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7" t="str">
        <f t="shared" si="2"/>
        <v/>
      </c>
      <c r="L25" s="327" t="str">
        <f t="shared" si="4"/>
        <v/>
      </c>
      <c r="M25" s="327" t="str">
        <f t="shared" si="5"/>
        <v/>
      </c>
    </row>
    <row r="26" spans="1:16" hidden="1" x14ac:dyDescent="0.75">
      <c r="A26" s="331">
        <v>22</v>
      </c>
      <c r="B26" s="329"/>
      <c r="C26" s="370"/>
      <c r="D26" s="330"/>
      <c r="E26" s="330"/>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7" t="str">
        <f t="shared" si="2"/>
        <v/>
      </c>
      <c r="L26" s="327" t="str">
        <f t="shared" si="4"/>
        <v/>
      </c>
      <c r="M26" s="327" t="str">
        <f t="shared" si="5"/>
        <v/>
      </c>
    </row>
    <row r="27" spans="1:16" hidden="1" x14ac:dyDescent="0.75">
      <c r="A27" s="331">
        <v>23</v>
      </c>
      <c r="B27" s="329"/>
      <c r="C27" s="370"/>
      <c r="D27" s="330"/>
      <c r="E27" s="330"/>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7" t="str">
        <f t="shared" si="2"/>
        <v/>
      </c>
      <c r="L27" s="327" t="str">
        <f t="shared" si="4"/>
        <v/>
      </c>
      <c r="M27" s="327" t="str">
        <f t="shared" si="5"/>
        <v/>
      </c>
    </row>
    <row r="28" spans="1:16" hidden="1" x14ac:dyDescent="0.75">
      <c r="A28" s="331">
        <v>24</v>
      </c>
      <c r="B28" s="329"/>
      <c r="C28" s="370"/>
      <c r="D28" s="330"/>
      <c r="E28" s="330"/>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7" t="str">
        <f t="shared" si="2"/>
        <v/>
      </c>
      <c r="L28" s="327" t="str">
        <f t="shared" si="4"/>
        <v/>
      </c>
      <c r="M28" s="327" t="str">
        <f t="shared" si="5"/>
        <v/>
      </c>
    </row>
    <row r="29" spans="1:16" hidden="1" x14ac:dyDescent="0.75">
      <c r="A29" s="331">
        <v>25</v>
      </c>
      <c r="B29" s="329"/>
      <c r="C29" s="370"/>
      <c r="D29" s="330"/>
      <c r="E29" s="330"/>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7" t="str">
        <f t="shared" si="2"/>
        <v/>
      </c>
      <c r="L29" s="327" t="str">
        <f t="shared" si="4"/>
        <v/>
      </c>
      <c r="M29" s="327" t="str">
        <f t="shared" si="5"/>
        <v/>
      </c>
    </row>
    <row r="30" spans="1:16" hidden="1" x14ac:dyDescent="0.75">
      <c r="A30" s="331">
        <v>26</v>
      </c>
      <c r="B30" s="329"/>
      <c r="C30" s="370"/>
      <c r="D30" s="330"/>
      <c r="E30" s="330"/>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7" t="str">
        <f t="shared" si="2"/>
        <v/>
      </c>
      <c r="L30" s="327" t="str">
        <f t="shared" si="4"/>
        <v/>
      </c>
      <c r="M30" s="327" t="str">
        <f t="shared" si="5"/>
        <v/>
      </c>
    </row>
    <row r="31" spans="1:16" hidden="1" x14ac:dyDescent="0.75">
      <c r="A31" s="331">
        <v>27</v>
      </c>
      <c r="B31" s="329"/>
      <c r="C31" s="370"/>
      <c r="D31" s="330"/>
      <c r="E31" s="330"/>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7" t="str">
        <f t="shared" si="2"/>
        <v/>
      </c>
      <c r="L31" s="327" t="str">
        <f t="shared" si="4"/>
        <v/>
      </c>
      <c r="M31" s="327" t="str">
        <f t="shared" si="5"/>
        <v/>
      </c>
    </row>
    <row r="32" spans="1:16" hidden="1" x14ac:dyDescent="0.75">
      <c r="A32" s="331">
        <v>28</v>
      </c>
      <c r="B32" s="329"/>
      <c r="C32" s="370"/>
      <c r="D32" s="330"/>
      <c r="E32" s="330"/>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7" t="str">
        <f t="shared" si="2"/>
        <v/>
      </c>
      <c r="L32" s="327" t="str">
        <f t="shared" si="4"/>
        <v/>
      </c>
      <c r="M32" s="327" t="str">
        <f t="shared" si="5"/>
        <v/>
      </c>
    </row>
    <row r="33" spans="1:13" hidden="1" x14ac:dyDescent="0.75">
      <c r="A33" s="331">
        <v>29</v>
      </c>
      <c r="B33" s="329"/>
      <c r="C33" s="370"/>
      <c r="D33" s="330"/>
      <c r="E33" s="330"/>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7" t="str">
        <f t="shared" si="2"/>
        <v/>
      </c>
      <c r="L33" s="327" t="str">
        <f t="shared" si="4"/>
        <v/>
      </c>
      <c r="M33" s="327" t="str">
        <f t="shared" si="5"/>
        <v/>
      </c>
    </row>
    <row r="34" spans="1:13" hidden="1" x14ac:dyDescent="0.75">
      <c r="A34" s="331">
        <v>30</v>
      </c>
      <c r="B34" s="329"/>
      <c r="C34" s="370"/>
      <c r="D34" s="330"/>
      <c r="E34" s="330"/>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7" t="str">
        <f t="shared" si="2"/>
        <v/>
      </c>
      <c r="L34" s="327" t="str">
        <f t="shared" si="4"/>
        <v/>
      </c>
      <c r="M34" s="327" t="str">
        <f t="shared" si="5"/>
        <v/>
      </c>
    </row>
    <row r="35" spans="1:13" hidden="1" x14ac:dyDescent="0.75">
      <c r="A35" s="331">
        <v>31</v>
      </c>
      <c r="B35" s="329"/>
      <c r="C35" s="370"/>
      <c r="D35" s="330"/>
      <c r="E35" s="330"/>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7" t="str">
        <f t="shared" si="2"/>
        <v/>
      </c>
      <c r="L35" s="327" t="str">
        <f t="shared" si="4"/>
        <v/>
      </c>
      <c r="M35" s="327" t="str">
        <f t="shared" si="5"/>
        <v/>
      </c>
    </row>
    <row r="36" spans="1:13" hidden="1" x14ac:dyDescent="0.75">
      <c r="A36" s="331">
        <v>32</v>
      </c>
      <c r="B36" s="329"/>
      <c r="C36" s="370"/>
      <c r="D36" s="330"/>
      <c r="E36" s="330"/>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7" t="str">
        <f t="shared" si="2"/>
        <v/>
      </c>
      <c r="L36" s="327" t="str">
        <f t="shared" si="4"/>
        <v/>
      </c>
      <c r="M36" s="327" t="str">
        <f t="shared" si="5"/>
        <v/>
      </c>
    </row>
    <row r="37" spans="1:13" hidden="1" x14ac:dyDescent="0.75">
      <c r="A37" s="331">
        <v>33</v>
      </c>
      <c r="B37" s="329"/>
      <c r="C37" s="370"/>
      <c r="D37" s="330"/>
      <c r="E37" s="330"/>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7" t="str">
        <f t="shared" si="2"/>
        <v/>
      </c>
      <c r="L37" s="327" t="str">
        <f t="shared" si="4"/>
        <v/>
      </c>
      <c r="M37" s="327" t="str">
        <f t="shared" si="5"/>
        <v/>
      </c>
    </row>
    <row r="38" spans="1:13" hidden="1" x14ac:dyDescent="0.75">
      <c r="A38" s="331">
        <v>34</v>
      </c>
      <c r="B38" s="329"/>
      <c r="C38" s="370"/>
      <c r="D38" s="330"/>
      <c r="E38" s="330"/>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7" t="str">
        <f t="shared" si="2"/>
        <v/>
      </c>
      <c r="L38" s="327" t="str">
        <f t="shared" si="4"/>
        <v/>
      </c>
      <c r="M38" s="327" t="str">
        <f t="shared" si="5"/>
        <v/>
      </c>
    </row>
    <row r="39" spans="1:13" hidden="1" x14ac:dyDescent="0.75">
      <c r="A39" s="331">
        <v>35</v>
      </c>
      <c r="B39" s="329"/>
      <c r="C39" s="370"/>
      <c r="D39" s="330"/>
      <c r="E39" s="330"/>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7" t="str">
        <f t="shared" si="2"/>
        <v/>
      </c>
      <c r="L39" s="327" t="str">
        <f t="shared" si="4"/>
        <v/>
      </c>
      <c r="M39" s="327" t="str">
        <f t="shared" si="5"/>
        <v/>
      </c>
    </row>
    <row r="40" spans="1:13" hidden="1" x14ac:dyDescent="0.75">
      <c r="A40" s="331">
        <v>36</v>
      </c>
      <c r="B40" s="329"/>
      <c r="C40" s="370"/>
      <c r="D40" s="330"/>
      <c r="E40" s="330"/>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7" t="str">
        <f t="shared" si="2"/>
        <v/>
      </c>
      <c r="L40" s="327" t="str">
        <f t="shared" si="4"/>
        <v/>
      </c>
      <c r="M40" s="327" t="str">
        <f t="shared" si="5"/>
        <v/>
      </c>
    </row>
    <row r="41" spans="1:13" hidden="1" x14ac:dyDescent="0.75">
      <c r="A41" s="331">
        <v>37</v>
      </c>
      <c r="B41" s="329"/>
      <c r="C41" s="370"/>
      <c r="D41" s="330"/>
      <c r="E41" s="330"/>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7" t="str">
        <f t="shared" si="2"/>
        <v/>
      </c>
      <c r="L41" s="327" t="str">
        <f t="shared" si="4"/>
        <v/>
      </c>
      <c r="M41" s="327" t="str">
        <f t="shared" si="5"/>
        <v/>
      </c>
    </row>
    <row r="42" spans="1:13" hidden="1" x14ac:dyDescent="0.75">
      <c r="A42" s="331">
        <v>38</v>
      </c>
      <c r="B42" s="329"/>
      <c r="C42" s="370"/>
      <c r="D42" s="330"/>
      <c r="E42" s="330"/>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7" t="str">
        <f t="shared" si="2"/>
        <v/>
      </c>
      <c r="L42" s="327" t="str">
        <f t="shared" si="4"/>
        <v/>
      </c>
      <c r="M42" s="327" t="str">
        <f t="shared" si="5"/>
        <v/>
      </c>
    </row>
    <row r="43" spans="1:13" hidden="1" x14ac:dyDescent="0.75">
      <c r="A43" s="331">
        <v>39</v>
      </c>
      <c r="B43" s="329"/>
      <c r="C43" s="370"/>
      <c r="D43" s="330"/>
      <c r="E43" s="330"/>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7" t="str">
        <f t="shared" si="2"/>
        <v/>
      </c>
      <c r="L43" s="327" t="str">
        <f t="shared" si="4"/>
        <v/>
      </c>
      <c r="M43" s="327" t="str">
        <f t="shared" si="5"/>
        <v/>
      </c>
    </row>
    <row r="44" spans="1:13" hidden="1" x14ac:dyDescent="0.75">
      <c r="A44" s="331">
        <v>40</v>
      </c>
      <c r="B44" s="329"/>
      <c r="C44" s="370"/>
      <c r="D44" s="330"/>
      <c r="E44" s="330"/>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7" t="str">
        <f t="shared" si="2"/>
        <v/>
      </c>
      <c r="L44" s="327" t="str">
        <f t="shared" si="4"/>
        <v/>
      </c>
      <c r="M44" s="327" t="str">
        <f t="shared" si="5"/>
        <v/>
      </c>
    </row>
    <row r="45" spans="1:13" hidden="1" x14ac:dyDescent="0.75">
      <c r="A45" s="331">
        <v>41</v>
      </c>
      <c r="B45" s="329"/>
      <c r="C45" s="370"/>
      <c r="D45" s="330"/>
      <c r="E45" s="330"/>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7" t="str">
        <f t="shared" si="2"/>
        <v/>
      </c>
      <c r="L45" s="327" t="str">
        <f t="shared" si="4"/>
        <v/>
      </c>
      <c r="M45" s="327" t="str">
        <f t="shared" si="5"/>
        <v/>
      </c>
    </row>
    <row r="46" spans="1:13" hidden="1" x14ac:dyDescent="0.75">
      <c r="A46" s="331">
        <v>42</v>
      </c>
      <c r="B46" s="329"/>
      <c r="C46" s="370"/>
      <c r="D46" s="330"/>
      <c r="E46" s="330"/>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7" t="str">
        <f t="shared" si="2"/>
        <v/>
      </c>
      <c r="L46" s="327" t="str">
        <f t="shared" si="4"/>
        <v/>
      </c>
      <c r="M46" s="327" t="str">
        <f t="shared" si="5"/>
        <v/>
      </c>
    </row>
    <row r="47" spans="1:13" hidden="1" x14ac:dyDescent="0.75">
      <c r="A47" s="331">
        <v>43</v>
      </c>
      <c r="B47" s="329"/>
      <c r="C47" s="370"/>
      <c r="D47" s="330"/>
      <c r="E47" s="330"/>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7" t="str">
        <f t="shared" si="2"/>
        <v/>
      </c>
      <c r="L47" s="327" t="str">
        <f t="shared" si="4"/>
        <v/>
      </c>
      <c r="M47" s="327" t="str">
        <f t="shared" si="5"/>
        <v/>
      </c>
    </row>
    <row r="48" spans="1:13" hidden="1" x14ac:dyDescent="0.75">
      <c r="A48" s="331">
        <v>44</v>
      </c>
      <c r="B48" s="329"/>
      <c r="C48" s="370"/>
      <c r="D48" s="330"/>
      <c r="E48" s="330"/>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7" t="str">
        <f t="shared" si="2"/>
        <v/>
      </c>
      <c r="L48" s="327" t="str">
        <f t="shared" si="4"/>
        <v/>
      </c>
      <c r="M48" s="327" t="str">
        <f t="shared" si="5"/>
        <v/>
      </c>
    </row>
    <row r="49" spans="1:22" hidden="1" x14ac:dyDescent="0.75">
      <c r="A49" s="331">
        <v>45</v>
      </c>
      <c r="B49" s="329"/>
      <c r="C49" s="370"/>
      <c r="D49" s="330"/>
      <c r="E49" s="330"/>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7" t="str">
        <f t="shared" si="2"/>
        <v/>
      </c>
      <c r="L49" s="327" t="str">
        <f t="shared" si="4"/>
        <v/>
      </c>
      <c r="M49" s="327" t="str">
        <f t="shared" si="5"/>
        <v/>
      </c>
    </row>
    <row r="50" spans="1:22" hidden="1" x14ac:dyDescent="0.75">
      <c r="A50" s="331">
        <v>46</v>
      </c>
      <c r="B50" s="329"/>
      <c r="C50" s="370"/>
      <c r="D50" s="330"/>
      <c r="E50" s="330"/>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7" t="str">
        <f t="shared" si="2"/>
        <v/>
      </c>
      <c r="L50" s="327" t="str">
        <f t="shared" si="4"/>
        <v/>
      </c>
      <c r="M50" s="327" t="str">
        <f t="shared" si="5"/>
        <v/>
      </c>
    </row>
    <row r="51" spans="1:22" hidden="1" x14ac:dyDescent="0.75">
      <c r="A51" s="331">
        <v>47</v>
      </c>
      <c r="B51" s="329"/>
      <c r="C51" s="370"/>
      <c r="D51" s="330"/>
      <c r="E51" s="330"/>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7" t="str">
        <f t="shared" si="2"/>
        <v/>
      </c>
      <c r="L51" s="327" t="str">
        <f t="shared" si="4"/>
        <v/>
      </c>
      <c r="M51" s="327" t="str">
        <f t="shared" si="5"/>
        <v/>
      </c>
    </row>
    <row r="52" spans="1:22" hidden="1" x14ac:dyDescent="0.75">
      <c r="A52" s="331">
        <v>48</v>
      </c>
      <c r="B52" s="329"/>
      <c r="C52" s="370"/>
      <c r="D52" s="330"/>
      <c r="E52" s="330"/>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7" t="str">
        <f t="shared" si="2"/>
        <v/>
      </c>
      <c r="L52" s="327" t="str">
        <f t="shared" si="4"/>
        <v/>
      </c>
      <c r="M52" s="327" t="str">
        <f t="shared" si="5"/>
        <v/>
      </c>
    </row>
    <row r="53" spans="1:22" hidden="1" x14ac:dyDescent="0.75">
      <c r="A53" s="331">
        <v>49</v>
      </c>
      <c r="B53" s="329"/>
      <c r="C53" s="370"/>
      <c r="D53" s="330"/>
      <c r="E53" s="330"/>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7" t="str">
        <f t="shared" si="2"/>
        <v/>
      </c>
      <c r="L53" s="327" t="str">
        <f t="shared" si="4"/>
        <v/>
      </c>
      <c r="M53" s="327" t="str">
        <f t="shared" si="5"/>
        <v/>
      </c>
    </row>
    <row r="54" spans="1:22" hidden="1" x14ac:dyDescent="0.75">
      <c r="A54" s="331">
        <v>50</v>
      </c>
      <c r="B54" s="329"/>
      <c r="C54" s="370"/>
      <c r="D54" s="330"/>
      <c r="E54" s="330"/>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7" t="str">
        <f t="shared" si="2"/>
        <v/>
      </c>
      <c r="L54" s="327" t="str">
        <f t="shared" si="4"/>
        <v/>
      </c>
      <c r="M54" s="327" t="str">
        <f t="shared" si="5"/>
        <v/>
      </c>
    </row>
    <row r="55" spans="1:22" hidden="1" x14ac:dyDescent="0.75">
      <c r="A55" s="331">
        <v>51</v>
      </c>
      <c r="B55" s="329"/>
      <c r="C55" s="370"/>
      <c r="D55" s="330"/>
      <c r="E55" s="330"/>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7" t="str">
        <f t="shared" si="2"/>
        <v/>
      </c>
      <c r="L55" s="327" t="str">
        <f t="shared" si="4"/>
        <v/>
      </c>
      <c r="M55" s="327" t="str">
        <f t="shared" si="5"/>
        <v/>
      </c>
    </row>
    <row r="56" spans="1:22" hidden="1" x14ac:dyDescent="0.75">
      <c r="A56" s="342">
        <v>52</v>
      </c>
      <c r="B56" s="343"/>
      <c r="C56" s="371"/>
      <c r="D56" s="344"/>
      <c r="E56" s="344"/>
      <c r="F56" s="345" t="e">
        <f t="shared" si="0"/>
        <v>#N/A</v>
      </c>
      <c r="G56" s="345" t="str">
        <f t="shared" si="6"/>
        <v/>
      </c>
      <c r="H56" s="345" t="e" cm="1">
        <f t="array" ref="H56">IF(ISBLANK($B56),NA(),IF(ISBLANK($D56),INDEX($D$5:$D$56,COUNT($D$5:$D$56)),$D56)+IF(ISNA($F55),MAX($G$5:$G$56),$F55))</f>
        <v>#N/A</v>
      </c>
      <c r="I56" s="345" t="str" cm="1">
        <f t="array" ref="I56">IF(ISBLANK($B56),"",IF(ISBLANK($D56),INDEX($D$5:$D$56,COUNT($D$5:$D$56)),$D56)+IF(ISNA($F55),MAX($G$5:$G$56),$F55))</f>
        <v/>
      </c>
      <c r="J56" s="345" t="e">
        <f t="shared" si="3"/>
        <v>#N/A</v>
      </c>
      <c r="K56" s="346" t="str">
        <f t="shared" si="2"/>
        <v/>
      </c>
      <c r="L56" s="346" t="str">
        <f t="shared" si="4"/>
        <v/>
      </c>
      <c r="M56" s="346" t="str">
        <f t="shared" si="5"/>
        <v/>
      </c>
    </row>
    <row r="57" spans="1:22" x14ac:dyDescent="0.75">
      <c r="A57" s="332" t="s">
        <v>825</v>
      </c>
      <c r="B57" s="1"/>
      <c r="C57" s="1"/>
      <c r="J57" s="322"/>
      <c r="K57" s="322"/>
      <c r="L57" s="365" t="s">
        <v>983</v>
      </c>
    </row>
    <row r="58" spans="1:22" x14ac:dyDescent="0.75">
      <c r="B58" s="1"/>
      <c r="C58" s="1"/>
      <c r="J58" s="322"/>
      <c r="K58" s="322"/>
      <c r="L58" s="322"/>
    </row>
    <row r="59" spans="1:22" x14ac:dyDescent="0.75">
      <c r="B59" s="1"/>
      <c r="C59" s="1"/>
      <c r="L59" s="322"/>
    </row>
    <row r="60" spans="1:22" x14ac:dyDescent="0.75">
      <c r="O60" s="20"/>
      <c r="P60" s="20"/>
      <c r="Q60" s="20"/>
      <c r="R60" s="20"/>
      <c r="S60" s="20"/>
      <c r="T60" s="20"/>
      <c r="U60" s="20"/>
      <c r="V60" s="20"/>
    </row>
    <row r="61" spans="1:22" x14ac:dyDescent="0.75">
      <c r="O61" s="20"/>
      <c r="P61" s="20"/>
      <c r="Q61" s="20" t="s">
        <v>976</v>
      </c>
      <c r="R61" s="20"/>
      <c r="S61" s="20"/>
      <c r="T61" s="20"/>
      <c r="U61" s="20"/>
      <c r="V61" s="20"/>
    </row>
    <row r="62" spans="1:22" x14ac:dyDescent="0.75">
      <c r="O62" s="20"/>
      <c r="P62" s="20"/>
      <c r="Q62" s="20" t="s">
        <v>977</v>
      </c>
      <c r="R62" s="20"/>
      <c r="S62" s="20"/>
      <c r="T62" s="20"/>
      <c r="U62" s="20"/>
      <c r="V62" s="20"/>
    </row>
    <row r="63" spans="1:22" x14ac:dyDescent="0.75">
      <c r="O63" s="20"/>
      <c r="P63" s="20"/>
      <c r="Q63" s="20" t="s">
        <v>978</v>
      </c>
      <c r="R63" s="20"/>
      <c r="S63" s="20"/>
      <c r="T63" s="20"/>
      <c r="U63" s="20"/>
      <c r="V63" s="20"/>
    </row>
    <row r="64" spans="1:22" x14ac:dyDescent="0.75">
      <c r="O64" s="20"/>
      <c r="P64" s="20"/>
      <c r="Q64" s="20" t="s">
        <v>979</v>
      </c>
      <c r="R64" s="20"/>
      <c r="S64" s="20"/>
      <c r="T64" s="20"/>
      <c r="U64" s="20"/>
      <c r="V64" s="20"/>
    </row>
    <row r="65" spans="1:22" x14ac:dyDescent="0.75">
      <c r="O65" s="20"/>
      <c r="P65" s="20"/>
      <c r="Q65" s="20"/>
      <c r="R65" s="20"/>
      <c r="S65" s="20"/>
      <c r="T65" s="20"/>
      <c r="U65" s="20"/>
      <c r="V65" s="20"/>
    </row>
    <row r="66" spans="1:22" x14ac:dyDescent="0.75">
      <c r="O66" s="20"/>
      <c r="P66" s="20"/>
      <c r="Q66" s="20"/>
      <c r="R66" s="20"/>
      <c r="S66" s="20"/>
      <c r="T66" s="20"/>
      <c r="U66" s="20"/>
      <c r="V66" s="20"/>
    </row>
    <row r="67" spans="1:22" x14ac:dyDescent="0.75">
      <c r="O67" s="20"/>
      <c r="P67" s="20"/>
      <c r="Q67" s="20"/>
      <c r="R67" s="20"/>
      <c r="S67" s="20"/>
      <c r="T67" s="20"/>
      <c r="U67" s="20"/>
      <c r="V67" s="20"/>
    </row>
    <row r="68" spans="1:22" x14ac:dyDescent="0.75">
      <c r="O68" s="20"/>
      <c r="P68" s="20"/>
      <c r="Q68" s="20"/>
      <c r="R68" s="20"/>
      <c r="S68" s="20"/>
      <c r="T68" s="20"/>
      <c r="U68" s="20"/>
      <c r="V68" s="20"/>
    </row>
    <row r="69" spans="1:22" x14ac:dyDescent="0.75">
      <c r="O69" s="20"/>
      <c r="P69" s="20"/>
      <c r="Q69" s="20"/>
      <c r="R69" s="20"/>
      <c r="S69" s="20"/>
      <c r="T69" s="20"/>
      <c r="U69" s="20"/>
      <c r="V69" s="20"/>
    </row>
    <row r="70" spans="1:22" x14ac:dyDescent="0.75">
      <c r="O70" s="20"/>
      <c r="P70" s="20"/>
      <c r="Q70" s="20"/>
      <c r="R70" s="20"/>
      <c r="S70" s="20"/>
      <c r="T70" s="20"/>
      <c r="U70" s="20"/>
      <c r="V70" s="20"/>
    </row>
    <row r="71" spans="1:22" x14ac:dyDescent="0.75">
      <c r="O71" s="20"/>
      <c r="P71" s="20"/>
      <c r="Q71" s="20"/>
      <c r="R71" s="20"/>
      <c r="S71" s="20"/>
      <c r="T71" s="20"/>
      <c r="U71" s="20"/>
      <c r="V71" s="20"/>
    </row>
    <row r="72" spans="1:22" x14ac:dyDescent="0.75">
      <c r="O72" s="20"/>
      <c r="P72" s="20"/>
      <c r="Q72" s="20"/>
      <c r="R72" s="20"/>
      <c r="S72" s="20"/>
      <c r="T72" s="20"/>
      <c r="U72" s="20"/>
      <c r="V72" s="20"/>
    </row>
    <row r="73" spans="1:22" x14ac:dyDescent="0.75">
      <c r="O73" s="20"/>
      <c r="P73" s="20"/>
      <c r="Q73" s="20"/>
      <c r="R73" s="20"/>
      <c r="S73" s="20"/>
      <c r="T73" s="20"/>
      <c r="U73" s="20"/>
      <c r="V73" s="20"/>
    </row>
    <row r="74" spans="1:22" x14ac:dyDescent="0.75">
      <c r="O74" s="20"/>
      <c r="P74" s="20"/>
      <c r="Q74" s="416" t="s">
        <v>980</v>
      </c>
      <c r="R74" s="20"/>
      <c r="S74" s="20"/>
      <c r="T74" s="20"/>
      <c r="U74" s="20"/>
      <c r="V74" s="20"/>
    </row>
    <row r="78" spans="1:22" x14ac:dyDescent="0.75">
      <c r="A78" s="2"/>
      <c r="B78" s="19" t="str">
        <f>CONCATENATE("Version ",'Change Log'!$B$3," – © 2015-",YEAR('Change Log'!$A$3),IF('Change Log'!$C$3="William W. Davis",", William W. Davis, MSPM, PMP",CONCATENATE(", original copyright holder is William W. Davis, MSPM, PMP; later modified by ",'Change Log'!$C$3)))</f>
        <v>Version 5.1 – © 2015-2022, William W. Davis, MSPM, PMP</v>
      </c>
      <c r="C78" s="19"/>
      <c r="D78" s="5"/>
      <c r="E78" s="5"/>
      <c r="F78" s="5"/>
      <c r="G78" s="5"/>
    </row>
    <row r="79" spans="1:22" x14ac:dyDescent="0.75">
      <c r="A79" s="2"/>
      <c r="B79" s="424" t="s">
        <v>135</v>
      </c>
      <c r="C79" s="424"/>
      <c r="D79" s="424"/>
      <c r="E79" s="424"/>
      <c r="F79" s="424"/>
      <c r="G79" s="424"/>
      <c r="H79" s="424"/>
      <c r="I79" s="424"/>
      <c r="J79" s="424"/>
      <c r="K79" s="424"/>
    </row>
    <row r="80" spans="1:22" x14ac:dyDescent="0.75">
      <c r="A80" s="2"/>
      <c r="B80" s="424" t="s">
        <v>136</v>
      </c>
      <c r="C80" s="424"/>
      <c r="D80" s="424"/>
      <c r="E80" s="424"/>
      <c r="F80" s="424"/>
      <c r="G80" s="424"/>
      <c r="H80" s="351"/>
      <c r="I80" s="351"/>
    </row>
    <row r="81" spans="1:12" x14ac:dyDescent="0.75">
      <c r="A81" s="2"/>
      <c r="B81" s="424" t="s">
        <v>90</v>
      </c>
      <c r="C81" s="424"/>
      <c r="D81" s="424"/>
      <c r="E81" s="424"/>
      <c r="F81" s="351"/>
      <c r="G81" s="351"/>
    </row>
    <row r="82" spans="1:12" x14ac:dyDescent="0.75">
      <c r="A82" s="2"/>
      <c r="B82" s="424" t="s">
        <v>207</v>
      </c>
      <c r="C82" s="424"/>
      <c r="D82" s="424"/>
      <c r="E82" s="424"/>
      <c r="F82" s="424"/>
      <c r="G82" s="424"/>
      <c r="H82" s="351"/>
      <c r="I82" s="351"/>
    </row>
    <row r="83" spans="1:12" x14ac:dyDescent="0.75">
      <c r="A83" s="2"/>
      <c r="B83" s="424" t="s">
        <v>823</v>
      </c>
      <c r="C83" s="424"/>
      <c r="D83" s="424"/>
      <c r="E83" s="424"/>
      <c r="F83" s="424"/>
      <c r="G83" s="424"/>
      <c r="H83" s="424"/>
      <c r="I83" s="424"/>
      <c r="J83" s="424"/>
      <c r="K83" s="424"/>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745</v>
      </c>
      <c r="C88" s="154"/>
      <c r="D88" s="5"/>
      <c r="E88" s="5"/>
      <c r="F88" s="5"/>
      <c r="G88" s="5"/>
    </row>
    <row r="89" spans="1:12" x14ac:dyDescent="0.75">
      <c r="A89" s="19"/>
      <c r="B89" s="154" t="s">
        <v>746</v>
      </c>
      <c r="C89" s="154"/>
      <c r="D89" s="5"/>
      <c r="E89" s="5"/>
      <c r="F89" s="5"/>
      <c r="G89" s="5"/>
    </row>
    <row r="90" spans="1:12" x14ac:dyDescent="0.75">
      <c r="A90" s="2"/>
      <c r="B90" s="154"/>
      <c r="C90" s="154"/>
      <c r="D90" s="5"/>
      <c r="E90" s="5"/>
      <c r="F90" s="5"/>
      <c r="G90" s="5"/>
    </row>
    <row r="91" spans="1:12" x14ac:dyDescent="0.75">
      <c r="A91" s="2"/>
      <c r="B91" s="154" t="s">
        <v>747</v>
      </c>
      <c r="C91" s="154"/>
      <c r="D91" s="5"/>
      <c r="E91" s="5"/>
      <c r="F91" s="5"/>
      <c r="G91" s="5"/>
    </row>
    <row r="92" spans="1:12" x14ac:dyDescent="0.75">
      <c r="A92" s="2"/>
      <c r="B92" s="154" t="s">
        <v>87</v>
      </c>
      <c r="C92" s="154"/>
      <c r="D92" s="5"/>
      <c r="E92" s="5"/>
      <c r="F92" s="5"/>
      <c r="G92" s="5"/>
    </row>
    <row r="93" spans="1:12" x14ac:dyDescent="0.75">
      <c r="A93" s="1"/>
      <c r="B93" s="425" t="s">
        <v>752</v>
      </c>
      <c r="C93" s="425"/>
      <c r="D93" s="425"/>
      <c r="E93" s="425"/>
      <c r="F93" s="425"/>
      <c r="G93" s="425"/>
      <c r="H93" s="425"/>
      <c r="I93" s="369"/>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958</v>
      </c>
    </row>
    <row r="2" spans="1:23" x14ac:dyDescent="0.75">
      <c r="A2" s="469" t="s">
        <v>897</v>
      </c>
      <c r="B2" s="469" t="s">
        <v>15</v>
      </c>
      <c r="C2" s="469" t="s">
        <v>853</v>
      </c>
      <c r="D2" s="469" t="s">
        <v>913</v>
      </c>
      <c r="E2" s="469" t="s">
        <v>914</v>
      </c>
      <c r="F2" s="469" t="s">
        <v>912</v>
      </c>
      <c r="G2" s="469" t="s">
        <v>854</v>
      </c>
      <c r="H2" s="469" t="s">
        <v>882</v>
      </c>
      <c r="I2" s="469" t="s">
        <v>883</v>
      </c>
      <c r="J2" s="469" t="s">
        <v>884</v>
      </c>
      <c r="K2" s="469" t="s">
        <v>885</v>
      </c>
      <c r="L2" s="469" t="s">
        <v>886</v>
      </c>
      <c r="M2" s="469" t="s">
        <v>887</v>
      </c>
      <c r="N2" s="469" t="s">
        <v>888</v>
      </c>
      <c r="O2" s="469" t="s">
        <v>889</v>
      </c>
      <c r="P2" s="469" t="s">
        <v>890</v>
      </c>
      <c r="Q2" s="469" t="s">
        <v>891</v>
      </c>
      <c r="R2" s="469" t="s">
        <v>892</v>
      </c>
      <c r="S2" s="469" t="s">
        <v>893</v>
      </c>
      <c r="T2" s="469" t="s">
        <v>894</v>
      </c>
      <c r="U2" s="469" t="s">
        <v>895</v>
      </c>
      <c r="V2" s="469" t="s">
        <v>896</v>
      </c>
      <c r="W2" s="405"/>
    </row>
    <row r="3" spans="1:23" x14ac:dyDescent="0.75">
      <c r="A3" s="469"/>
      <c r="B3" s="469"/>
      <c r="C3" s="469"/>
      <c r="D3" s="469"/>
      <c r="E3" s="469"/>
      <c r="F3" s="469"/>
      <c r="G3" s="469"/>
      <c r="H3" s="469"/>
      <c r="I3" s="469"/>
      <c r="J3" s="469"/>
      <c r="K3" s="469"/>
      <c r="L3" s="469"/>
      <c r="M3" s="469"/>
      <c r="N3" s="469"/>
      <c r="O3" s="469"/>
      <c r="P3" s="469"/>
      <c r="Q3" s="469"/>
      <c r="R3" s="469"/>
      <c r="S3" s="469"/>
      <c r="T3" s="469"/>
      <c r="U3" s="469"/>
      <c r="V3" s="469"/>
      <c r="W3" s="405" t="s">
        <v>930</v>
      </c>
    </row>
    <row r="4" spans="1:23" x14ac:dyDescent="0.75">
      <c r="A4" s="469"/>
      <c r="B4" s="469"/>
      <c r="C4" s="469"/>
      <c r="D4" s="469"/>
      <c r="E4" s="469"/>
      <c r="F4" s="469"/>
      <c r="G4" s="469"/>
      <c r="H4" s="469"/>
      <c r="I4" s="469"/>
      <c r="J4" s="469"/>
      <c r="K4" s="469"/>
      <c r="L4" s="469"/>
      <c r="M4" s="469"/>
      <c r="N4" s="469"/>
      <c r="O4" s="469"/>
      <c r="P4" s="469"/>
      <c r="Q4" s="469"/>
      <c r="R4" s="469"/>
      <c r="S4" s="469"/>
      <c r="T4" s="469"/>
      <c r="U4" s="469"/>
      <c r="V4" s="469"/>
      <c r="W4" s="405" t="s">
        <v>949</v>
      </c>
    </row>
    <row r="5" spans="1:23" x14ac:dyDescent="0.75">
      <c r="A5" s="470" t="s">
        <v>898</v>
      </c>
      <c r="B5" s="471"/>
      <c r="C5" s="471"/>
      <c r="D5" s="471"/>
      <c r="E5" s="471"/>
      <c r="F5" s="471"/>
      <c r="G5" s="472"/>
      <c r="H5" s="403"/>
      <c r="I5" s="403"/>
      <c r="J5" s="403"/>
      <c r="K5" s="403"/>
      <c r="L5" s="403"/>
      <c r="M5" s="403"/>
      <c r="N5" s="403"/>
      <c r="O5" s="403"/>
      <c r="P5" s="403"/>
      <c r="Q5" s="403"/>
      <c r="R5" s="403"/>
      <c r="S5" s="403"/>
      <c r="T5" s="403"/>
      <c r="U5" s="403"/>
      <c r="V5" s="403"/>
    </row>
    <row r="6" spans="1:23" x14ac:dyDescent="0.75">
      <c r="A6" s="381">
        <v>1</v>
      </c>
      <c r="B6" s="382">
        <v>44837</v>
      </c>
      <c r="C6" s="404">
        <v>97</v>
      </c>
      <c r="D6" s="404">
        <v>3</v>
      </c>
      <c r="E6" s="404">
        <v>0</v>
      </c>
      <c r="F6" s="404">
        <v>0</v>
      </c>
      <c r="G6" s="404">
        <v>0</v>
      </c>
      <c r="H6" s="404">
        <v>0</v>
      </c>
      <c r="I6" s="404">
        <v>0</v>
      </c>
      <c r="J6" s="404">
        <v>0</v>
      </c>
      <c r="K6" s="404">
        <v>0</v>
      </c>
      <c r="L6" s="404">
        <v>0</v>
      </c>
      <c r="M6" s="404">
        <v>0</v>
      </c>
      <c r="N6" s="404">
        <v>0</v>
      </c>
      <c r="O6" s="404">
        <v>0</v>
      </c>
      <c r="P6" s="404">
        <v>0</v>
      </c>
      <c r="Q6" s="404">
        <v>0</v>
      </c>
      <c r="R6" s="404">
        <v>0</v>
      </c>
      <c r="S6" s="404">
        <v>0</v>
      </c>
      <c r="T6" s="404">
        <v>0</v>
      </c>
      <c r="U6" s="404">
        <v>0</v>
      </c>
      <c r="V6" s="404">
        <v>0</v>
      </c>
    </row>
    <row r="7" spans="1:23" x14ac:dyDescent="0.75">
      <c r="A7" s="381">
        <v>2</v>
      </c>
      <c r="B7" s="382">
        <v>44838</v>
      </c>
      <c r="C7" s="402">
        <v>95</v>
      </c>
      <c r="D7" s="402">
        <v>3</v>
      </c>
      <c r="E7" s="402">
        <v>2</v>
      </c>
      <c r="F7" s="402">
        <v>0</v>
      </c>
      <c r="G7" s="402">
        <v>0</v>
      </c>
      <c r="H7" s="402"/>
      <c r="I7" s="402"/>
      <c r="J7" s="402"/>
      <c r="K7" s="402"/>
      <c r="L7" s="402"/>
      <c r="M7" s="402"/>
      <c r="N7" s="402"/>
      <c r="O7" s="402"/>
      <c r="P7" s="402"/>
      <c r="Q7" s="402"/>
      <c r="R7" s="402"/>
      <c r="S7" s="402"/>
      <c r="T7" s="402"/>
      <c r="U7" s="402"/>
      <c r="V7" s="402"/>
    </row>
    <row r="8" spans="1:23" x14ac:dyDescent="0.75">
      <c r="A8" s="381">
        <v>3</v>
      </c>
      <c r="B8" s="382">
        <v>44839</v>
      </c>
      <c r="C8" s="402">
        <v>94</v>
      </c>
      <c r="D8" s="402">
        <v>3</v>
      </c>
      <c r="E8" s="402">
        <v>3</v>
      </c>
      <c r="F8" s="402">
        <v>0</v>
      </c>
      <c r="G8" s="402">
        <v>0</v>
      </c>
      <c r="H8" s="402"/>
      <c r="I8" s="402"/>
      <c r="J8" s="402"/>
      <c r="K8" s="402"/>
      <c r="L8" s="402"/>
      <c r="M8" s="402"/>
      <c r="N8" s="402"/>
      <c r="O8" s="402"/>
      <c r="P8" s="402"/>
      <c r="Q8" s="402"/>
      <c r="R8" s="402"/>
      <c r="S8" s="402"/>
      <c r="T8" s="402"/>
      <c r="U8" s="402"/>
      <c r="V8" s="402"/>
    </row>
    <row r="9" spans="1:23" x14ac:dyDescent="0.75">
      <c r="A9" s="381">
        <v>4</v>
      </c>
      <c r="B9" s="382">
        <v>44840</v>
      </c>
      <c r="C9" s="402">
        <v>90</v>
      </c>
      <c r="D9" s="402">
        <v>3</v>
      </c>
      <c r="E9" s="402">
        <v>2</v>
      </c>
      <c r="F9" s="402">
        <v>2</v>
      </c>
      <c r="G9" s="402">
        <v>3</v>
      </c>
      <c r="H9" s="402"/>
      <c r="I9" s="402"/>
      <c r="J9" s="402"/>
      <c r="K9" s="402"/>
      <c r="L9" s="402"/>
      <c r="M9" s="402"/>
      <c r="N9" s="402"/>
      <c r="O9" s="402"/>
      <c r="P9" s="402"/>
      <c r="Q9" s="402"/>
      <c r="R9" s="402"/>
      <c r="S9" s="402"/>
      <c r="T9" s="402"/>
      <c r="U9" s="402"/>
      <c r="V9" s="402"/>
    </row>
    <row r="10" spans="1:23" x14ac:dyDescent="0.75">
      <c r="A10" s="381">
        <v>5</v>
      </c>
      <c r="B10" s="382">
        <v>44841</v>
      </c>
      <c r="C10" s="402">
        <v>88</v>
      </c>
      <c r="D10" s="402">
        <v>2</v>
      </c>
      <c r="E10" s="402">
        <v>3</v>
      </c>
      <c r="F10" s="402">
        <v>3</v>
      </c>
      <c r="G10" s="402">
        <v>4</v>
      </c>
      <c r="H10" s="402"/>
      <c r="I10" s="402"/>
      <c r="J10" s="402"/>
      <c r="K10" s="402"/>
      <c r="L10" s="402"/>
      <c r="M10" s="402"/>
      <c r="N10" s="402"/>
      <c r="O10" s="402"/>
      <c r="P10" s="402"/>
      <c r="Q10" s="402"/>
      <c r="R10" s="402"/>
      <c r="S10" s="402"/>
      <c r="T10" s="402"/>
      <c r="U10" s="402"/>
      <c r="V10" s="402"/>
    </row>
    <row r="11" spans="1:23" x14ac:dyDescent="0.75">
      <c r="A11" s="381">
        <v>6</v>
      </c>
      <c r="B11" s="382">
        <v>44844</v>
      </c>
      <c r="C11" s="402">
        <v>85</v>
      </c>
      <c r="D11" s="402">
        <v>4</v>
      </c>
      <c r="E11" s="402">
        <v>4</v>
      </c>
      <c r="F11" s="402">
        <v>2</v>
      </c>
      <c r="G11" s="402">
        <v>5</v>
      </c>
      <c r="H11" s="402"/>
      <c r="I11" s="402"/>
      <c r="J11" s="402"/>
      <c r="K11" s="402"/>
      <c r="L11" s="402"/>
      <c r="M11" s="402"/>
      <c r="N11" s="402"/>
      <c r="O11" s="402"/>
      <c r="P11" s="402"/>
      <c r="Q11" s="402"/>
      <c r="R11" s="402"/>
      <c r="S11" s="402"/>
      <c r="T11" s="402"/>
      <c r="U11" s="402"/>
      <c r="V11" s="402"/>
    </row>
    <row r="12" spans="1:23" x14ac:dyDescent="0.75">
      <c r="A12" s="381">
        <v>7</v>
      </c>
      <c r="B12" s="382">
        <v>44845</v>
      </c>
      <c r="C12" s="402">
        <v>81</v>
      </c>
      <c r="D12" s="402">
        <v>3</v>
      </c>
      <c r="E12" s="402">
        <v>3</v>
      </c>
      <c r="F12" s="402">
        <v>1</v>
      </c>
      <c r="G12" s="402">
        <v>12</v>
      </c>
      <c r="H12" s="402"/>
      <c r="I12" s="402"/>
      <c r="J12" s="402"/>
      <c r="K12" s="402"/>
      <c r="L12" s="402"/>
      <c r="M12" s="402"/>
      <c r="N12" s="402"/>
      <c r="O12" s="402"/>
      <c r="P12" s="402"/>
      <c r="Q12" s="402"/>
      <c r="R12" s="402"/>
      <c r="S12" s="402"/>
      <c r="T12" s="402"/>
      <c r="U12" s="402"/>
      <c r="V12" s="402"/>
    </row>
    <row r="13" spans="1:23" x14ac:dyDescent="0.75">
      <c r="A13" s="381">
        <v>8</v>
      </c>
      <c r="B13" s="382">
        <v>44846</v>
      </c>
      <c r="C13" s="402">
        <v>101</v>
      </c>
      <c r="D13" s="402">
        <v>3</v>
      </c>
      <c r="E13" s="402">
        <v>4</v>
      </c>
      <c r="F13" s="402">
        <v>0</v>
      </c>
      <c r="G13" s="402">
        <v>14</v>
      </c>
      <c r="H13" s="402"/>
      <c r="I13" s="402"/>
      <c r="J13" s="402"/>
      <c r="K13" s="402"/>
      <c r="L13" s="402"/>
      <c r="M13" s="402"/>
      <c r="N13" s="402"/>
      <c r="O13" s="402"/>
      <c r="P13" s="402"/>
      <c r="Q13" s="402"/>
      <c r="R13" s="402"/>
      <c r="S13" s="402"/>
      <c r="T13" s="402"/>
      <c r="U13" s="402"/>
      <c r="V13" s="402"/>
    </row>
    <row r="14" spans="1:23" x14ac:dyDescent="0.75">
      <c r="A14" s="381">
        <v>9</v>
      </c>
      <c r="B14" s="382">
        <v>44847</v>
      </c>
      <c r="C14" s="402">
        <v>98</v>
      </c>
      <c r="D14" s="402">
        <v>4</v>
      </c>
      <c r="E14" s="402">
        <v>5</v>
      </c>
      <c r="F14" s="402">
        <v>1</v>
      </c>
      <c r="G14" s="402">
        <v>14</v>
      </c>
      <c r="H14" s="402"/>
      <c r="I14" s="402"/>
      <c r="J14" s="402"/>
      <c r="K14" s="402"/>
      <c r="L14" s="402"/>
      <c r="M14" s="402"/>
      <c r="N14" s="402"/>
      <c r="O14" s="402"/>
      <c r="P14" s="402"/>
      <c r="Q14" s="402"/>
      <c r="R14" s="402"/>
      <c r="S14" s="402"/>
      <c r="T14" s="402"/>
      <c r="U14" s="402"/>
      <c r="V14" s="402"/>
    </row>
    <row r="15" spans="1:23" x14ac:dyDescent="0.75">
      <c r="A15" s="381">
        <v>10</v>
      </c>
      <c r="B15" s="382">
        <v>44848</v>
      </c>
      <c r="C15" s="402">
        <v>93</v>
      </c>
      <c r="D15" s="402">
        <v>3</v>
      </c>
      <c r="E15" s="402">
        <v>8</v>
      </c>
      <c r="F15" s="402">
        <v>3</v>
      </c>
      <c r="G15" s="402">
        <v>15</v>
      </c>
      <c r="H15" s="402"/>
      <c r="I15" s="402"/>
      <c r="J15" s="402"/>
      <c r="K15" s="402"/>
      <c r="L15" s="402"/>
      <c r="M15" s="402"/>
      <c r="N15" s="402"/>
      <c r="O15" s="402"/>
      <c r="P15" s="402"/>
      <c r="Q15" s="402"/>
      <c r="R15" s="402"/>
      <c r="S15" s="402"/>
      <c r="T15" s="402"/>
      <c r="U15" s="402"/>
      <c r="V15" s="402"/>
    </row>
    <row r="16" spans="1:23" x14ac:dyDescent="0.75">
      <c r="A16" s="381">
        <v>11</v>
      </c>
      <c r="B16" s="382">
        <v>44851</v>
      </c>
      <c r="C16" s="402">
        <v>90</v>
      </c>
      <c r="D16" s="402">
        <v>3</v>
      </c>
      <c r="E16" s="402">
        <v>11</v>
      </c>
      <c r="F16" s="402">
        <v>1</v>
      </c>
      <c r="G16" s="402">
        <v>17</v>
      </c>
      <c r="H16" s="402"/>
      <c r="I16" s="402"/>
      <c r="J16" s="402"/>
      <c r="K16" s="402"/>
      <c r="L16" s="402"/>
      <c r="M16" s="402"/>
      <c r="N16" s="402"/>
      <c r="O16" s="402"/>
      <c r="P16" s="402"/>
      <c r="Q16" s="402"/>
      <c r="R16" s="402"/>
      <c r="S16" s="402"/>
      <c r="T16" s="402"/>
      <c r="U16" s="402"/>
      <c r="V16" s="402"/>
    </row>
    <row r="17" spans="1:22" x14ac:dyDescent="0.75">
      <c r="A17" s="381">
        <v>12</v>
      </c>
      <c r="B17" s="382">
        <v>44852</v>
      </c>
      <c r="C17" s="402">
        <v>85</v>
      </c>
      <c r="D17" s="402">
        <v>4</v>
      </c>
      <c r="E17" s="402">
        <v>16</v>
      </c>
      <c r="F17" s="402">
        <v>0</v>
      </c>
      <c r="G17" s="402">
        <v>18</v>
      </c>
      <c r="H17" s="402"/>
      <c r="I17" s="402"/>
      <c r="J17" s="402"/>
      <c r="K17" s="402"/>
      <c r="L17" s="402"/>
      <c r="M17" s="402"/>
      <c r="N17" s="402"/>
      <c r="O17" s="402"/>
      <c r="P17" s="402"/>
      <c r="Q17" s="402"/>
      <c r="R17" s="402"/>
      <c r="S17" s="402"/>
      <c r="T17" s="402"/>
      <c r="U17" s="402"/>
      <c r="V17" s="402"/>
    </row>
    <row r="18" spans="1:22" x14ac:dyDescent="0.75">
      <c r="A18" s="381">
        <v>13</v>
      </c>
      <c r="B18" s="382"/>
      <c r="C18" s="402"/>
      <c r="D18" s="402"/>
      <c r="E18" s="402"/>
      <c r="F18" s="402"/>
      <c r="G18" s="402"/>
      <c r="H18" s="402"/>
      <c r="I18" s="402"/>
      <c r="J18" s="402"/>
      <c r="K18" s="402"/>
      <c r="L18" s="402"/>
      <c r="M18" s="402"/>
      <c r="N18" s="402"/>
      <c r="O18" s="402"/>
      <c r="P18" s="402"/>
      <c r="Q18" s="402"/>
      <c r="R18" s="402"/>
      <c r="S18" s="402"/>
      <c r="T18" s="402"/>
      <c r="U18" s="402"/>
      <c r="V18" s="402"/>
    </row>
    <row r="19" spans="1:22" x14ac:dyDescent="0.75">
      <c r="A19" s="381">
        <v>14</v>
      </c>
      <c r="B19" s="382"/>
      <c r="C19" s="402"/>
      <c r="D19" s="402"/>
      <c r="E19" s="402"/>
      <c r="F19" s="402"/>
      <c r="G19" s="402"/>
      <c r="H19" s="402"/>
      <c r="I19" s="402"/>
      <c r="J19" s="402"/>
      <c r="K19" s="402"/>
      <c r="L19" s="402"/>
      <c r="M19" s="402"/>
      <c r="N19" s="402"/>
      <c r="O19" s="402"/>
      <c r="P19" s="402"/>
      <c r="Q19" s="402"/>
      <c r="R19" s="402"/>
      <c r="S19" s="402"/>
      <c r="T19" s="402"/>
      <c r="U19" s="402"/>
      <c r="V19" s="402"/>
    </row>
    <row r="20" spans="1:22" x14ac:dyDescent="0.75">
      <c r="A20" s="381">
        <v>15</v>
      </c>
      <c r="B20" s="382"/>
      <c r="C20" s="402"/>
      <c r="D20" s="402"/>
      <c r="E20" s="402"/>
      <c r="F20" s="402"/>
      <c r="G20" s="402"/>
      <c r="H20" s="402"/>
      <c r="I20" s="402"/>
      <c r="J20" s="402"/>
      <c r="K20" s="402"/>
      <c r="L20" s="402"/>
      <c r="M20" s="402"/>
      <c r="N20" s="402"/>
      <c r="O20" s="402"/>
      <c r="P20" s="402"/>
      <c r="Q20" s="402"/>
      <c r="R20" s="402"/>
      <c r="S20" s="402"/>
      <c r="T20" s="402"/>
      <c r="U20" s="402"/>
      <c r="V20" s="402"/>
    </row>
    <row r="21" spans="1:22" x14ac:dyDescent="0.75">
      <c r="A21" s="381">
        <v>16</v>
      </c>
      <c r="B21" s="382"/>
      <c r="C21" s="402"/>
      <c r="D21" s="402"/>
      <c r="E21" s="402"/>
      <c r="F21" s="402"/>
      <c r="G21" s="402"/>
      <c r="H21" s="402"/>
      <c r="I21" s="402"/>
      <c r="J21" s="402"/>
      <c r="K21" s="402"/>
      <c r="L21" s="402"/>
      <c r="M21" s="402"/>
      <c r="N21" s="402"/>
      <c r="O21" s="402"/>
      <c r="P21" s="402"/>
      <c r="Q21" s="402"/>
      <c r="R21" s="402"/>
      <c r="S21" s="402"/>
      <c r="T21" s="402"/>
      <c r="U21" s="402"/>
      <c r="V21" s="402"/>
    </row>
    <row r="22" spans="1:22" x14ac:dyDescent="0.75">
      <c r="A22" s="381">
        <v>17</v>
      </c>
      <c r="B22" s="382"/>
      <c r="C22" s="402"/>
      <c r="D22" s="402"/>
      <c r="E22" s="402"/>
      <c r="F22" s="402"/>
      <c r="G22" s="402"/>
      <c r="H22" s="402"/>
      <c r="I22" s="402"/>
      <c r="J22" s="402"/>
      <c r="K22" s="402"/>
      <c r="L22" s="402"/>
      <c r="M22" s="402"/>
      <c r="N22" s="402"/>
      <c r="O22" s="402"/>
      <c r="P22" s="402"/>
      <c r="Q22" s="402"/>
      <c r="R22" s="402"/>
      <c r="S22" s="402"/>
      <c r="T22" s="402"/>
      <c r="U22" s="402"/>
      <c r="V22" s="402"/>
    </row>
    <row r="23" spans="1:22" x14ac:dyDescent="0.75">
      <c r="A23" s="381">
        <v>18</v>
      </c>
      <c r="B23" s="382"/>
      <c r="C23" s="402"/>
      <c r="D23" s="402"/>
      <c r="E23" s="402"/>
      <c r="F23" s="402"/>
      <c r="G23" s="402"/>
      <c r="H23" s="402"/>
      <c r="I23" s="402"/>
      <c r="J23" s="402"/>
      <c r="K23" s="402"/>
      <c r="L23" s="402"/>
      <c r="M23" s="402"/>
      <c r="N23" s="402"/>
      <c r="O23" s="402"/>
      <c r="P23" s="402"/>
      <c r="Q23" s="402"/>
      <c r="R23" s="402"/>
      <c r="S23" s="402"/>
      <c r="T23" s="402"/>
      <c r="U23" s="402"/>
      <c r="V23" s="402"/>
    </row>
    <row r="24" spans="1:22" x14ac:dyDescent="0.75">
      <c r="A24" s="381">
        <v>19</v>
      </c>
      <c r="B24" s="382"/>
      <c r="C24" s="402"/>
      <c r="D24" s="402"/>
      <c r="E24" s="402"/>
      <c r="F24" s="402"/>
      <c r="G24" s="402"/>
      <c r="H24" s="402"/>
      <c r="I24" s="402"/>
      <c r="J24" s="402"/>
      <c r="K24" s="402"/>
      <c r="L24" s="402"/>
      <c r="M24" s="402"/>
      <c r="N24" s="402"/>
      <c r="O24" s="402"/>
      <c r="P24" s="402"/>
      <c r="Q24" s="402"/>
      <c r="R24" s="402"/>
      <c r="S24" s="402"/>
      <c r="T24" s="402"/>
      <c r="U24" s="402"/>
      <c r="V24" s="402"/>
    </row>
    <row r="25" spans="1:22" x14ac:dyDescent="0.75">
      <c r="A25" s="381">
        <v>20</v>
      </c>
      <c r="B25" s="382"/>
      <c r="C25" s="402"/>
      <c r="D25" s="402"/>
      <c r="E25" s="402"/>
      <c r="F25" s="402"/>
      <c r="G25" s="402"/>
      <c r="H25" s="402"/>
      <c r="I25" s="402"/>
      <c r="J25" s="402"/>
      <c r="K25" s="402"/>
      <c r="L25" s="402"/>
      <c r="M25" s="402"/>
      <c r="N25" s="402"/>
      <c r="O25" s="402"/>
      <c r="P25" s="402"/>
      <c r="Q25" s="402"/>
      <c r="R25" s="402"/>
      <c r="S25" s="402"/>
      <c r="T25" s="402"/>
      <c r="U25" s="402"/>
      <c r="V25" s="402"/>
    </row>
    <row r="26" spans="1:22" x14ac:dyDescent="0.75">
      <c r="A26" s="381">
        <v>21</v>
      </c>
      <c r="B26" s="382"/>
      <c r="C26" s="402"/>
      <c r="D26" s="402"/>
      <c r="E26" s="402"/>
      <c r="F26" s="402"/>
      <c r="G26" s="402"/>
      <c r="H26" s="402"/>
      <c r="I26" s="402"/>
      <c r="J26" s="402"/>
      <c r="K26" s="402"/>
      <c r="L26" s="402"/>
      <c r="M26" s="402"/>
      <c r="N26" s="402"/>
      <c r="O26" s="402"/>
      <c r="P26" s="402"/>
      <c r="Q26" s="402"/>
      <c r="R26" s="402"/>
      <c r="S26" s="402"/>
      <c r="T26" s="402"/>
      <c r="U26" s="402"/>
      <c r="V26" s="402"/>
    </row>
    <row r="27" spans="1:22" x14ac:dyDescent="0.75">
      <c r="A27" s="381">
        <v>22</v>
      </c>
      <c r="B27" s="382"/>
      <c r="C27" s="402"/>
      <c r="D27" s="402"/>
      <c r="E27" s="402"/>
      <c r="F27" s="402"/>
      <c r="G27" s="402"/>
      <c r="H27" s="402"/>
      <c r="I27" s="402"/>
      <c r="J27" s="402"/>
      <c r="K27" s="402"/>
      <c r="L27" s="402"/>
      <c r="M27" s="402"/>
      <c r="N27" s="402"/>
      <c r="O27" s="402"/>
      <c r="P27" s="402"/>
      <c r="Q27" s="402"/>
      <c r="R27" s="402"/>
      <c r="S27" s="402"/>
      <c r="T27" s="402"/>
      <c r="U27" s="402"/>
      <c r="V27" s="402"/>
    </row>
    <row r="28" spans="1:22" x14ac:dyDescent="0.75">
      <c r="A28" s="381">
        <v>23</v>
      </c>
      <c r="B28" s="382"/>
      <c r="C28" s="402"/>
      <c r="D28" s="402"/>
      <c r="E28" s="402"/>
      <c r="F28" s="402"/>
      <c r="G28" s="402"/>
      <c r="H28" s="402"/>
      <c r="I28" s="402"/>
      <c r="J28" s="402"/>
      <c r="K28" s="402"/>
      <c r="L28" s="402"/>
      <c r="M28" s="402"/>
      <c r="N28" s="402"/>
      <c r="O28" s="402"/>
      <c r="P28" s="402"/>
      <c r="Q28" s="402"/>
      <c r="R28" s="402"/>
      <c r="S28" s="402"/>
      <c r="T28" s="402"/>
      <c r="U28" s="402"/>
      <c r="V28" s="402"/>
    </row>
    <row r="29" spans="1:22" x14ac:dyDescent="0.75">
      <c r="A29" s="381">
        <v>24</v>
      </c>
      <c r="B29" s="382"/>
      <c r="C29" s="402"/>
      <c r="D29" s="402"/>
      <c r="E29" s="402"/>
      <c r="F29" s="402"/>
      <c r="G29" s="402"/>
      <c r="H29" s="402"/>
      <c r="I29" s="402"/>
      <c r="J29" s="402"/>
      <c r="K29" s="402"/>
      <c r="L29" s="402"/>
      <c r="M29" s="402"/>
      <c r="N29" s="402"/>
      <c r="O29" s="402"/>
      <c r="P29" s="402"/>
      <c r="Q29" s="402"/>
      <c r="R29" s="402"/>
      <c r="S29" s="402"/>
      <c r="T29" s="402"/>
      <c r="U29" s="402"/>
      <c r="V29" s="402"/>
    </row>
    <row r="30" spans="1:22" x14ac:dyDescent="0.75">
      <c r="A30" s="381">
        <v>25</v>
      </c>
      <c r="B30" s="382"/>
      <c r="C30" s="402"/>
      <c r="D30" s="402"/>
      <c r="E30" s="402"/>
      <c r="F30" s="402"/>
      <c r="G30" s="402"/>
      <c r="H30" s="402"/>
      <c r="I30" s="402"/>
      <c r="J30" s="402"/>
      <c r="K30" s="402"/>
      <c r="L30" s="402"/>
      <c r="M30" s="402"/>
      <c r="N30" s="402"/>
      <c r="O30" s="402"/>
      <c r="P30" s="402"/>
      <c r="Q30" s="402"/>
      <c r="R30" s="402"/>
      <c r="S30" s="402"/>
      <c r="T30" s="402"/>
      <c r="U30" s="402"/>
      <c r="V30" s="402"/>
    </row>
    <row r="31" spans="1:22" x14ac:dyDescent="0.75">
      <c r="A31" s="381">
        <v>26</v>
      </c>
      <c r="B31" s="382"/>
      <c r="C31" s="402"/>
      <c r="D31" s="402"/>
      <c r="E31" s="402"/>
      <c r="F31" s="402"/>
      <c r="G31" s="402"/>
      <c r="H31" s="402"/>
      <c r="I31" s="402"/>
      <c r="J31" s="402"/>
      <c r="K31" s="402"/>
      <c r="L31" s="402"/>
      <c r="M31" s="402"/>
      <c r="N31" s="402"/>
      <c r="O31" s="402"/>
      <c r="P31" s="402"/>
      <c r="Q31" s="402"/>
      <c r="R31" s="402"/>
      <c r="S31" s="402"/>
      <c r="T31" s="402"/>
      <c r="U31" s="402"/>
      <c r="V31" s="402"/>
    </row>
    <row r="32" spans="1:22" x14ac:dyDescent="0.75">
      <c r="A32" s="381">
        <v>27</v>
      </c>
      <c r="B32" s="382"/>
      <c r="C32" s="402"/>
      <c r="D32" s="402"/>
      <c r="E32" s="402"/>
      <c r="F32" s="402"/>
      <c r="G32" s="402"/>
      <c r="H32" s="402"/>
      <c r="I32" s="402"/>
      <c r="J32" s="402"/>
      <c r="K32" s="402"/>
      <c r="L32" s="402"/>
      <c r="M32" s="402"/>
      <c r="N32" s="402"/>
      <c r="O32" s="402"/>
      <c r="P32" s="402"/>
      <c r="Q32" s="402"/>
      <c r="R32" s="402"/>
      <c r="S32" s="402"/>
      <c r="T32" s="402"/>
      <c r="U32" s="402"/>
      <c r="V32" s="402"/>
    </row>
    <row r="33" spans="1:22" x14ac:dyDescent="0.75">
      <c r="A33" s="381">
        <v>28</v>
      </c>
      <c r="B33" s="382"/>
      <c r="C33" s="402"/>
      <c r="D33" s="402"/>
      <c r="E33" s="402"/>
      <c r="F33" s="402"/>
      <c r="G33" s="402"/>
      <c r="H33" s="402"/>
      <c r="I33" s="402"/>
      <c r="J33" s="402"/>
      <c r="K33" s="402"/>
      <c r="L33" s="402"/>
      <c r="M33" s="402"/>
      <c r="N33" s="402"/>
      <c r="O33" s="402"/>
      <c r="P33" s="402"/>
      <c r="Q33" s="402"/>
      <c r="R33" s="402"/>
      <c r="S33" s="402"/>
      <c r="T33" s="402"/>
      <c r="U33" s="402"/>
      <c r="V33" s="402"/>
    </row>
    <row r="34" spans="1:22" x14ac:dyDescent="0.75">
      <c r="A34" s="381">
        <v>29</v>
      </c>
      <c r="B34" s="382"/>
      <c r="C34" s="402"/>
      <c r="D34" s="402"/>
      <c r="E34" s="402"/>
      <c r="F34" s="402"/>
      <c r="G34" s="402"/>
      <c r="H34" s="402"/>
      <c r="I34" s="402"/>
      <c r="J34" s="402"/>
      <c r="K34" s="402"/>
      <c r="L34" s="402"/>
      <c r="M34" s="402"/>
      <c r="N34" s="402"/>
      <c r="O34" s="402"/>
      <c r="P34" s="402"/>
      <c r="Q34" s="402"/>
      <c r="R34" s="402"/>
      <c r="S34" s="402"/>
      <c r="T34" s="402"/>
      <c r="U34" s="402"/>
      <c r="V34" s="402"/>
    </row>
    <row r="35" spans="1:22" x14ac:dyDescent="0.75">
      <c r="A35" s="381">
        <v>30</v>
      </c>
      <c r="B35" s="382"/>
      <c r="C35" s="402"/>
      <c r="D35" s="402"/>
      <c r="E35" s="402"/>
      <c r="F35" s="402"/>
      <c r="G35" s="402"/>
      <c r="H35" s="402"/>
      <c r="I35" s="402"/>
      <c r="J35" s="402"/>
      <c r="K35" s="402"/>
      <c r="L35" s="402"/>
      <c r="M35" s="402"/>
      <c r="N35" s="402"/>
      <c r="O35" s="402"/>
      <c r="P35" s="402"/>
      <c r="Q35" s="402"/>
      <c r="R35" s="402"/>
      <c r="S35" s="402"/>
      <c r="T35" s="402"/>
      <c r="U35" s="402"/>
      <c r="V35" s="402"/>
    </row>
    <row r="36" spans="1:22" x14ac:dyDescent="0.75">
      <c r="A36" s="381">
        <v>31</v>
      </c>
      <c r="B36" s="382"/>
      <c r="C36" s="402"/>
      <c r="D36" s="402"/>
      <c r="E36" s="402"/>
      <c r="F36" s="402"/>
      <c r="G36" s="402"/>
      <c r="H36" s="402"/>
      <c r="I36" s="402"/>
      <c r="J36" s="402"/>
      <c r="K36" s="402"/>
      <c r="L36" s="402"/>
      <c r="M36" s="402"/>
      <c r="N36" s="402"/>
      <c r="O36" s="402"/>
      <c r="P36" s="402"/>
      <c r="Q36" s="402"/>
      <c r="R36" s="402"/>
      <c r="S36" s="402"/>
      <c r="T36" s="402"/>
      <c r="U36" s="402"/>
      <c r="V36" s="402"/>
    </row>
    <row r="37" spans="1:22" x14ac:dyDescent="0.75">
      <c r="A37" s="381">
        <v>32</v>
      </c>
      <c r="B37" s="382"/>
      <c r="C37" s="402"/>
      <c r="D37" s="402"/>
      <c r="E37" s="402"/>
      <c r="F37" s="402"/>
      <c r="G37" s="402"/>
      <c r="H37" s="402"/>
      <c r="I37" s="402"/>
      <c r="J37" s="402"/>
      <c r="K37" s="402"/>
      <c r="L37" s="402"/>
      <c r="M37" s="402"/>
      <c r="N37" s="402"/>
      <c r="O37" s="402"/>
      <c r="P37" s="402"/>
      <c r="Q37" s="402"/>
      <c r="R37" s="402"/>
      <c r="S37" s="402"/>
      <c r="T37" s="402"/>
      <c r="U37" s="402"/>
      <c r="V37" s="402"/>
    </row>
    <row r="38" spans="1:22" x14ac:dyDescent="0.75">
      <c r="A38" s="381">
        <v>33</v>
      </c>
      <c r="B38" s="382"/>
      <c r="C38" s="402"/>
      <c r="D38" s="402"/>
      <c r="E38" s="402"/>
      <c r="F38" s="402"/>
      <c r="G38" s="402"/>
      <c r="H38" s="402"/>
      <c r="I38" s="402"/>
      <c r="J38" s="402"/>
      <c r="K38" s="402"/>
      <c r="L38" s="402"/>
      <c r="M38" s="402"/>
      <c r="N38" s="402"/>
      <c r="O38" s="402"/>
      <c r="P38" s="402"/>
      <c r="Q38" s="402"/>
      <c r="R38" s="402"/>
      <c r="S38" s="402"/>
      <c r="T38" s="402"/>
      <c r="U38" s="402"/>
      <c r="V38" s="402"/>
    </row>
    <row r="39" spans="1:22" x14ac:dyDescent="0.75">
      <c r="A39" s="381">
        <v>34</v>
      </c>
      <c r="B39" s="382"/>
      <c r="C39" s="402"/>
      <c r="D39" s="402"/>
      <c r="E39" s="402"/>
      <c r="F39" s="402"/>
      <c r="G39" s="402"/>
      <c r="H39" s="402"/>
      <c r="I39" s="402"/>
      <c r="J39" s="402"/>
      <c r="K39" s="402"/>
      <c r="L39" s="402"/>
      <c r="M39" s="402"/>
      <c r="N39" s="402"/>
      <c r="O39" s="402"/>
      <c r="P39" s="402"/>
      <c r="Q39" s="402"/>
      <c r="R39" s="402"/>
      <c r="S39" s="402"/>
      <c r="T39" s="402"/>
      <c r="U39" s="402"/>
      <c r="V39" s="402"/>
    </row>
    <row r="40" spans="1:22" x14ac:dyDescent="0.75">
      <c r="A40" s="381">
        <v>35</v>
      </c>
      <c r="B40" s="382"/>
      <c r="C40" s="402"/>
      <c r="D40" s="402"/>
      <c r="E40" s="402"/>
      <c r="F40" s="402"/>
      <c r="G40" s="402"/>
      <c r="H40" s="402"/>
      <c r="I40" s="402"/>
      <c r="J40" s="402"/>
      <c r="K40" s="402"/>
      <c r="L40" s="402"/>
      <c r="M40" s="402"/>
      <c r="N40" s="402"/>
      <c r="O40" s="402"/>
      <c r="P40" s="402"/>
      <c r="Q40" s="402"/>
      <c r="R40" s="402"/>
      <c r="S40" s="402"/>
      <c r="T40" s="402"/>
      <c r="U40" s="402"/>
      <c r="V40" s="402"/>
    </row>
    <row r="41" spans="1:22" x14ac:dyDescent="0.75">
      <c r="A41" s="381">
        <v>36</v>
      </c>
      <c r="B41" s="382"/>
      <c r="C41" s="402"/>
      <c r="D41" s="402"/>
      <c r="E41" s="402"/>
      <c r="F41" s="402"/>
      <c r="G41" s="402"/>
      <c r="H41" s="402"/>
      <c r="I41" s="402"/>
      <c r="J41" s="402"/>
      <c r="K41" s="402"/>
      <c r="L41" s="402"/>
      <c r="M41" s="402"/>
      <c r="N41" s="402"/>
      <c r="O41" s="402"/>
      <c r="P41" s="402"/>
      <c r="Q41" s="402"/>
      <c r="R41" s="402"/>
      <c r="S41" s="402"/>
      <c r="T41" s="402"/>
      <c r="U41" s="402"/>
      <c r="V41" s="402"/>
    </row>
    <row r="42" spans="1:22" x14ac:dyDescent="0.75">
      <c r="A42" s="381">
        <v>37</v>
      </c>
      <c r="B42" s="382"/>
      <c r="C42" s="402"/>
      <c r="D42" s="402"/>
      <c r="E42" s="402"/>
      <c r="F42" s="402"/>
      <c r="G42" s="402"/>
      <c r="H42" s="402"/>
      <c r="I42" s="402"/>
      <c r="J42" s="402"/>
      <c r="K42" s="402"/>
      <c r="L42" s="402"/>
      <c r="M42" s="402"/>
      <c r="N42" s="402"/>
      <c r="O42" s="402"/>
      <c r="P42" s="402"/>
      <c r="Q42" s="402"/>
      <c r="R42" s="402"/>
      <c r="S42" s="402"/>
      <c r="T42" s="402"/>
      <c r="U42" s="402"/>
      <c r="V42" s="402"/>
    </row>
    <row r="43" spans="1:22" x14ac:dyDescent="0.75">
      <c r="A43" s="381">
        <v>38</v>
      </c>
      <c r="B43" s="382"/>
      <c r="C43" s="402"/>
      <c r="D43" s="402"/>
      <c r="E43" s="402"/>
      <c r="F43" s="402"/>
      <c r="G43" s="402"/>
      <c r="H43" s="402"/>
      <c r="I43" s="402"/>
      <c r="J43" s="402"/>
      <c r="K43" s="402"/>
      <c r="L43" s="402"/>
      <c r="M43" s="402"/>
      <c r="N43" s="402"/>
      <c r="O43" s="402"/>
      <c r="P43" s="402"/>
      <c r="Q43" s="402"/>
      <c r="R43" s="402"/>
      <c r="S43" s="402"/>
      <c r="T43" s="402"/>
      <c r="U43" s="402"/>
      <c r="V43" s="402"/>
    </row>
    <row r="44" spans="1:22" x14ac:dyDescent="0.75">
      <c r="A44" s="381">
        <v>39</v>
      </c>
      <c r="B44" s="382"/>
      <c r="C44" s="402"/>
      <c r="D44" s="402"/>
      <c r="E44" s="402"/>
      <c r="F44" s="402"/>
      <c r="G44" s="402"/>
      <c r="H44" s="402"/>
      <c r="I44" s="402"/>
      <c r="J44" s="402"/>
      <c r="K44" s="402"/>
      <c r="L44" s="402"/>
      <c r="M44" s="402"/>
      <c r="N44" s="402"/>
      <c r="O44" s="402"/>
      <c r="P44" s="402"/>
      <c r="Q44" s="402"/>
      <c r="R44" s="402"/>
      <c r="S44" s="402"/>
      <c r="T44" s="402"/>
      <c r="U44" s="402"/>
      <c r="V44" s="402"/>
    </row>
    <row r="45" spans="1:22" x14ac:dyDescent="0.75">
      <c r="A45" s="381">
        <v>40</v>
      </c>
      <c r="B45" s="382"/>
      <c r="C45" s="402"/>
      <c r="D45" s="402"/>
      <c r="E45" s="402"/>
      <c r="F45" s="402"/>
      <c r="G45" s="402"/>
      <c r="H45" s="402"/>
      <c r="I45" s="402"/>
      <c r="J45" s="402"/>
      <c r="K45" s="402"/>
      <c r="L45" s="402"/>
      <c r="M45" s="402"/>
      <c r="N45" s="402"/>
      <c r="O45" s="402"/>
      <c r="P45" s="402"/>
      <c r="Q45" s="402"/>
      <c r="R45" s="402"/>
      <c r="S45" s="402"/>
      <c r="T45" s="402"/>
      <c r="U45" s="402"/>
      <c r="V45" s="402"/>
    </row>
    <row r="46" spans="1:22" x14ac:dyDescent="0.75">
      <c r="A46" s="381">
        <v>41</v>
      </c>
      <c r="B46" s="382"/>
      <c r="C46" s="402"/>
      <c r="D46" s="402"/>
      <c r="E46" s="402"/>
      <c r="F46" s="402"/>
      <c r="G46" s="402"/>
      <c r="H46" s="402"/>
      <c r="I46" s="402"/>
      <c r="J46" s="402"/>
      <c r="K46" s="402"/>
      <c r="L46" s="402"/>
      <c r="M46" s="402"/>
      <c r="N46" s="402"/>
      <c r="O46" s="402"/>
      <c r="P46" s="402"/>
      <c r="Q46" s="402"/>
      <c r="R46" s="402"/>
      <c r="S46" s="402"/>
      <c r="T46" s="402"/>
      <c r="U46" s="402"/>
      <c r="V46" s="402"/>
    </row>
    <row r="47" spans="1:22" x14ac:dyDescent="0.75">
      <c r="A47" s="381">
        <v>42</v>
      </c>
      <c r="B47" s="382"/>
      <c r="C47" s="402"/>
      <c r="D47" s="402"/>
      <c r="E47" s="402"/>
      <c r="F47" s="402"/>
      <c r="G47" s="402"/>
      <c r="H47" s="402"/>
      <c r="I47" s="402"/>
      <c r="J47" s="402"/>
      <c r="K47" s="402"/>
      <c r="L47" s="402"/>
      <c r="M47" s="402"/>
      <c r="N47" s="402"/>
      <c r="O47" s="402"/>
      <c r="P47" s="402"/>
      <c r="Q47" s="402"/>
      <c r="R47" s="402"/>
      <c r="S47" s="402"/>
      <c r="T47" s="402"/>
      <c r="U47" s="402"/>
      <c r="V47" s="402"/>
    </row>
    <row r="48" spans="1:22" x14ac:dyDescent="0.75">
      <c r="A48" s="381">
        <v>43</v>
      </c>
      <c r="B48" s="382"/>
      <c r="C48" s="402"/>
      <c r="D48" s="402"/>
      <c r="E48" s="402"/>
      <c r="F48" s="402"/>
      <c r="G48" s="402"/>
      <c r="H48" s="402"/>
      <c r="I48" s="402"/>
      <c r="J48" s="402"/>
      <c r="K48" s="402"/>
      <c r="L48" s="402"/>
      <c r="M48" s="402"/>
      <c r="N48" s="402"/>
      <c r="O48" s="402"/>
      <c r="P48" s="402"/>
      <c r="Q48" s="402"/>
      <c r="R48" s="402"/>
      <c r="S48" s="402"/>
      <c r="T48" s="402"/>
      <c r="U48" s="402"/>
      <c r="V48" s="402"/>
    </row>
    <row r="49" spans="1:22" x14ac:dyDescent="0.75">
      <c r="A49" s="381">
        <v>44</v>
      </c>
      <c r="B49" s="382"/>
      <c r="C49" s="402"/>
      <c r="D49" s="402"/>
      <c r="E49" s="402"/>
      <c r="F49" s="402"/>
      <c r="G49" s="402"/>
      <c r="H49" s="402"/>
      <c r="I49" s="402"/>
      <c r="J49" s="402"/>
      <c r="K49" s="402"/>
      <c r="L49" s="402"/>
      <c r="M49" s="402"/>
      <c r="N49" s="402"/>
      <c r="O49" s="402"/>
      <c r="P49" s="402"/>
      <c r="Q49" s="402"/>
      <c r="R49" s="402"/>
      <c r="S49" s="402"/>
      <c r="T49" s="402"/>
      <c r="U49" s="402"/>
      <c r="V49" s="402"/>
    </row>
    <row r="50" spans="1:22" x14ac:dyDescent="0.75">
      <c r="A50" s="381">
        <v>45</v>
      </c>
      <c r="B50" s="382"/>
      <c r="C50" s="402"/>
      <c r="D50" s="402"/>
      <c r="E50" s="402"/>
      <c r="F50" s="402"/>
      <c r="G50" s="402"/>
      <c r="H50" s="402"/>
      <c r="I50" s="402"/>
      <c r="J50" s="402"/>
      <c r="K50" s="402"/>
      <c r="L50" s="402"/>
      <c r="M50" s="402"/>
      <c r="N50" s="402"/>
      <c r="O50" s="402"/>
      <c r="P50" s="402"/>
      <c r="Q50" s="402"/>
      <c r="R50" s="402"/>
      <c r="S50" s="402"/>
      <c r="T50" s="402"/>
      <c r="U50" s="402"/>
      <c r="V50" s="402"/>
    </row>
    <row r="51" spans="1:22" hidden="1" x14ac:dyDescent="0.75">
      <c r="A51" s="381">
        <v>46</v>
      </c>
      <c r="B51" s="382"/>
      <c r="C51" s="402"/>
      <c r="D51" s="402"/>
      <c r="E51" s="402"/>
      <c r="F51" s="402"/>
      <c r="G51" s="402"/>
      <c r="H51" s="402"/>
      <c r="I51" s="402"/>
      <c r="J51" s="402"/>
      <c r="K51" s="402"/>
      <c r="L51" s="402"/>
      <c r="M51" s="402"/>
      <c r="N51" s="402"/>
      <c r="O51" s="402"/>
      <c r="P51" s="402"/>
      <c r="Q51" s="402"/>
      <c r="R51" s="402"/>
      <c r="S51" s="402"/>
      <c r="T51" s="402"/>
      <c r="U51" s="402"/>
      <c r="V51" s="402"/>
    </row>
    <row r="52" spans="1:22" hidden="1" x14ac:dyDescent="0.75">
      <c r="A52" s="381">
        <v>47</v>
      </c>
      <c r="B52" s="382"/>
      <c r="C52" s="402"/>
      <c r="D52" s="402"/>
      <c r="E52" s="402"/>
      <c r="F52" s="402"/>
      <c r="G52" s="402"/>
      <c r="H52" s="402"/>
      <c r="I52" s="402"/>
      <c r="J52" s="402"/>
      <c r="K52" s="402"/>
      <c r="L52" s="402"/>
      <c r="M52" s="402"/>
      <c r="N52" s="402"/>
      <c r="O52" s="402"/>
      <c r="P52" s="402"/>
      <c r="Q52" s="402"/>
      <c r="R52" s="402"/>
      <c r="S52" s="402"/>
      <c r="T52" s="402"/>
      <c r="U52" s="402"/>
      <c r="V52" s="402"/>
    </row>
    <row r="53" spans="1:22" hidden="1" x14ac:dyDescent="0.75">
      <c r="A53" s="381">
        <v>48</v>
      </c>
      <c r="B53" s="382"/>
      <c r="C53" s="402"/>
      <c r="D53" s="402"/>
      <c r="E53" s="402"/>
      <c r="F53" s="402"/>
      <c r="G53" s="402"/>
      <c r="H53" s="402"/>
      <c r="I53" s="402"/>
      <c r="J53" s="402"/>
      <c r="K53" s="402"/>
      <c r="L53" s="402"/>
      <c r="M53" s="402"/>
      <c r="N53" s="402"/>
      <c r="O53" s="402"/>
      <c r="P53" s="402"/>
      <c r="Q53" s="402"/>
      <c r="R53" s="402"/>
      <c r="S53" s="402"/>
      <c r="T53" s="402"/>
      <c r="U53" s="402"/>
      <c r="V53" s="402"/>
    </row>
    <row r="54" spans="1:22" hidden="1" x14ac:dyDescent="0.75">
      <c r="A54" s="381">
        <v>49</v>
      </c>
      <c r="B54" s="382"/>
      <c r="C54" s="402"/>
      <c r="D54" s="402"/>
      <c r="E54" s="402"/>
      <c r="F54" s="402"/>
      <c r="G54" s="402"/>
      <c r="H54" s="402"/>
      <c r="I54" s="402"/>
      <c r="J54" s="402"/>
      <c r="K54" s="402"/>
      <c r="L54" s="402"/>
      <c r="M54" s="402"/>
      <c r="N54" s="402"/>
      <c r="O54" s="402"/>
      <c r="P54" s="402"/>
      <c r="Q54" s="402"/>
      <c r="R54" s="402"/>
      <c r="S54" s="402"/>
      <c r="T54" s="402"/>
      <c r="U54" s="402"/>
      <c r="V54" s="402"/>
    </row>
    <row r="55" spans="1:22" hidden="1" x14ac:dyDescent="0.75">
      <c r="A55" s="381">
        <v>50</v>
      </c>
      <c r="B55" s="382"/>
      <c r="C55" s="402"/>
      <c r="D55" s="402"/>
      <c r="E55" s="402"/>
      <c r="F55" s="402"/>
      <c r="G55" s="402"/>
      <c r="H55" s="402"/>
      <c r="I55" s="402"/>
      <c r="J55" s="402"/>
      <c r="K55" s="402"/>
      <c r="L55" s="402"/>
      <c r="M55" s="402"/>
      <c r="N55" s="402"/>
      <c r="O55" s="402"/>
      <c r="P55" s="402"/>
      <c r="Q55" s="402"/>
      <c r="R55" s="402"/>
      <c r="S55" s="402"/>
      <c r="T55" s="402"/>
      <c r="U55" s="402"/>
      <c r="V55" s="402"/>
    </row>
    <row r="56" spans="1:22" hidden="1" x14ac:dyDescent="0.75">
      <c r="A56" s="381">
        <v>51</v>
      </c>
      <c r="B56" s="382"/>
      <c r="C56" s="402"/>
      <c r="D56" s="402"/>
      <c r="E56" s="402"/>
      <c r="F56" s="402"/>
      <c r="G56" s="402"/>
      <c r="H56" s="402"/>
      <c r="I56" s="402"/>
      <c r="J56" s="402"/>
      <c r="K56" s="402"/>
      <c r="L56" s="402"/>
      <c r="M56" s="402"/>
      <c r="N56" s="402"/>
      <c r="O56" s="402"/>
      <c r="P56" s="402"/>
      <c r="Q56" s="402"/>
      <c r="R56" s="402"/>
      <c r="S56" s="402"/>
      <c r="T56" s="402"/>
      <c r="U56" s="402"/>
      <c r="V56" s="402"/>
    </row>
    <row r="57" spans="1:22" hidden="1" x14ac:dyDescent="0.75">
      <c r="A57" s="381">
        <v>52</v>
      </c>
      <c r="B57" s="382"/>
      <c r="C57" s="402"/>
      <c r="D57" s="402"/>
      <c r="E57" s="402"/>
      <c r="F57" s="402"/>
      <c r="G57" s="402"/>
      <c r="H57" s="402"/>
      <c r="I57" s="402"/>
      <c r="J57" s="402"/>
      <c r="K57" s="402"/>
      <c r="L57" s="402"/>
      <c r="M57" s="402"/>
      <c r="N57" s="402"/>
      <c r="O57" s="402"/>
      <c r="P57" s="402"/>
      <c r="Q57" s="402"/>
      <c r="R57" s="402"/>
      <c r="S57" s="402"/>
      <c r="T57" s="402"/>
      <c r="U57" s="402"/>
      <c r="V57" s="402"/>
    </row>
    <row r="58" spans="1:22" hidden="1" x14ac:dyDescent="0.75">
      <c r="A58" s="381">
        <v>53</v>
      </c>
      <c r="B58" s="382"/>
      <c r="C58" s="402"/>
      <c r="D58" s="402"/>
      <c r="E58" s="402"/>
      <c r="F58" s="402"/>
      <c r="G58" s="402"/>
      <c r="H58" s="402"/>
      <c r="I58" s="402"/>
      <c r="J58" s="402"/>
      <c r="K58" s="402"/>
      <c r="L58" s="402"/>
      <c r="M58" s="402"/>
      <c r="N58" s="402"/>
      <c r="O58" s="402"/>
      <c r="P58" s="402"/>
      <c r="Q58" s="402"/>
      <c r="R58" s="402"/>
      <c r="S58" s="402"/>
      <c r="T58" s="402"/>
      <c r="U58" s="402"/>
      <c r="V58" s="402"/>
    </row>
    <row r="59" spans="1:22" hidden="1" x14ac:dyDescent="0.75">
      <c r="A59" s="381">
        <v>54</v>
      </c>
      <c r="B59" s="382"/>
      <c r="C59" s="402"/>
      <c r="D59" s="402"/>
      <c r="E59" s="402"/>
      <c r="F59" s="402"/>
      <c r="G59" s="402"/>
      <c r="H59" s="402"/>
      <c r="I59" s="402"/>
      <c r="J59" s="402"/>
      <c r="K59" s="402"/>
      <c r="L59" s="402"/>
      <c r="M59" s="402"/>
      <c r="N59" s="402"/>
      <c r="O59" s="402"/>
      <c r="P59" s="402"/>
      <c r="Q59" s="402"/>
      <c r="R59" s="402"/>
      <c r="S59" s="402"/>
      <c r="T59" s="402"/>
      <c r="U59" s="402"/>
      <c r="V59" s="402"/>
    </row>
    <row r="60" spans="1:22" hidden="1" x14ac:dyDescent="0.75">
      <c r="A60" s="381">
        <v>55</v>
      </c>
      <c r="B60" s="382"/>
      <c r="C60" s="402"/>
      <c r="D60" s="402"/>
      <c r="E60" s="402"/>
      <c r="F60" s="402"/>
      <c r="G60" s="402"/>
      <c r="H60" s="402"/>
      <c r="I60" s="402"/>
      <c r="J60" s="402"/>
      <c r="K60" s="402"/>
      <c r="L60" s="402"/>
      <c r="M60" s="402"/>
      <c r="N60" s="402"/>
      <c r="O60" s="402"/>
      <c r="P60" s="402"/>
      <c r="Q60" s="402"/>
      <c r="R60" s="402"/>
      <c r="S60" s="402"/>
      <c r="T60" s="402"/>
      <c r="U60" s="402"/>
      <c r="V60" s="402"/>
    </row>
    <row r="61" spans="1:22" hidden="1" x14ac:dyDescent="0.75">
      <c r="A61" s="381">
        <v>56</v>
      </c>
      <c r="B61" s="382"/>
      <c r="C61" s="402"/>
      <c r="D61" s="402"/>
      <c r="E61" s="402"/>
      <c r="F61" s="402"/>
      <c r="G61" s="402"/>
      <c r="H61" s="402"/>
      <c r="I61" s="402"/>
      <c r="J61" s="402"/>
      <c r="K61" s="402"/>
      <c r="L61" s="402"/>
      <c r="M61" s="402"/>
      <c r="N61" s="402"/>
      <c r="O61" s="402"/>
      <c r="P61" s="402"/>
      <c r="Q61" s="402"/>
      <c r="R61" s="402"/>
      <c r="S61" s="402"/>
      <c r="T61" s="402"/>
      <c r="U61" s="402"/>
      <c r="V61" s="402"/>
    </row>
    <row r="62" spans="1:22" hidden="1" x14ac:dyDescent="0.75">
      <c r="A62" s="381">
        <v>57</v>
      </c>
      <c r="B62" s="382"/>
      <c r="C62" s="402"/>
      <c r="D62" s="402"/>
      <c r="E62" s="402"/>
      <c r="F62" s="402"/>
      <c r="G62" s="402"/>
      <c r="H62" s="402"/>
      <c r="I62" s="402"/>
      <c r="J62" s="402"/>
      <c r="K62" s="402"/>
      <c r="L62" s="402"/>
      <c r="M62" s="402"/>
      <c r="N62" s="402"/>
      <c r="O62" s="402"/>
      <c r="P62" s="402"/>
      <c r="Q62" s="402"/>
      <c r="R62" s="402"/>
      <c r="S62" s="402"/>
      <c r="T62" s="402"/>
      <c r="U62" s="402"/>
      <c r="V62" s="402"/>
    </row>
    <row r="63" spans="1:22" hidden="1" x14ac:dyDescent="0.75">
      <c r="A63" s="381">
        <v>58</v>
      </c>
      <c r="B63" s="382"/>
      <c r="C63" s="402"/>
      <c r="D63" s="402"/>
      <c r="E63" s="402"/>
      <c r="F63" s="402"/>
      <c r="G63" s="402"/>
      <c r="H63" s="402"/>
      <c r="I63" s="402"/>
      <c r="J63" s="402"/>
      <c r="K63" s="402"/>
      <c r="L63" s="402"/>
      <c r="M63" s="402"/>
      <c r="N63" s="402"/>
      <c r="O63" s="402"/>
      <c r="P63" s="402"/>
      <c r="Q63" s="402"/>
      <c r="R63" s="402"/>
      <c r="S63" s="402"/>
      <c r="T63" s="402"/>
      <c r="U63" s="402"/>
      <c r="V63" s="402"/>
    </row>
    <row r="64" spans="1:22" hidden="1" x14ac:dyDescent="0.75">
      <c r="A64" s="381">
        <v>59</v>
      </c>
      <c r="B64" s="382"/>
      <c r="C64" s="402"/>
      <c r="D64" s="402"/>
      <c r="E64" s="402"/>
      <c r="F64" s="402"/>
      <c r="G64" s="402"/>
      <c r="H64" s="402"/>
      <c r="I64" s="402"/>
      <c r="J64" s="402"/>
      <c r="K64" s="402"/>
      <c r="L64" s="402"/>
      <c r="M64" s="402"/>
      <c r="N64" s="402"/>
      <c r="O64" s="402"/>
      <c r="P64" s="402"/>
      <c r="Q64" s="402"/>
      <c r="R64" s="402"/>
      <c r="S64" s="402"/>
      <c r="T64" s="402"/>
      <c r="U64" s="402"/>
      <c r="V64" s="402"/>
    </row>
    <row r="65" spans="1:22" hidden="1" x14ac:dyDescent="0.75">
      <c r="A65" s="381">
        <v>60</v>
      </c>
      <c r="B65" s="382"/>
      <c r="C65" s="402"/>
      <c r="D65" s="402"/>
      <c r="E65" s="402"/>
      <c r="F65" s="402"/>
      <c r="G65" s="402"/>
      <c r="H65" s="402"/>
      <c r="I65" s="402"/>
      <c r="J65" s="402"/>
      <c r="K65" s="402"/>
      <c r="L65" s="402"/>
      <c r="M65" s="402"/>
      <c r="N65" s="402"/>
      <c r="O65" s="402"/>
      <c r="P65" s="402"/>
      <c r="Q65" s="402"/>
      <c r="R65" s="402"/>
      <c r="S65" s="402"/>
      <c r="T65" s="402"/>
      <c r="U65" s="402"/>
      <c r="V65" s="402"/>
    </row>
    <row r="66" spans="1:22" hidden="1" x14ac:dyDescent="0.75">
      <c r="A66" s="381">
        <v>61</v>
      </c>
      <c r="B66" s="382"/>
      <c r="C66" s="402"/>
      <c r="D66" s="402"/>
      <c r="E66" s="402"/>
      <c r="F66" s="402"/>
      <c r="G66" s="402"/>
      <c r="H66" s="402"/>
      <c r="I66" s="402"/>
      <c r="J66" s="402"/>
      <c r="K66" s="402"/>
      <c r="L66" s="402"/>
      <c r="M66" s="402"/>
      <c r="N66" s="402"/>
      <c r="O66" s="402"/>
      <c r="P66" s="402"/>
      <c r="Q66" s="402"/>
      <c r="R66" s="402"/>
      <c r="S66" s="402"/>
      <c r="T66" s="402"/>
      <c r="U66" s="402"/>
      <c r="V66" s="402"/>
    </row>
    <row r="67" spans="1:22" hidden="1" x14ac:dyDescent="0.75">
      <c r="A67" s="381">
        <v>62</v>
      </c>
      <c r="B67" s="382"/>
      <c r="C67" s="402"/>
      <c r="D67" s="402"/>
      <c r="E67" s="402"/>
      <c r="F67" s="402"/>
      <c r="G67" s="402"/>
      <c r="H67" s="402"/>
      <c r="I67" s="402"/>
      <c r="J67" s="402"/>
      <c r="K67" s="402"/>
      <c r="L67" s="402"/>
      <c r="M67" s="402"/>
      <c r="N67" s="402"/>
      <c r="O67" s="402"/>
      <c r="P67" s="402"/>
      <c r="Q67" s="402"/>
      <c r="R67" s="402"/>
      <c r="S67" s="402"/>
      <c r="T67" s="402"/>
      <c r="U67" s="402"/>
      <c r="V67" s="402"/>
    </row>
    <row r="68" spans="1:22" hidden="1" x14ac:dyDescent="0.75">
      <c r="A68" s="381">
        <v>63</v>
      </c>
      <c r="B68" s="382"/>
      <c r="C68" s="402"/>
      <c r="D68" s="402"/>
      <c r="E68" s="402"/>
      <c r="F68" s="402"/>
      <c r="G68" s="402"/>
      <c r="H68" s="402"/>
      <c r="I68" s="402"/>
      <c r="J68" s="402"/>
      <c r="K68" s="402"/>
      <c r="L68" s="402"/>
      <c r="M68" s="402"/>
      <c r="N68" s="402"/>
      <c r="O68" s="402"/>
      <c r="P68" s="402"/>
      <c r="Q68" s="402"/>
      <c r="R68" s="402"/>
      <c r="S68" s="402"/>
      <c r="T68" s="402"/>
      <c r="U68" s="402"/>
      <c r="V68" s="402"/>
    </row>
    <row r="69" spans="1:22" hidden="1" x14ac:dyDescent="0.75">
      <c r="A69" s="381">
        <v>64</v>
      </c>
      <c r="B69" s="382"/>
      <c r="C69" s="402"/>
      <c r="D69" s="402"/>
      <c r="E69" s="402"/>
      <c r="F69" s="402"/>
      <c r="G69" s="402"/>
      <c r="H69" s="402"/>
      <c r="I69" s="402"/>
      <c r="J69" s="402"/>
      <c r="K69" s="402"/>
      <c r="L69" s="402"/>
      <c r="M69" s="402"/>
      <c r="N69" s="402"/>
      <c r="O69" s="402"/>
      <c r="P69" s="402"/>
      <c r="Q69" s="402"/>
      <c r="R69" s="402"/>
      <c r="S69" s="402"/>
      <c r="T69" s="402"/>
      <c r="U69" s="402"/>
      <c r="V69" s="402"/>
    </row>
    <row r="70" spans="1:22" hidden="1" x14ac:dyDescent="0.75">
      <c r="A70" s="381">
        <v>65</v>
      </c>
      <c r="B70" s="382"/>
      <c r="C70" s="402"/>
      <c r="D70" s="402"/>
      <c r="E70" s="402"/>
      <c r="F70" s="402"/>
      <c r="G70" s="402"/>
      <c r="H70" s="402"/>
      <c r="I70" s="402"/>
      <c r="J70" s="402"/>
      <c r="K70" s="402"/>
      <c r="L70" s="402"/>
      <c r="M70" s="402"/>
      <c r="N70" s="402"/>
      <c r="O70" s="402"/>
      <c r="P70" s="402"/>
      <c r="Q70" s="402"/>
      <c r="R70" s="402"/>
      <c r="S70" s="402"/>
      <c r="T70" s="402"/>
      <c r="U70" s="402"/>
      <c r="V70" s="402"/>
    </row>
    <row r="71" spans="1:22" hidden="1" x14ac:dyDescent="0.75">
      <c r="A71" s="381">
        <v>66</v>
      </c>
      <c r="B71" s="382"/>
      <c r="C71" s="402"/>
      <c r="D71" s="402"/>
      <c r="E71" s="402"/>
      <c r="F71" s="402"/>
      <c r="G71" s="402"/>
      <c r="H71" s="402"/>
      <c r="I71" s="402"/>
      <c r="J71" s="402"/>
      <c r="K71" s="402"/>
      <c r="L71" s="402"/>
      <c r="M71" s="402"/>
      <c r="N71" s="402"/>
      <c r="O71" s="402"/>
      <c r="P71" s="402"/>
      <c r="Q71" s="402"/>
      <c r="R71" s="402"/>
      <c r="S71" s="402"/>
      <c r="T71" s="402"/>
      <c r="U71" s="402"/>
      <c r="V71" s="402"/>
    </row>
    <row r="72" spans="1:22" hidden="1" x14ac:dyDescent="0.75">
      <c r="A72" s="381">
        <v>67</v>
      </c>
      <c r="B72" s="382"/>
      <c r="C72" s="402"/>
      <c r="D72" s="402"/>
      <c r="E72" s="402"/>
      <c r="F72" s="402"/>
      <c r="G72" s="402"/>
      <c r="H72" s="402"/>
      <c r="I72" s="402"/>
      <c r="J72" s="402"/>
      <c r="K72" s="402"/>
      <c r="L72" s="402"/>
      <c r="M72" s="402"/>
      <c r="N72" s="402"/>
      <c r="O72" s="402"/>
      <c r="P72" s="402"/>
      <c r="Q72" s="402"/>
      <c r="R72" s="402"/>
      <c r="S72" s="402"/>
      <c r="T72" s="402"/>
      <c r="U72" s="402"/>
      <c r="V72" s="402"/>
    </row>
    <row r="73" spans="1:22" hidden="1" x14ac:dyDescent="0.75">
      <c r="A73" s="381">
        <v>68</v>
      </c>
      <c r="B73" s="382"/>
      <c r="C73" s="402"/>
      <c r="D73" s="402"/>
      <c r="E73" s="402"/>
      <c r="F73" s="402"/>
      <c r="G73" s="402"/>
      <c r="H73" s="402"/>
      <c r="I73" s="402"/>
      <c r="J73" s="402"/>
      <c r="K73" s="402"/>
      <c r="L73" s="402"/>
      <c r="M73" s="402"/>
      <c r="N73" s="402"/>
      <c r="O73" s="402"/>
      <c r="P73" s="402"/>
      <c r="Q73" s="402"/>
      <c r="R73" s="402"/>
      <c r="S73" s="402"/>
      <c r="T73" s="402"/>
      <c r="U73" s="402"/>
      <c r="V73" s="402"/>
    </row>
    <row r="74" spans="1:22" hidden="1" x14ac:dyDescent="0.75">
      <c r="A74" s="381">
        <v>69</v>
      </c>
      <c r="B74" s="382"/>
      <c r="C74" s="402"/>
      <c r="D74" s="402"/>
      <c r="E74" s="402"/>
      <c r="F74" s="402"/>
      <c r="G74" s="402"/>
      <c r="H74" s="402"/>
      <c r="I74" s="402"/>
      <c r="J74" s="402"/>
      <c r="K74" s="402"/>
      <c r="L74" s="402"/>
      <c r="M74" s="402"/>
      <c r="N74" s="402"/>
      <c r="O74" s="402"/>
      <c r="P74" s="402"/>
      <c r="Q74" s="402"/>
      <c r="R74" s="402"/>
      <c r="S74" s="402"/>
      <c r="T74" s="402"/>
      <c r="U74" s="402"/>
      <c r="V74" s="402"/>
    </row>
    <row r="75" spans="1:22" hidden="1" x14ac:dyDescent="0.75">
      <c r="A75" s="381">
        <v>70</v>
      </c>
      <c r="B75" s="382"/>
      <c r="C75" s="402"/>
      <c r="D75" s="402"/>
      <c r="E75" s="402"/>
      <c r="F75" s="402"/>
      <c r="G75" s="402"/>
      <c r="H75" s="402"/>
      <c r="I75" s="402"/>
      <c r="J75" s="402"/>
      <c r="K75" s="402"/>
      <c r="L75" s="402"/>
      <c r="M75" s="402"/>
      <c r="N75" s="402"/>
      <c r="O75" s="402"/>
      <c r="P75" s="402"/>
      <c r="Q75" s="402"/>
      <c r="R75" s="402"/>
      <c r="S75" s="402"/>
      <c r="T75" s="402"/>
      <c r="U75" s="402"/>
      <c r="V75" s="402"/>
    </row>
    <row r="76" spans="1:22" hidden="1" x14ac:dyDescent="0.75">
      <c r="A76" s="381">
        <v>71</v>
      </c>
      <c r="B76" s="382"/>
      <c r="C76" s="402"/>
      <c r="D76" s="402"/>
      <c r="E76" s="402"/>
      <c r="F76" s="402"/>
      <c r="G76" s="402"/>
      <c r="H76" s="402"/>
      <c r="I76" s="402"/>
      <c r="J76" s="402"/>
      <c r="K76" s="402"/>
      <c r="L76" s="402"/>
      <c r="M76" s="402"/>
      <c r="N76" s="402"/>
      <c r="O76" s="402"/>
      <c r="P76" s="402"/>
      <c r="Q76" s="402"/>
      <c r="R76" s="402"/>
      <c r="S76" s="402"/>
      <c r="T76" s="402"/>
      <c r="U76" s="402"/>
      <c r="V76" s="402"/>
    </row>
    <row r="77" spans="1:22" hidden="1" x14ac:dyDescent="0.75">
      <c r="A77" s="381">
        <v>72</v>
      </c>
      <c r="B77" s="382"/>
      <c r="C77" s="402"/>
      <c r="D77" s="402"/>
      <c r="E77" s="402"/>
      <c r="F77" s="402"/>
      <c r="G77" s="402"/>
      <c r="H77" s="402"/>
      <c r="I77" s="402"/>
      <c r="J77" s="402"/>
      <c r="K77" s="402"/>
      <c r="L77" s="402"/>
      <c r="M77" s="402"/>
      <c r="N77" s="402"/>
      <c r="O77" s="402"/>
      <c r="P77" s="402"/>
      <c r="Q77" s="402"/>
      <c r="R77" s="402"/>
      <c r="S77" s="402"/>
      <c r="T77" s="402"/>
      <c r="U77" s="402"/>
      <c r="V77" s="402"/>
    </row>
    <row r="78" spans="1:22" hidden="1" x14ac:dyDescent="0.75">
      <c r="A78" s="381">
        <v>73</v>
      </c>
      <c r="B78" s="382"/>
      <c r="C78" s="402"/>
      <c r="D78" s="402"/>
      <c r="E78" s="402"/>
      <c r="F78" s="402"/>
      <c r="G78" s="402"/>
      <c r="H78" s="402"/>
      <c r="I78" s="402"/>
      <c r="J78" s="402"/>
      <c r="K78" s="402"/>
      <c r="L78" s="402"/>
      <c r="M78" s="402"/>
      <c r="N78" s="402"/>
      <c r="O78" s="402"/>
      <c r="P78" s="402"/>
      <c r="Q78" s="402"/>
      <c r="R78" s="402"/>
      <c r="S78" s="402"/>
      <c r="T78" s="402"/>
      <c r="U78" s="402"/>
      <c r="V78" s="402"/>
    </row>
    <row r="79" spans="1:22" hidden="1" x14ac:dyDescent="0.75">
      <c r="A79" s="381">
        <v>74</v>
      </c>
      <c r="B79" s="382"/>
      <c r="C79" s="402"/>
      <c r="D79" s="402"/>
      <c r="E79" s="402"/>
      <c r="F79" s="402"/>
      <c r="G79" s="402"/>
      <c r="H79" s="402"/>
      <c r="I79" s="402"/>
      <c r="J79" s="402"/>
      <c r="K79" s="402"/>
      <c r="L79" s="402"/>
      <c r="M79" s="402"/>
      <c r="N79" s="402"/>
      <c r="O79" s="402"/>
      <c r="P79" s="402"/>
      <c r="Q79" s="402"/>
      <c r="R79" s="402"/>
      <c r="S79" s="402"/>
      <c r="T79" s="402"/>
      <c r="U79" s="402"/>
      <c r="V79" s="402"/>
    </row>
    <row r="80" spans="1:22" hidden="1" x14ac:dyDescent="0.75">
      <c r="A80" s="381">
        <v>75</v>
      </c>
      <c r="B80" s="382"/>
      <c r="C80" s="402"/>
      <c r="D80" s="402"/>
      <c r="E80" s="402"/>
      <c r="F80" s="402"/>
      <c r="G80" s="402"/>
      <c r="H80" s="402"/>
      <c r="I80" s="402"/>
      <c r="J80" s="402"/>
      <c r="K80" s="402"/>
      <c r="L80" s="402"/>
      <c r="M80" s="402"/>
      <c r="N80" s="402"/>
      <c r="O80" s="402"/>
      <c r="P80" s="402"/>
      <c r="Q80" s="402"/>
      <c r="R80" s="402"/>
      <c r="S80" s="402"/>
      <c r="T80" s="402"/>
      <c r="U80" s="402"/>
      <c r="V80" s="402"/>
    </row>
    <row r="81" spans="1:22" hidden="1" x14ac:dyDescent="0.75">
      <c r="A81" s="381">
        <v>76</v>
      </c>
      <c r="B81" s="382"/>
      <c r="C81" s="402"/>
      <c r="D81" s="402"/>
      <c r="E81" s="402"/>
      <c r="F81" s="402"/>
      <c r="G81" s="402"/>
      <c r="H81" s="402"/>
      <c r="I81" s="402"/>
      <c r="J81" s="402"/>
      <c r="K81" s="402"/>
      <c r="L81" s="402"/>
      <c r="M81" s="402"/>
      <c r="N81" s="402"/>
      <c r="O81" s="402"/>
      <c r="P81" s="402"/>
      <c r="Q81" s="402"/>
      <c r="R81" s="402"/>
      <c r="S81" s="402"/>
      <c r="T81" s="402"/>
      <c r="U81" s="402"/>
      <c r="V81" s="402"/>
    </row>
    <row r="82" spans="1:22" hidden="1" x14ac:dyDescent="0.75">
      <c r="A82" s="381">
        <v>77</v>
      </c>
      <c r="B82" s="382"/>
      <c r="C82" s="402"/>
      <c r="D82" s="402"/>
      <c r="E82" s="402"/>
      <c r="F82" s="402"/>
      <c r="G82" s="402"/>
      <c r="H82" s="402"/>
      <c r="I82" s="402"/>
      <c r="J82" s="402"/>
      <c r="K82" s="402"/>
      <c r="L82" s="402"/>
      <c r="M82" s="402"/>
      <c r="N82" s="402"/>
      <c r="O82" s="402"/>
      <c r="P82" s="402"/>
      <c r="Q82" s="402"/>
      <c r="R82" s="402"/>
      <c r="S82" s="402"/>
      <c r="T82" s="402"/>
      <c r="U82" s="402"/>
      <c r="V82" s="402"/>
    </row>
    <row r="83" spans="1:22" hidden="1" x14ac:dyDescent="0.75">
      <c r="A83" s="381">
        <v>78</v>
      </c>
      <c r="B83" s="382"/>
      <c r="C83" s="402"/>
      <c r="D83" s="402"/>
      <c r="E83" s="402"/>
      <c r="F83" s="402"/>
      <c r="G83" s="402"/>
      <c r="H83" s="402"/>
      <c r="I83" s="402"/>
      <c r="J83" s="402"/>
      <c r="K83" s="402"/>
      <c r="L83" s="402"/>
      <c r="M83" s="402"/>
      <c r="N83" s="402"/>
      <c r="O83" s="402"/>
      <c r="P83" s="402"/>
      <c r="Q83" s="402"/>
      <c r="R83" s="402"/>
      <c r="S83" s="402"/>
      <c r="T83" s="402"/>
      <c r="U83" s="402"/>
      <c r="V83" s="402"/>
    </row>
    <row r="84" spans="1:22" hidden="1" x14ac:dyDescent="0.75">
      <c r="A84" s="381">
        <v>79</v>
      </c>
      <c r="B84" s="382"/>
      <c r="C84" s="402"/>
      <c r="D84" s="402"/>
      <c r="E84" s="402"/>
      <c r="F84" s="402"/>
      <c r="G84" s="402"/>
      <c r="H84" s="402"/>
      <c r="I84" s="402"/>
      <c r="J84" s="402"/>
      <c r="K84" s="402"/>
      <c r="L84" s="402"/>
      <c r="M84" s="402"/>
      <c r="N84" s="402"/>
      <c r="O84" s="402"/>
      <c r="P84" s="402"/>
      <c r="Q84" s="402"/>
      <c r="R84" s="402"/>
      <c r="S84" s="402"/>
      <c r="T84" s="402"/>
      <c r="U84" s="402"/>
      <c r="V84" s="402"/>
    </row>
    <row r="85" spans="1:22" hidden="1" x14ac:dyDescent="0.75">
      <c r="A85" s="381">
        <v>80</v>
      </c>
      <c r="B85" s="382"/>
      <c r="C85" s="402"/>
      <c r="D85" s="402"/>
      <c r="E85" s="402"/>
      <c r="F85" s="402"/>
      <c r="G85" s="402"/>
      <c r="H85" s="402"/>
      <c r="I85" s="402"/>
      <c r="J85" s="402"/>
      <c r="K85" s="402"/>
      <c r="L85" s="402"/>
      <c r="M85" s="402"/>
      <c r="N85" s="402"/>
      <c r="O85" s="402"/>
      <c r="P85" s="402"/>
      <c r="Q85" s="402"/>
      <c r="R85" s="402"/>
      <c r="S85" s="402"/>
      <c r="T85" s="402"/>
      <c r="U85" s="402"/>
      <c r="V85" s="402"/>
    </row>
    <row r="86" spans="1:22" hidden="1" x14ac:dyDescent="0.75">
      <c r="A86" s="381">
        <v>81</v>
      </c>
      <c r="B86" s="382"/>
      <c r="C86" s="402"/>
      <c r="D86" s="402"/>
      <c r="E86" s="402"/>
      <c r="F86" s="402"/>
      <c r="G86" s="402"/>
      <c r="H86" s="402"/>
      <c r="I86" s="402"/>
      <c r="J86" s="402"/>
      <c r="K86" s="402"/>
      <c r="L86" s="402"/>
      <c r="M86" s="402"/>
      <c r="N86" s="402"/>
      <c r="O86" s="402"/>
      <c r="P86" s="402"/>
      <c r="Q86" s="402"/>
      <c r="R86" s="402"/>
      <c r="S86" s="402"/>
      <c r="T86" s="402"/>
      <c r="U86" s="402"/>
      <c r="V86" s="402"/>
    </row>
    <row r="87" spans="1:22" hidden="1" x14ac:dyDescent="0.75">
      <c r="A87" s="381">
        <v>82</v>
      </c>
      <c r="B87" s="382"/>
      <c r="C87" s="402"/>
      <c r="D87" s="402"/>
      <c r="E87" s="402"/>
      <c r="F87" s="402"/>
      <c r="G87" s="402"/>
      <c r="H87" s="402"/>
      <c r="I87" s="402"/>
      <c r="J87" s="402"/>
      <c r="K87" s="402"/>
      <c r="L87" s="402"/>
      <c r="M87" s="402"/>
      <c r="N87" s="402"/>
      <c r="O87" s="402"/>
      <c r="P87" s="402"/>
      <c r="Q87" s="402"/>
      <c r="R87" s="402"/>
      <c r="S87" s="402"/>
      <c r="T87" s="402"/>
      <c r="U87" s="402"/>
      <c r="V87" s="402"/>
    </row>
    <row r="88" spans="1:22" hidden="1" x14ac:dyDescent="0.75">
      <c r="A88" s="381">
        <v>83</v>
      </c>
      <c r="B88" s="382"/>
      <c r="C88" s="402"/>
      <c r="D88" s="402"/>
      <c r="E88" s="402"/>
      <c r="F88" s="402"/>
      <c r="G88" s="402"/>
      <c r="H88" s="402"/>
      <c r="I88" s="402"/>
      <c r="J88" s="402"/>
      <c r="K88" s="402"/>
      <c r="L88" s="402"/>
      <c r="M88" s="402"/>
      <c r="N88" s="402"/>
      <c r="O88" s="402"/>
      <c r="P88" s="402"/>
      <c r="Q88" s="402"/>
      <c r="R88" s="402"/>
      <c r="S88" s="402"/>
      <c r="T88" s="402"/>
      <c r="U88" s="402"/>
      <c r="V88" s="402"/>
    </row>
    <row r="89" spans="1:22" hidden="1" x14ac:dyDescent="0.75">
      <c r="A89" s="381">
        <v>84</v>
      </c>
      <c r="B89" s="382"/>
      <c r="C89" s="402"/>
      <c r="D89" s="402"/>
      <c r="E89" s="402"/>
      <c r="F89" s="402"/>
      <c r="G89" s="402"/>
      <c r="H89" s="402"/>
      <c r="I89" s="402"/>
      <c r="J89" s="402"/>
      <c r="K89" s="402"/>
      <c r="L89" s="402"/>
      <c r="M89" s="402"/>
      <c r="N89" s="402"/>
      <c r="O89" s="402"/>
      <c r="P89" s="402"/>
      <c r="Q89" s="402"/>
      <c r="R89" s="402"/>
      <c r="S89" s="402"/>
      <c r="T89" s="402"/>
      <c r="U89" s="402"/>
      <c r="V89" s="402"/>
    </row>
    <row r="90" spans="1:22" hidden="1" x14ac:dyDescent="0.75">
      <c r="A90" s="381">
        <v>85</v>
      </c>
      <c r="B90" s="382"/>
      <c r="C90" s="402"/>
      <c r="D90" s="402"/>
      <c r="E90" s="402"/>
      <c r="F90" s="402"/>
      <c r="G90" s="402"/>
      <c r="H90" s="402"/>
      <c r="I90" s="402"/>
      <c r="J90" s="402"/>
      <c r="K90" s="402"/>
      <c r="L90" s="402"/>
      <c r="M90" s="402"/>
      <c r="N90" s="402"/>
      <c r="O90" s="402"/>
      <c r="P90" s="402"/>
      <c r="Q90" s="402"/>
      <c r="R90" s="402"/>
      <c r="S90" s="402"/>
      <c r="T90" s="402"/>
      <c r="U90" s="402"/>
      <c r="V90" s="402"/>
    </row>
    <row r="91" spans="1:22" hidden="1" x14ac:dyDescent="0.75">
      <c r="A91" s="381">
        <v>86</v>
      </c>
      <c r="B91" s="382"/>
      <c r="C91" s="402"/>
      <c r="D91" s="402"/>
      <c r="E91" s="402"/>
      <c r="F91" s="402"/>
      <c r="G91" s="402"/>
      <c r="H91" s="402"/>
      <c r="I91" s="402"/>
      <c r="J91" s="402"/>
      <c r="K91" s="402"/>
      <c r="L91" s="402"/>
      <c r="M91" s="402"/>
      <c r="N91" s="402"/>
      <c r="O91" s="402"/>
      <c r="P91" s="402"/>
      <c r="Q91" s="402"/>
      <c r="R91" s="402"/>
      <c r="S91" s="402"/>
      <c r="T91" s="402"/>
      <c r="U91" s="402"/>
      <c r="V91" s="402"/>
    </row>
    <row r="92" spans="1:22" hidden="1" x14ac:dyDescent="0.75">
      <c r="A92" s="381">
        <v>87</v>
      </c>
      <c r="B92" s="382"/>
      <c r="C92" s="402"/>
      <c r="D92" s="402"/>
      <c r="E92" s="402"/>
      <c r="F92" s="402"/>
      <c r="G92" s="402"/>
      <c r="H92" s="402"/>
      <c r="I92" s="402"/>
      <c r="J92" s="402"/>
      <c r="K92" s="402"/>
      <c r="L92" s="402"/>
      <c r="M92" s="402"/>
      <c r="N92" s="402"/>
      <c r="O92" s="402"/>
      <c r="P92" s="402"/>
      <c r="Q92" s="402"/>
      <c r="R92" s="402"/>
      <c r="S92" s="402"/>
      <c r="T92" s="402"/>
      <c r="U92" s="402"/>
      <c r="V92" s="402"/>
    </row>
    <row r="93" spans="1:22" hidden="1" x14ac:dyDescent="0.75">
      <c r="A93" s="381">
        <v>88</v>
      </c>
      <c r="B93" s="382"/>
      <c r="C93" s="402"/>
      <c r="D93" s="402"/>
      <c r="E93" s="402"/>
      <c r="F93" s="402"/>
      <c r="G93" s="402"/>
      <c r="H93" s="402"/>
      <c r="I93" s="402"/>
      <c r="J93" s="402"/>
      <c r="K93" s="402"/>
      <c r="L93" s="402"/>
      <c r="M93" s="402"/>
      <c r="N93" s="402"/>
      <c r="O93" s="402"/>
      <c r="P93" s="402"/>
      <c r="Q93" s="402"/>
      <c r="R93" s="402"/>
      <c r="S93" s="402"/>
      <c r="T93" s="402"/>
      <c r="U93" s="402"/>
      <c r="V93" s="402"/>
    </row>
    <row r="94" spans="1:22" hidden="1" x14ac:dyDescent="0.75">
      <c r="A94" s="381">
        <v>89</v>
      </c>
      <c r="B94" s="382"/>
      <c r="C94" s="402"/>
      <c r="D94" s="402"/>
      <c r="E94" s="402"/>
      <c r="F94" s="402"/>
      <c r="G94" s="402"/>
      <c r="H94" s="402"/>
      <c r="I94" s="402"/>
      <c r="J94" s="402"/>
      <c r="K94" s="402"/>
      <c r="L94" s="402"/>
      <c r="M94" s="402"/>
      <c r="N94" s="402"/>
      <c r="O94" s="402"/>
      <c r="P94" s="402"/>
      <c r="Q94" s="402"/>
      <c r="R94" s="402"/>
      <c r="S94" s="402"/>
      <c r="T94" s="402"/>
      <c r="U94" s="402"/>
      <c r="V94" s="402"/>
    </row>
    <row r="95" spans="1:22" hidden="1" x14ac:dyDescent="0.75">
      <c r="A95" s="381">
        <v>90</v>
      </c>
      <c r="B95" s="382"/>
      <c r="C95" s="402"/>
      <c r="D95" s="402"/>
      <c r="E95" s="402"/>
      <c r="F95" s="402"/>
      <c r="G95" s="402"/>
      <c r="H95" s="402"/>
      <c r="I95" s="402"/>
      <c r="J95" s="402"/>
      <c r="K95" s="402"/>
      <c r="L95" s="402"/>
      <c r="M95" s="402"/>
      <c r="N95" s="402"/>
      <c r="O95" s="402"/>
      <c r="P95" s="402"/>
      <c r="Q95" s="402"/>
      <c r="R95" s="402"/>
      <c r="S95" s="402"/>
      <c r="T95" s="402"/>
      <c r="U95" s="402"/>
      <c r="V95" s="402"/>
    </row>
    <row r="96" spans="1:22" hidden="1" x14ac:dyDescent="0.75">
      <c r="A96" s="381">
        <v>91</v>
      </c>
      <c r="B96" s="382"/>
      <c r="C96" s="402"/>
      <c r="D96" s="402"/>
      <c r="E96" s="402"/>
      <c r="F96" s="402"/>
      <c r="G96" s="402"/>
      <c r="H96" s="402"/>
      <c r="I96" s="402"/>
      <c r="J96" s="402"/>
      <c r="K96" s="402"/>
      <c r="L96" s="402"/>
      <c r="M96" s="402"/>
      <c r="N96" s="402"/>
      <c r="O96" s="402"/>
      <c r="P96" s="402"/>
      <c r="Q96" s="402"/>
      <c r="R96" s="402"/>
      <c r="S96" s="402"/>
      <c r="T96" s="402"/>
      <c r="U96" s="402"/>
      <c r="V96" s="402"/>
    </row>
    <row r="97" spans="1:22" hidden="1" x14ac:dyDescent="0.75">
      <c r="A97" s="381">
        <v>92</v>
      </c>
      <c r="B97" s="382"/>
      <c r="C97" s="402"/>
      <c r="D97" s="402"/>
      <c r="E97" s="402"/>
      <c r="F97" s="402"/>
      <c r="G97" s="402"/>
      <c r="H97" s="402"/>
      <c r="I97" s="402"/>
      <c r="J97" s="402"/>
      <c r="K97" s="402"/>
      <c r="L97" s="402"/>
      <c r="M97" s="402"/>
      <c r="N97" s="402"/>
      <c r="O97" s="402"/>
      <c r="P97" s="402"/>
      <c r="Q97" s="402"/>
      <c r="R97" s="402"/>
      <c r="S97" s="402"/>
      <c r="T97" s="402"/>
      <c r="U97" s="402"/>
      <c r="V97" s="402"/>
    </row>
    <row r="98" spans="1:22" hidden="1" x14ac:dyDescent="0.75">
      <c r="A98" s="381">
        <v>93</v>
      </c>
      <c r="B98" s="382"/>
      <c r="C98" s="402"/>
      <c r="D98" s="402"/>
      <c r="E98" s="402"/>
      <c r="F98" s="402"/>
      <c r="G98" s="402"/>
      <c r="H98" s="402"/>
      <c r="I98" s="402"/>
      <c r="J98" s="402"/>
      <c r="K98" s="402"/>
      <c r="L98" s="402"/>
      <c r="M98" s="402"/>
      <c r="N98" s="402"/>
      <c r="O98" s="402"/>
      <c r="P98" s="402"/>
      <c r="Q98" s="402"/>
      <c r="R98" s="402"/>
      <c r="S98" s="402"/>
      <c r="T98" s="402"/>
      <c r="U98" s="402"/>
      <c r="V98" s="402"/>
    </row>
    <row r="99" spans="1:22" hidden="1" x14ac:dyDescent="0.75">
      <c r="A99" s="381">
        <v>94</v>
      </c>
      <c r="B99" s="382"/>
      <c r="C99" s="402"/>
      <c r="D99" s="402"/>
      <c r="E99" s="402"/>
      <c r="F99" s="402"/>
      <c r="G99" s="402"/>
      <c r="H99" s="402"/>
      <c r="I99" s="402"/>
      <c r="J99" s="402"/>
      <c r="K99" s="402"/>
      <c r="L99" s="402"/>
      <c r="M99" s="402"/>
      <c r="N99" s="402"/>
      <c r="O99" s="402"/>
      <c r="P99" s="402"/>
      <c r="Q99" s="402"/>
      <c r="R99" s="402"/>
      <c r="S99" s="402"/>
      <c r="T99" s="402"/>
      <c r="U99" s="402"/>
      <c r="V99" s="402"/>
    </row>
    <row r="100" spans="1:22" hidden="1" x14ac:dyDescent="0.75">
      <c r="A100" s="381">
        <v>95</v>
      </c>
      <c r="B100" s="382"/>
      <c r="C100" s="402"/>
      <c r="D100" s="402"/>
      <c r="E100" s="402"/>
      <c r="F100" s="402"/>
      <c r="G100" s="402"/>
      <c r="H100" s="402"/>
      <c r="I100" s="402"/>
      <c r="J100" s="402"/>
      <c r="K100" s="402"/>
      <c r="L100" s="402"/>
      <c r="M100" s="402"/>
      <c r="N100" s="402"/>
      <c r="O100" s="402"/>
      <c r="P100" s="402"/>
      <c r="Q100" s="402"/>
      <c r="R100" s="402"/>
      <c r="S100" s="402"/>
      <c r="T100" s="402"/>
      <c r="U100" s="402"/>
      <c r="V100" s="402"/>
    </row>
    <row r="101" spans="1:22" hidden="1" x14ac:dyDescent="0.75">
      <c r="A101" s="381">
        <v>96</v>
      </c>
      <c r="B101" s="382"/>
      <c r="C101" s="402"/>
      <c r="D101" s="402"/>
      <c r="E101" s="402"/>
      <c r="F101" s="402"/>
      <c r="G101" s="402"/>
      <c r="H101" s="402"/>
      <c r="I101" s="402"/>
      <c r="J101" s="402"/>
      <c r="K101" s="402"/>
      <c r="L101" s="402"/>
      <c r="M101" s="402"/>
      <c r="N101" s="402"/>
      <c r="O101" s="402"/>
      <c r="P101" s="402"/>
      <c r="Q101" s="402"/>
      <c r="R101" s="402"/>
      <c r="S101" s="402"/>
      <c r="T101" s="402"/>
      <c r="U101" s="402"/>
      <c r="V101" s="402"/>
    </row>
    <row r="102" spans="1:22" hidden="1" x14ac:dyDescent="0.75">
      <c r="A102" s="381">
        <v>97</v>
      </c>
      <c r="B102" s="382"/>
      <c r="C102" s="402"/>
      <c r="D102" s="402"/>
      <c r="E102" s="402"/>
      <c r="F102" s="402"/>
      <c r="G102" s="402"/>
      <c r="H102" s="402"/>
      <c r="I102" s="402"/>
      <c r="J102" s="402"/>
      <c r="K102" s="402"/>
      <c r="L102" s="402"/>
      <c r="M102" s="402"/>
      <c r="N102" s="402"/>
      <c r="O102" s="402"/>
      <c r="P102" s="402"/>
      <c r="Q102" s="402"/>
      <c r="R102" s="402"/>
      <c r="S102" s="402"/>
      <c r="T102" s="402"/>
      <c r="U102" s="402"/>
      <c r="V102" s="402"/>
    </row>
    <row r="103" spans="1:22" hidden="1" x14ac:dyDescent="0.75">
      <c r="A103" s="381">
        <v>98</v>
      </c>
      <c r="B103" s="382"/>
      <c r="C103" s="402"/>
      <c r="D103" s="402"/>
      <c r="E103" s="402"/>
      <c r="F103" s="402"/>
      <c r="G103" s="402"/>
      <c r="H103" s="402"/>
      <c r="I103" s="402"/>
      <c r="J103" s="402"/>
      <c r="K103" s="402"/>
      <c r="L103" s="402"/>
      <c r="M103" s="402"/>
      <c r="N103" s="402"/>
      <c r="O103" s="402"/>
      <c r="P103" s="402"/>
      <c r="Q103" s="402"/>
      <c r="R103" s="402"/>
      <c r="S103" s="402"/>
      <c r="T103" s="402"/>
      <c r="U103" s="402"/>
      <c r="V103" s="402"/>
    </row>
    <row r="104" spans="1:22" hidden="1" x14ac:dyDescent="0.75">
      <c r="A104" s="381">
        <v>99</v>
      </c>
      <c r="B104" s="382"/>
      <c r="C104" s="402"/>
      <c r="D104" s="402"/>
      <c r="E104" s="402"/>
      <c r="F104" s="402"/>
      <c r="G104" s="402"/>
      <c r="H104" s="402"/>
      <c r="I104" s="402"/>
      <c r="J104" s="402"/>
      <c r="K104" s="402"/>
      <c r="L104" s="402"/>
      <c r="M104" s="402"/>
      <c r="N104" s="402"/>
      <c r="O104" s="402"/>
      <c r="P104" s="402"/>
      <c r="Q104" s="402"/>
      <c r="R104" s="402"/>
      <c r="S104" s="402"/>
      <c r="T104" s="402"/>
      <c r="U104" s="402"/>
      <c r="V104" s="402"/>
    </row>
    <row r="105" spans="1:22" hidden="1" x14ac:dyDescent="0.75">
      <c r="A105" s="381">
        <v>100</v>
      </c>
      <c r="B105" s="382"/>
      <c r="C105" s="402"/>
      <c r="D105" s="402"/>
      <c r="E105" s="402"/>
      <c r="F105" s="402"/>
      <c r="G105" s="402"/>
      <c r="H105" s="402"/>
      <c r="I105" s="402"/>
      <c r="J105" s="402"/>
      <c r="K105" s="402"/>
      <c r="L105" s="402"/>
      <c r="M105" s="402"/>
      <c r="N105" s="402"/>
      <c r="O105" s="402"/>
      <c r="P105" s="402"/>
      <c r="Q105" s="402"/>
      <c r="R105" s="402"/>
      <c r="S105" s="402"/>
      <c r="T105" s="402"/>
      <c r="U105" s="402"/>
      <c r="V105" s="402"/>
    </row>
    <row r="106" spans="1:22" hidden="1" x14ac:dyDescent="0.75">
      <c r="A106" s="381">
        <v>101</v>
      </c>
      <c r="B106" s="382"/>
      <c r="C106" s="402"/>
      <c r="D106" s="402"/>
      <c r="E106" s="402"/>
      <c r="F106" s="402"/>
      <c r="G106" s="402"/>
      <c r="H106" s="402"/>
      <c r="I106" s="402"/>
      <c r="J106" s="402"/>
      <c r="K106" s="402"/>
      <c r="L106" s="402"/>
      <c r="M106" s="402"/>
      <c r="N106" s="402"/>
      <c r="O106" s="402"/>
      <c r="P106" s="402"/>
      <c r="Q106" s="402"/>
      <c r="R106" s="402"/>
      <c r="S106" s="402"/>
      <c r="T106" s="402"/>
      <c r="U106" s="402"/>
      <c r="V106" s="402"/>
    </row>
    <row r="107" spans="1:22" hidden="1" x14ac:dyDescent="0.75">
      <c r="A107" s="381">
        <v>102</v>
      </c>
      <c r="B107" s="382"/>
      <c r="C107" s="402"/>
      <c r="D107" s="402"/>
      <c r="E107" s="402"/>
      <c r="F107" s="402"/>
      <c r="G107" s="402"/>
      <c r="H107" s="402"/>
      <c r="I107" s="402"/>
      <c r="J107" s="402"/>
      <c r="K107" s="402"/>
      <c r="L107" s="402"/>
      <c r="M107" s="402"/>
      <c r="N107" s="402"/>
      <c r="O107" s="402"/>
      <c r="P107" s="402"/>
      <c r="Q107" s="402"/>
      <c r="R107" s="402"/>
      <c r="S107" s="402"/>
      <c r="T107" s="402"/>
      <c r="U107" s="402"/>
      <c r="V107" s="402"/>
    </row>
    <row r="108" spans="1:22" hidden="1" x14ac:dyDescent="0.75">
      <c r="A108" s="381">
        <v>103</v>
      </c>
      <c r="B108" s="382"/>
      <c r="C108" s="402"/>
      <c r="D108" s="402"/>
      <c r="E108" s="402"/>
      <c r="F108" s="402"/>
      <c r="G108" s="402"/>
      <c r="H108" s="402"/>
      <c r="I108" s="402"/>
      <c r="J108" s="402"/>
      <c r="K108" s="402"/>
      <c r="L108" s="402"/>
      <c r="M108" s="402"/>
      <c r="N108" s="402"/>
      <c r="O108" s="402"/>
      <c r="P108" s="402"/>
      <c r="Q108" s="402"/>
      <c r="R108" s="402"/>
      <c r="S108" s="402"/>
      <c r="T108" s="402"/>
      <c r="U108" s="402"/>
      <c r="V108" s="402"/>
    </row>
    <row r="109" spans="1:22" hidden="1" x14ac:dyDescent="0.75">
      <c r="A109" s="381">
        <v>104</v>
      </c>
      <c r="B109" s="382"/>
      <c r="C109" s="402"/>
      <c r="D109" s="402"/>
      <c r="E109" s="402"/>
      <c r="F109" s="402"/>
      <c r="G109" s="402"/>
      <c r="H109" s="402"/>
      <c r="I109" s="402"/>
      <c r="J109" s="402"/>
      <c r="K109" s="402"/>
      <c r="L109" s="402"/>
      <c r="M109" s="402"/>
      <c r="N109" s="402"/>
      <c r="O109" s="402"/>
      <c r="P109" s="402"/>
      <c r="Q109" s="402"/>
      <c r="R109" s="402"/>
      <c r="S109" s="402"/>
      <c r="T109" s="402"/>
      <c r="U109" s="402"/>
      <c r="V109" s="402"/>
    </row>
    <row r="110" spans="1:22" hidden="1" x14ac:dyDescent="0.75">
      <c r="A110" s="381">
        <v>105</v>
      </c>
      <c r="B110" s="382"/>
      <c r="C110" s="402"/>
      <c r="D110" s="402"/>
      <c r="E110" s="402"/>
      <c r="F110" s="402"/>
      <c r="G110" s="402"/>
      <c r="H110" s="402"/>
      <c r="I110" s="402"/>
      <c r="J110" s="402"/>
      <c r="K110" s="402"/>
      <c r="L110" s="402"/>
      <c r="M110" s="402"/>
      <c r="N110" s="402"/>
      <c r="O110" s="402"/>
      <c r="P110" s="402"/>
      <c r="Q110" s="402"/>
      <c r="R110" s="402"/>
      <c r="S110" s="402"/>
      <c r="T110" s="402"/>
      <c r="U110" s="402"/>
      <c r="V110" s="402"/>
    </row>
    <row r="111" spans="1:22" hidden="1" x14ac:dyDescent="0.75">
      <c r="A111" s="381">
        <v>106</v>
      </c>
      <c r="B111" s="382"/>
      <c r="C111" s="402"/>
      <c r="D111" s="402"/>
      <c r="E111" s="402"/>
      <c r="F111" s="402"/>
      <c r="G111" s="402"/>
      <c r="H111" s="402"/>
      <c r="I111" s="402"/>
      <c r="J111" s="402"/>
      <c r="K111" s="402"/>
      <c r="L111" s="402"/>
      <c r="M111" s="402"/>
      <c r="N111" s="402"/>
      <c r="O111" s="402"/>
      <c r="P111" s="402"/>
      <c r="Q111" s="402"/>
      <c r="R111" s="402"/>
      <c r="S111" s="402"/>
      <c r="T111" s="402"/>
      <c r="U111" s="402"/>
      <c r="V111" s="402"/>
    </row>
    <row r="112" spans="1:22" hidden="1" x14ac:dyDescent="0.75">
      <c r="A112" s="381">
        <v>107</v>
      </c>
      <c r="B112" s="382"/>
      <c r="C112" s="402"/>
      <c r="D112" s="402"/>
      <c r="E112" s="402"/>
      <c r="F112" s="402"/>
      <c r="G112" s="402"/>
      <c r="H112" s="402"/>
      <c r="I112" s="402"/>
      <c r="J112" s="402"/>
      <c r="K112" s="402"/>
      <c r="L112" s="402"/>
      <c r="M112" s="402"/>
      <c r="N112" s="402"/>
      <c r="O112" s="402"/>
      <c r="P112" s="402"/>
      <c r="Q112" s="402"/>
      <c r="R112" s="402"/>
      <c r="S112" s="402"/>
      <c r="T112" s="402"/>
      <c r="U112" s="402"/>
      <c r="V112" s="402"/>
    </row>
    <row r="113" spans="1:22" hidden="1" x14ac:dyDescent="0.75">
      <c r="A113" s="381">
        <v>108</v>
      </c>
      <c r="B113" s="382"/>
      <c r="C113" s="402"/>
      <c r="D113" s="402"/>
      <c r="E113" s="402"/>
      <c r="F113" s="402"/>
      <c r="G113" s="402"/>
      <c r="H113" s="402"/>
      <c r="I113" s="402"/>
      <c r="J113" s="402"/>
      <c r="K113" s="402"/>
      <c r="L113" s="402"/>
      <c r="M113" s="402"/>
      <c r="N113" s="402"/>
      <c r="O113" s="402"/>
      <c r="P113" s="402"/>
      <c r="Q113" s="402"/>
      <c r="R113" s="402"/>
      <c r="S113" s="402"/>
      <c r="T113" s="402"/>
      <c r="U113" s="402"/>
      <c r="V113" s="402"/>
    </row>
    <row r="114" spans="1:22" hidden="1" x14ac:dyDescent="0.75">
      <c r="A114" s="381">
        <v>109</v>
      </c>
      <c r="B114" s="382"/>
      <c r="C114" s="402"/>
      <c r="D114" s="402"/>
      <c r="E114" s="402"/>
      <c r="F114" s="402"/>
      <c r="G114" s="402"/>
      <c r="H114" s="402"/>
      <c r="I114" s="402"/>
      <c r="J114" s="402"/>
      <c r="K114" s="402"/>
      <c r="L114" s="402"/>
      <c r="M114" s="402"/>
      <c r="N114" s="402"/>
      <c r="O114" s="402"/>
      <c r="P114" s="402"/>
      <c r="Q114" s="402"/>
      <c r="R114" s="402"/>
      <c r="S114" s="402"/>
      <c r="T114" s="402"/>
      <c r="U114" s="402"/>
      <c r="V114" s="402"/>
    </row>
    <row r="115" spans="1:22" hidden="1" x14ac:dyDescent="0.75">
      <c r="A115" s="381">
        <v>110</v>
      </c>
      <c r="B115" s="382"/>
      <c r="C115" s="402"/>
      <c r="D115" s="402"/>
      <c r="E115" s="402"/>
      <c r="F115" s="402"/>
      <c r="G115" s="402"/>
      <c r="H115" s="402"/>
      <c r="I115" s="402"/>
      <c r="J115" s="402"/>
      <c r="K115" s="402"/>
      <c r="L115" s="402"/>
      <c r="M115" s="402"/>
      <c r="N115" s="402"/>
      <c r="O115" s="402"/>
      <c r="P115" s="402"/>
      <c r="Q115" s="402"/>
      <c r="R115" s="402"/>
      <c r="S115" s="402"/>
      <c r="T115" s="402"/>
      <c r="U115" s="402"/>
      <c r="V115" s="402"/>
    </row>
    <row r="116" spans="1:22" hidden="1" x14ac:dyDescent="0.75">
      <c r="A116" s="381">
        <v>111</v>
      </c>
      <c r="B116" s="382"/>
      <c r="C116" s="402"/>
      <c r="D116" s="402"/>
      <c r="E116" s="402"/>
      <c r="F116" s="402"/>
      <c r="G116" s="402"/>
      <c r="H116" s="402"/>
      <c r="I116" s="402"/>
      <c r="J116" s="402"/>
      <c r="K116" s="402"/>
      <c r="L116" s="402"/>
      <c r="M116" s="402"/>
      <c r="N116" s="402"/>
      <c r="O116" s="402"/>
      <c r="P116" s="402"/>
      <c r="Q116" s="402"/>
      <c r="R116" s="402"/>
      <c r="S116" s="402"/>
      <c r="T116" s="402"/>
      <c r="U116" s="402"/>
      <c r="V116" s="402"/>
    </row>
    <row r="117" spans="1:22" hidden="1" x14ac:dyDescent="0.75">
      <c r="A117" s="381">
        <v>112</v>
      </c>
      <c r="B117" s="382"/>
      <c r="C117" s="402"/>
      <c r="D117" s="402"/>
      <c r="E117" s="402"/>
      <c r="F117" s="402"/>
      <c r="G117" s="402"/>
      <c r="H117" s="402"/>
      <c r="I117" s="402"/>
      <c r="J117" s="402"/>
      <c r="K117" s="402"/>
      <c r="L117" s="402"/>
      <c r="M117" s="402"/>
      <c r="N117" s="402"/>
      <c r="O117" s="402"/>
      <c r="P117" s="402"/>
      <c r="Q117" s="402"/>
      <c r="R117" s="402"/>
      <c r="S117" s="402"/>
      <c r="T117" s="402"/>
      <c r="U117" s="402"/>
      <c r="V117" s="402"/>
    </row>
    <row r="118" spans="1:22" hidden="1" x14ac:dyDescent="0.75">
      <c r="A118" s="381">
        <v>113</v>
      </c>
      <c r="B118" s="382"/>
      <c r="C118" s="402"/>
      <c r="D118" s="402"/>
      <c r="E118" s="402"/>
      <c r="F118" s="402"/>
      <c r="G118" s="402"/>
      <c r="H118" s="402"/>
      <c r="I118" s="402"/>
      <c r="J118" s="402"/>
      <c r="K118" s="402"/>
      <c r="L118" s="402"/>
      <c r="M118" s="402"/>
      <c r="N118" s="402"/>
      <c r="O118" s="402"/>
      <c r="P118" s="402"/>
      <c r="Q118" s="402"/>
      <c r="R118" s="402"/>
      <c r="S118" s="402"/>
      <c r="T118" s="402"/>
      <c r="U118" s="402"/>
      <c r="V118" s="402"/>
    </row>
    <row r="119" spans="1:22" hidden="1" x14ac:dyDescent="0.75">
      <c r="A119" s="381">
        <v>114</v>
      </c>
      <c r="B119" s="382"/>
      <c r="C119" s="402"/>
      <c r="D119" s="402"/>
      <c r="E119" s="402"/>
      <c r="F119" s="402"/>
      <c r="G119" s="402"/>
      <c r="H119" s="402"/>
      <c r="I119" s="402"/>
      <c r="J119" s="402"/>
      <c r="K119" s="402"/>
      <c r="L119" s="402"/>
      <c r="M119" s="402"/>
      <c r="N119" s="402"/>
      <c r="O119" s="402"/>
      <c r="P119" s="402"/>
      <c r="Q119" s="402"/>
      <c r="R119" s="402"/>
      <c r="S119" s="402"/>
      <c r="T119" s="402"/>
      <c r="U119" s="402"/>
      <c r="V119" s="402"/>
    </row>
    <row r="120" spans="1:22" hidden="1" x14ac:dyDescent="0.75">
      <c r="A120" s="381">
        <v>115</v>
      </c>
      <c r="B120" s="382"/>
      <c r="C120" s="402"/>
      <c r="D120" s="402"/>
      <c r="E120" s="402"/>
      <c r="F120" s="402"/>
      <c r="G120" s="402"/>
      <c r="H120" s="402"/>
      <c r="I120" s="402"/>
      <c r="J120" s="402"/>
      <c r="K120" s="402"/>
      <c r="L120" s="402"/>
      <c r="M120" s="402"/>
      <c r="N120" s="402"/>
      <c r="O120" s="402"/>
      <c r="P120" s="402"/>
      <c r="Q120" s="402"/>
      <c r="R120" s="402"/>
      <c r="S120" s="402"/>
      <c r="T120" s="402"/>
      <c r="U120" s="402"/>
      <c r="V120" s="402"/>
    </row>
    <row r="121" spans="1:22" hidden="1" x14ac:dyDescent="0.75">
      <c r="A121" s="381">
        <v>116</v>
      </c>
      <c r="B121" s="382"/>
      <c r="C121" s="402"/>
      <c r="D121" s="402"/>
      <c r="E121" s="402"/>
      <c r="F121" s="402"/>
      <c r="G121" s="402"/>
      <c r="H121" s="402"/>
      <c r="I121" s="402"/>
      <c r="J121" s="402"/>
      <c r="K121" s="402"/>
      <c r="L121" s="402"/>
      <c r="M121" s="402"/>
      <c r="N121" s="402"/>
      <c r="O121" s="402"/>
      <c r="P121" s="402"/>
      <c r="Q121" s="402"/>
      <c r="R121" s="402"/>
      <c r="S121" s="402"/>
      <c r="T121" s="402"/>
      <c r="U121" s="402"/>
      <c r="V121" s="402"/>
    </row>
    <row r="122" spans="1:22" hidden="1" x14ac:dyDescent="0.75">
      <c r="A122" s="381">
        <v>117</v>
      </c>
      <c r="B122" s="382"/>
      <c r="C122" s="402"/>
      <c r="D122" s="402"/>
      <c r="E122" s="402"/>
      <c r="F122" s="402"/>
      <c r="G122" s="402"/>
      <c r="H122" s="402"/>
      <c r="I122" s="402"/>
      <c r="J122" s="402"/>
      <c r="K122" s="402"/>
      <c r="L122" s="402"/>
      <c r="M122" s="402"/>
      <c r="N122" s="402"/>
      <c r="O122" s="402"/>
      <c r="P122" s="402"/>
      <c r="Q122" s="402"/>
      <c r="R122" s="402"/>
      <c r="S122" s="402"/>
      <c r="T122" s="402"/>
      <c r="U122" s="402"/>
      <c r="V122" s="402"/>
    </row>
    <row r="123" spans="1:22" hidden="1" x14ac:dyDescent="0.75">
      <c r="A123" s="381">
        <v>118</v>
      </c>
      <c r="B123" s="382"/>
      <c r="C123" s="402"/>
      <c r="D123" s="402"/>
      <c r="E123" s="402"/>
      <c r="F123" s="402"/>
      <c r="G123" s="402"/>
      <c r="H123" s="402"/>
      <c r="I123" s="402"/>
      <c r="J123" s="402"/>
      <c r="K123" s="402"/>
      <c r="L123" s="402"/>
      <c r="M123" s="402"/>
      <c r="N123" s="402"/>
      <c r="O123" s="402"/>
      <c r="P123" s="402"/>
      <c r="Q123" s="402"/>
      <c r="R123" s="402"/>
      <c r="S123" s="402"/>
      <c r="T123" s="402"/>
      <c r="U123" s="402"/>
      <c r="V123" s="402"/>
    </row>
    <row r="124" spans="1:22" hidden="1" x14ac:dyDescent="0.75">
      <c r="A124" s="381">
        <v>119</v>
      </c>
      <c r="B124" s="382"/>
      <c r="C124" s="402"/>
      <c r="D124" s="402"/>
      <c r="E124" s="402"/>
      <c r="F124" s="402"/>
      <c r="G124" s="402"/>
      <c r="H124" s="402"/>
      <c r="I124" s="402"/>
      <c r="J124" s="402"/>
      <c r="K124" s="402"/>
      <c r="L124" s="402"/>
      <c r="M124" s="402"/>
      <c r="N124" s="402"/>
      <c r="O124" s="402"/>
      <c r="P124" s="402"/>
      <c r="Q124" s="402"/>
      <c r="R124" s="402"/>
      <c r="S124" s="402"/>
      <c r="T124" s="402"/>
      <c r="U124" s="402"/>
      <c r="V124" s="402"/>
    </row>
    <row r="125" spans="1:22" hidden="1" x14ac:dyDescent="0.75">
      <c r="A125" s="381">
        <v>120</v>
      </c>
      <c r="B125" s="382"/>
      <c r="C125" s="402"/>
      <c r="D125" s="402"/>
      <c r="E125" s="402"/>
      <c r="F125" s="402"/>
      <c r="G125" s="402"/>
      <c r="H125" s="402"/>
      <c r="I125" s="402"/>
      <c r="J125" s="402"/>
      <c r="K125" s="402"/>
      <c r="L125" s="402"/>
      <c r="M125" s="402"/>
      <c r="N125" s="402"/>
      <c r="O125" s="402"/>
      <c r="P125" s="402"/>
      <c r="Q125" s="402"/>
      <c r="R125" s="402"/>
      <c r="S125" s="402"/>
      <c r="T125" s="402"/>
      <c r="U125" s="402"/>
      <c r="V125" s="402"/>
    </row>
    <row r="126" spans="1:22" hidden="1" x14ac:dyDescent="0.75">
      <c r="A126" s="381">
        <v>121</v>
      </c>
      <c r="B126" s="382"/>
      <c r="C126" s="402"/>
      <c r="D126" s="402"/>
      <c r="E126" s="402"/>
      <c r="F126" s="402"/>
      <c r="G126" s="402"/>
      <c r="H126" s="402"/>
      <c r="I126" s="402"/>
      <c r="J126" s="402"/>
      <c r="K126" s="402"/>
      <c r="L126" s="402"/>
      <c r="M126" s="402"/>
      <c r="N126" s="402"/>
      <c r="O126" s="402"/>
      <c r="P126" s="402"/>
      <c r="Q126" s="402"/>
      <c r="R126" s="402"/>
      <c r="S126" s="402"/>
      <c r="T126" s="402"/>
      <c r="U126" s="402"/>
      <c r="V126" s="402"/>
    </row>
    <row r="127" spans="1:22" hidden="1" x14ac:dyDescent="0.75">
      <c r="A127" s="381">
        <v>122</v>
      </c>
      <c r="B127" s="382"/>
      <c r="C127" s="402"/>
      <c r="D127" s="402"/>
      <c r="E127" s="402"/>
      <c r="F127" s="402"/>
      <c r="G127" s="402"/>
      <c r="H127" s="402"/>
      <c r="I127" s="402"/>
      <c r="J127" s="402"/>
      <c r="K127" s="402"/>
      <c r="L127" s="402"/>
      <c r="M127" s="402"/>
      <c r="N127" s="402"/>
      <c r="O127" s="402"/>
      <c r="P127" s="402"/>
      <c r="Q127" s="402"/>
      <c r="R127" s="402"/>
      <c r="S127" s="402"/>
      <c r="T127" s="402"/>
      <c r="U127" s="402"/>
      <c r="V127" s="402"/>
    </row>
    <row r="128" spans="1:22" hidden="1" x14ac:dyDescent="0.75">
      <c r="A128" s="381">
        <v>123</v>
      </c>
      <c r="B128" s="382"/>
      <c r="C128" s="402"/>
      <c r="D128" s="402"/>
      <c r="E128" s="402"/>
      <c r="F128" s="402"/>
      <c r="G128" s="402"/>
      <c r="H128" s="402"/>
      <c r="I128" s="402"/>
      <c r="J128" s="402"/>
      <c r="K128" s="402"/>
      <c r="L128" s="402"/>
      <c r="M128" s="402"/>
      <c r="N128" s="402"/>
      <c r="O128" s="402"/>
      <c r="P128" s="402"/>
      <c r="Q128" s="402"/>
      <c r="R128" s="402"/>
      <c r="S128" s="402"/>
      <c r="T128" s="402"/>
      <c r="U128" s="402"/>
      <c r="V128" s="402"/>
    </row>
    <row r="129" spans="1:22" hidden="1" x14ac:dyDescent="0.75">
      <c r="A129" s="381">
        <v>124</v>
      </c>
      <c r="B129" s="382"/>
      <c r="C129" s="402"/>
      <c r="D129" s="402"/>
      <c r="E129" s="402"/>
      <c r="F129" s="402"/>
      <c r="G129" s="402"/>
      <c r="H129" s="402"/>
      <c r="I129" s="402"/>
      <c r="J129" s="402"/>
      <c r="K129" s="402"/>
      <c r="L129" s="402"/>
      <c r="M129" s="402"/>
      <c r="N129" s="402"/>
      <c r="O129" s="402"/>
      <c r="P129" s="402"/>
      <c r="Q129" s="402"/>
      <c r="R129" s="402"/>
      <c r="S129" s="402"/>
      <c r="T129" s="402"/>
      <c r="U129" s="402"/>
      <c r="V129" s="402"/>
    </row>
    <row r="130" spans="1:22" hidden="1" x14ac:dyDescent="0.75">
      <c r="A130" s="381">
        <v>125</v>
      </c>
      <c r="B130" s="382"/>
      <c r="C130" s="402"/>
      <c r="D130" s="402"/>
      <c r="E130" s="402"/>
      <c r="F130" s="402"/>
      <c r="G130" s="402"/>
      <c r="H130" s="402"/>
      <c r="I130" s="402"/>
      <c r="J130" s="402"/>
      <c r="K130" s="402"/>
      <c r="L130" s="402"/>
      <c r="M130" s="402"/>
      <c r="N130" s="402"/>
      <c r="O130" s="402"/>
      <c r="P130" s="402"/>
      <c r="Q130" s="402"/>
      <c r="R130" s="402"/>
      <c r="S130" s="402"/>
      <c r="T130" s="402"/>
      <c r="U130" s="402"/>
      <c r="V130" s="402"/>
    </row>
    <row r="131" spans="1:22" hidden="1" x14ac:dyDescent="0.75">
      <c r="A131" s="381">
        <v>126</v>
      </c>
      <c r="B131" s="382"/>
      <c r="C131" s="402"/>
      <c r="D131" s="402"/>
      <c r="E131" s="402"/>
      <c r="F131" s="402"/>
      <c r="G131" s="402"/>
      <c r="H131" s="402"/>
      <c r="I131" s="402"/>
      <c r="J131" s="402"/>
      <c r="K131" s="402"/>
      <c r="L131" s="402"/>
      <c r="M131" s="402"/>
      <c r="N131" s="402"/>
      <c r="O131" s="402"/>
      <c r="P131" s="402"/>
      <c r="Q131" s="402"/>
      <c r="R131" s="402"/>
      <c r="S131" s="402"/>
      <c r="T131" s="402"/>
      <c r="U131" s="402"/>
      <c r="V131" s="402"/>
    </row>
    <row r="132" spans="1:22" hidden="1" x14ac:dyDescent="0.75">
      <c r="A132" s="381">
        <v>127</v>
      </c>
      <c r="B132" s="382"/>
      <c r="C132" s="402"/>
      <c r="D132" s="402"/>
      <c r="E132" s="402"/>
      <c r="F132" s="402"/>
      <c r="G132" s="402"/>
      <c r="H132" s="402"/>
      <c r="I132" s="402"/>
      <c r="J132" s="402"/>
      <c r="K132" s="402"/>
      <c r="L132" s="402"/>
      <c r="M132" s="402"/>
      <c r="N132" s="402"/>
      <c r="O132" s="402"/>
      <c r="P132" s="402"/>
      <c r="Q132" s="402"/>
      <c r="R132" s="402"/>
      <c r="S132" s="402"/>
      <c r="T132" s="402"/>
      <c r="U132" s="402"/>
      <c r="V132" s="402"/>
    </row>
    <row r="133" spans="1:22" hidden="1" x14ac:dyDescent="0.75">
      <c r="A133" s="381">
        <v>128</v>
      </c>
      <c r="B133" s="382"/>
      <c r="C133" s="402"/>
      <c r="D133" s="402"/>
      <c r="E133" s="402"/>
      <c r="F133" s="402"/>
      <c r="G133" s="402"/>
      <c r="H133" s="402"/>
      <c r="I133" s="402"/>
      <c r="J133" s="402"/>
      <c r="K133" s="402"/>
      <c r="L133" s="402"/>
      <c r="M133" s="402"/>
      <c r="N133" s="402"/>
      <c r="O133" s="402"/>
      <c r="P133" s="402"/>
      <c r="Q133" s="402"/>
      <c r="R133" s="402"/>
      <c r="S133" s="402"/>
      <c r="T133" s="402"/>
      <c r="U133" s="402"/>
      <c r="V133" s="402"/>
    </row>
    <row r="134" spans="1:22" hidden="1" x14ac:dyDescent="0.75">
      <c r="A134" s="381">
        <v>129</v>
      </c>
      <c r="B134" s="382"/>
      <c r="C134" s="402"/>
      <c r="D134" s="402"/>
      <c r="E134" s="402"/>
      <c r="F134" s="402"/>
      <c r="G134" s="402"/>
      <c r="H134" s="402"/>
      <c r="I134" s="402"/>
      <c r="J134" s="402"/>
      <c r="K134" s="402"/>
      <c r="L134" s="402"/>
      <c r="M134" s="402"/>
      <c r="N134" s="402"/>
      <c r="O134" s="402"/>
      <c r="P134" s="402"/>
      <c r="Q134" s="402"/>
      <c r="R134" s="402"/>
      <c r="S134" s="402"/>
      <c r="T134" s="402"/>
      <c r="U134" s="402"/>
      <c r="V134" s="402"/>
    </row>
    <row r="135" spans="1:22" hidden="1" x14ac:dyDescent="0.75">
      <c r="A135" s="381">
        <v>130</v>
      </c>
      <c r="B135" s="382"/>
      <c r="C135" s="402"/>
      <c r="D135" s="402"/>
      <c r="E135" s="402"/>
      <c r="F135" s="402"/>
      <c r="G135" s="402"/>
      <c r="H135" s="402"/>
      <c r="I135" s="402"/>
      <c r="J135" s="402"/>
      <c r="K135" s="402"/>
      <c r="L135" s="402"/>
      <c r="M135" s="402"/>
      <c r="N135" s="402"/>
      <c r="O135" s="402"/>
      <c r="P135" s="402"/>
      <c r="Q135" s="402"/>
      <c r="R135" s="402"/>
      <c r="S135" s="402"/>
      <c r="T135" s="402"/>
      <c r="U135" s="402"/>
      <c r="V135" s="402"/>
    </row>
    <row r="136" spans="1:22" hidden="1" x14ac:dyDescent="0.75">
      <c r="A136" s="381">
        <v>131</v>
      </c>
      <c r="B136" s="382"/>
      <c r="C136" s="402"/>
      <c r="D136" s="402"/>
      <c r="E136" s="402"/>
      <c r="F136" s="402"/>
      <c r="G136" s="402"/>
      <c r="H136" s="402"/>
      <c r="I136" s="402"/>
      <c r="J136" s="402"/>
      <c r="K136" s="402"/>
      <c r="L136" s="402"/>
      <c r="M136" s="402"/>
      <c r="N136" s="402"/>
      <c r="O136" s="402"/>
      <c r="P136" s="402"/>
      <c r="Q136" s="402"/>
      <c r="R136" s="402"/>
      <c r="S136" s="402"/>
      <c r="T136" s="402"/>
      <c r="U136" s="402"/>
      <c r="V136" s="402"/>
    </row>
    <row r="137" spans="1:22" hidden="1" x14ac:dyDescent="0.75">
      <c r="A137" s="381">
        <v>132</v>
      </c>
      <c r="B137" s="382"/>
      <c r="C137" s="402"/>
      <c r="D137" s="402"/>
      <c r="E137" s="402"/>
      <c r="F137" s="402"/>
      <c r="G137" s="402"/>
      <c r="H137" s="402"/>
      <c r="I137" s="402"/>
      <c r="J137" s="402"/>
      <c r="K137" s="402"/>
      <c r="L137" s="402"/>
      <c r="M137" s="402"/>
      <c r="N137" s="402"/>
      <c r="O137" s="402"/>
      <c r="P137" s="402"/>
      <c r="Q137" s="402"/>
      <c r="R137" s="402"/>
      <c r="S137" s="402"/>
      <c r="T137" s="402"/>
      <c r="U137" s="402"/>
      <c r="V137" s="402"/>
    </row>
    <row r="138" spans="1:22" hidden="1" x14ac:dyDescent="0.75">
      <c r="A138" s="381">
        <v>133</v>
      </c>
      <c r="B138" s="382"/>
      <c r="C138" s="402"/>
      <c r="D138" s="402"/>
      <c r="E138" s="402"/>
      <c r="F138" s="402"/>
      <c r="G138" s="402"/>
      <c r="H138" s="402"/>
      <c r="I138" s="402"/>
      <c r="J138" s="402"/>
      <c r="K138" s="402"/>
      <c r="L138" s="402"/>
      <c r="M138" s="402"/>
      <c r="N138" s="402"/>
      <c r="O138" s="402"/>
      <c r="P138" s="402"/>
      <c r="Q138" s="402"/>
      <c r="R138" s="402"/>
      <c r="S138" s="402"/>
      <c r="T138" s="402"/>
      <c r="U138" s="402"/>
      <c r="V138" s="402"/>
    </row>
    <row r="139" spans="1:22" hidden="1" x14ac:dyDescent="0.75">
      <c r="A139" s="381">
        <v>134</v>
      </c>
      <c r="B139" s="382"/>
      <c r="C139" s="402"/>
      <c r="D139" s="402"/>
      <c r="E139" s="402"/>
      <c r="F139" s="402"/>
      <c r="G139" s="402"/>
      <c r="H139" s="402"/>
      <c r="I139" s="402"/>
      <c r="J139" s="402"/>
      <c r="K139" s="402"/>
      <c r="L139" s="402"/>
      <c r="M139" s="402"/>
      <c r="N139" s="402"/>
      <c r="O139" s="402"/>
      <c r="P139" s="402"/>
      <c r="Q139" s="402"/>
      <c r="R139" s="402"/>
      <c r="S139" s="402"/>
      <c r="T139" s="402"/>
      <c r="U139" s="402"/>
      <c r="V139" s="402"/>
    </row>
    <row r="140" spans="1:22" hidden="1" x14ac:dyDescent="0.75">
      <c r="A140" s="381">
        <v>135</v>
      </c>
      <c r="B140" s="382"/>
      <c r="C140" s="402"/>
      <c r="D140" s="402"/>
      <c r="E140" s="402"/>
      <c r="F140" s="402"/>
      <c r="G140" s="402"/>
      <c r="H140" s="402"/>
      <c r="I140" s="402"/>
      <c r="J140" s="402"/>
      <c r="K140" s="402"/>
      <c r="L140" s="402"/>
      <c r="M140" s="402"/>
      <c r="N140" s="402"/>
      <c r="O140" s="402"/>
      <c r="P140" s="402"/>
      <c r="Q140" s="402"/>
      <c r="R140" s="402"/>
      <c r="S140" s="402"/>
      <c r="T140" s="402"/>
      <c r="U140" s="402"/>
      <c r="V140" s="402"/>
    </row>
    <row r="141" spans="1:22" hidden="1" x14ac:dyDescent="0.75">
      <c r="A141" s="381">
        <v>136</v>
      </c>
      <c r="B141" s="382"/>
      <c r="C141" s="402"/>
      <c r="D141" s="402"/>
      <c r="E141" s="402"/>
      <c r="F141" s="402"/>
      <c r="G141" s="402"/>
      <c r="H141" s="402"/>
      <c r="I141" s="402"/>
      <c r="J141" s="402"/>
      <c r="K141" s="402"/>
      <c r="L141" s="402"/>
      <c r="M141" s="402"/>
      <c r="N141" s="402"/>
      <c r="O141" s="402"/>
      <c r="P141" s="402"/>
      <c r="Q141" s="402"/>
      <c r="R141" s="402"/>
      <c r="S141" s="402"/>
      <c r="T141" s="402"/>
      <c r="U141" s="402"/>
      <c r="V141" s="402"/>
    </row>
    <row r="142" spans="1:22" hidden="1" x14ac:dyDescent="0.75">
      <c r="A142" s="381">
        <v>137</v>
      </c>
      <c r="B142" s="382"/>
      <c r="C142" s="402"/>
      <c r="D142" s="402"/>
      <c r="E142" s="402"/>
      <c r="F142" s="402"/>
      <c r="G142" s="402"/>
      <c r="H142" s="402"/>
      <c r="I142" s="402"/>
      <c r="J142" s="402"/>
      <c r="K142" s="402"/>
      <c r="L142" s="402"/>
      <c r="M142" s="402"/>
      <c r="N142" s="402"/>
      <c r="O142" s="402"/>
      <c r="P142" s="402"/>
      <c r="Q142" s="402"/>
      <c r="R142" s="402"/>
      <c r="S142" s="402"/>
      <c r="T142" s="402"/>
      <c r="U142" s="402"/>
      <c r="V142" s="402"/>
    </row>
    <row r="143" spans="1:22" hidden="1" x14ac:dyDescent="0.75">
      <c r="A143" s="381">
        <v>138</v>
      </c>
      <c r="B143" s="382"/>
      <c r="C143" s="402"/>
      <c r="D143" s="402"/>
      <c r="E143" s="402"/>
      <c r="F143" s="402"/>
      <c r="G143" s="402"/>
      <c r="H143" s="402"/>
      <c r="I143" s="402"/>
      <c r="J143" s="402"/>
      <c r="K143" s="402"/>
      <c r="L143" s="402"/>
      <c r="M143" s="402"/>
      <c r="N143" s="402"/>
      <c r="O143" s="402"/>
      <c r="P143" s="402"/>
      <c r="Q143" s="402"/>
      <c r="R143" s="402"/>
      <c r="S143" s="402"/>
      <c r="T143" s="402"/>
      <c r="U143" s="402"/>
      <c r="V143" s="402"/>
    </row>
    <row r="144" spans="1:22" hidden="1" x14ac:dyDescent="0.75">
      <c r="A144" s="381">
        <v>139</v>
      </c>
      <c r="B144" s="382"/>
      <c r="C144" s="402"/>
      <c r="D144" s="402"/>
      <c r="E144" s="402"/>
      <c r="F144" s="402"/>
      <c r="G144" s="402"/>
      <c r="H144" s="402"/>
      <c r="I144" s="402"/>
      <c r="J144" s="402"/>
      <c r="K144" s="402"/>
      <c r="L144" s="402"/>
      <c r="M144" s="402"/>
      <c r="N144" s="402"/>
      <c r="O144" s="402"/>
      <c r="P144" s="402"/>
      <c r="Q144" s="402"/>
      <c r="R144" s="402"/>
      <c r="S144" s="402"/>
      <c r="T144" s="402"/>
      <c r="U144" s="402"/>
      <c r="V144" s="402"/>
    </row>
    <row r="145" spans="1:22" hidden="1" x14ac:dyDescent="0.75">
      <c r="A145" s="381">
        <v>140</v>
      </c>
      <c r="B145" s="382"/>
      <c r="C145" s="402"/>
      <c r="D145" s="402"/>
      <c r="E145" s="402"/>
      <c r="F145" s="402"/>
      <c r="G145" s="402"/>
      <c r="H145" s="402"/>
      <c r="I145" s="402"/>
      <c r="J145" s="402"/>
      <c r="K145" s="402"/>
      <c r="L145" s="402"/>
      <c r="M145" s="402"/>
      <c r="N145" s="402"/>
      <c r="O145" s="402"/>
      <c r="P145" s="402"/>
      <c r="Q145" s="402"/>
      <c r="R145" s="402"/>
      <c r="S145" s="402"/>
      <c r="T145" s="402"/>
      <c r="U145" s="402"/>
      <c r="V145" s="402"/>
    </row>
    <row r="146" spans="1:22" hidden="1" x14ac:dyDescent="0.75">
      <c r="A146" s="381">
        <v>141</v>
      </c>
      <c r="B146" s="382"/>
      <c r="C146" s="402"/>
      <c r="D146" s="402"/>
      <c r="E146" s="402"/>
      <c r="F146" s="402"/>
      <c r="G146" s="402"/>
      <c r="H146" s="402"/>
      <c r="I146" s="402"/>
      <c r="J146" s="402"/>
      <c r="K146" s="402"/>
      <c r="L146" s="402"/>
      <c r="M146" s="402"/>
      <c r="N146" s="402"/>
      <c r="O146" s="402"/>
      <c r="P146" s="402"/>
      <c r="Q146" s="402"/>
      <c r="R146" s="402"/>
      <c r="S146" s="402"/>
      <c r="T146" s="402"/>
      <c r="U146" s="402"/>
      <c r="V146" s="402"/>
    </row>
    <row r="147" spans="1:22" hidden="1" x14ac:dyDescent="0.75">
      <c r="A147" s="381">
        <v>142</v>
      </c>
      <c r="B147" s="382"/>
      <c r="C147" s="402"/>
      <c r="D147" s="402"/>
      <c r="E147" s="402"/>
      <c r="F147" s="402"/>
      <c r="G147" s="402"/>
      <c r="H147" s="402"/>
      <c r="I147" s="402"/>
      <c r="J147" s="402"/>
      <c r="K147" s="402"/>
      <c r="L147" s="402"/>
      <c r="M147" s="402"/>
      <c r="N147" s="402"/>
      <c r="O147" s="402"/>
      <c r="P147" s="402"/>
      <c r="Q147" s="402"/>
      <c r="R147" s="402"/>
      <c r="S147" s="402"/>
      <c r="T147" s="402"/>
      <c r="U147" s="402"/>
      <c r="V147" s="402"/>
    </row>
    <row r="148" spans="1:22" hidden="1" x14ac:dyDescent="0.75">
      <c r="A148" s="381">
        <v>143</v>
      </c>
      <c r="B148" s="382"/>
      <c r="C148" s="402"/>
      <c r="D148" s="402"/>
      <c r="E148" s="402"/>
      <c r="F148" s="402"/>
      <c r="G148" s="402"/>
      <c r="H148" s="402"/>
      <c r="I148" s="402"/>
      <c r="J148" s="402"/>
      <c r="K148" s="402"/>
      <c r="L148" s="402"/>
      <c r="M148" s="402"/>
      <c r="N148" s="402"/>
      <c r="O148" s="402"/>
      <c r="P148" s="402"/>
      <c r="Q148" s="402"/>
      <c r="R148" s="402"/>
      <c r="S148" s="402"/>
      <c r="T148" s="402"/>
      <c r="U148" s="402"/>
      <c r="V148" s="402"/>
    </row>
    <row r="149" spans="1:22" hidden="1" x14ac:dyDescent="0.75">
      <c r="A149" s="381">
        <v>144</v>
      </c>
      <c r="B149" s="382"/>
      <c r="C149" s="402"/>
      <c r="D149" s="402"/>
      <c r="E149" s="402"/>
      <c r="F149" s="402"/>
      <c r="G149" s="402"/>
      <c r="H149" s="402"/>
      <c r="I149" s="402"/>
      <c r="J149" s="402"/>
      <c r="K149" s="402"/>
      <c r="L149" s="402"/>
      <c r="M149" s="402"/>
      <c r="N149" s="402"/>
      <c r="O149" s="402"/>
      <c r="P149" s="402"/>
      <c r="Q149" s="402"/>
      <c r="R149" s="402"/>
      <c r="S149" s="402"/>
      <c r="T149" s="402"/>
      <c r="U149" s="402"/>
      <c r="V149" s="402"/>
    </row>
    <row r="150" spans="1:22" hidden="1" x14ac:dyDescent="0.75">
      <c r="A150" s="381">
        <v>145</v>
      </c>
      <c r="B150" s="382"/>
      <c r="C150" s="402"/>
      <c r="D150" s="402"/>
      <c r="E150" s="402"/>
      <c r="F150" s="402"/>
      <c r="G150" s="402"/>
      <c r="H150" s="402"/>
      <c r="I150" s="402"/>
      <c r="J150" s="402"/>
      <c r="K150" s="402"/>
      <c r="L150" s="402"/>
      <c r="M150" s="402"/>
      <c r="N150" s="402"/>
      <c r="O150" s="402"/>
      <c r="P150" s="402"/>
      <c r="Q150" s="402"/>
      <c r="R150" s="402"/>
      <c r="S150" s="402"/>
      <c r="T150" s="402"/>
      <c r="U150" s="402"/>
      <c r="V150" s="402"/>
    </row>
    <row r="151" spans="1:22" hidden="1" x14ac:dyDescent="0.75">
      <c r="A151" s="381">
        <v>146</v>
      </c>
      <c r="B151" s="382"/>
      <c r="C151" s="402"/>
      <c r="D151" s="402"/>
      <c r="E151" s="402"/>
      <c r="F151" s="402"/>
      <c r="G151" s="402"/>
      <c r="H151" s="402"/>
      <c r="I151" s="402"/>
      <c r="J151" s="402"/>
      <c r="K151" s="402"/>
      <c r="L151" s="402"/>
      <c r="M151" s="402"/>
      <c r="N151" s="402"/>
      <c r="O151" s="402"/>
      <c r="P151" s="402"/>
      <c r="Q151" s="402"/>
      <c r="R151" s="402"/>
      <c r="S151" s="402"/>
      <c r="T151" s="402"/>
      <c r="U151" s="402"/>
      <c r="V151" s="402"/>
    </row>
    <row r="152" spans="1:22" hidden="1" x14ac:dyDescent="0.75">
      <c r="A152" s="381">
        <v>147</v>
      </c>
      <c r="B152" s="382"/>
      <c r="C152" s="402"/>
      <c r="D152" s="402"/>
      <c r="E152" s="402"/>
      <c r="F152" s="402"/>
      <c r="G152" s="402"/>
      <c r="H152" s="402"/>
      <c r="I152" s="402"/>
      <c r="J152" s="402"/>
      <c r="K152" s="402"/>
      <c r="L152" s="402"/>
      <c r="M152" s="402"/>
      <c r="N152" s="402"/>
      <c r="O152" s="402"/>
      <c r="P152" s="402"/>
      <c r="Q152" s="402"/>
      <c r="R152" s="402"/>
      <c r="S152" s="402"/>
      <c r="T152" s="402"/>
      <c r="U152" s="402"/>
      <c r="V152" s="402"/>
    </row>
    <row r="153" spans="1:22" hidden="1" x14ac:dyDescent="0.75">
      <c r="A153" s="381">
        <v>148</v>
      </c>
      <c r="B153" s="382"/>
      <c r="C153" s="402"/>
      <c r="D153" s="402"/>
      <c r="E153" s="402"/>
      <c r="F153" s="402"/>
      <c r="G153" s="402"/>
      <c r="H153" s="402"/>
      <c r="I153" s="402"/>
      <c r="J153" s="402"/>
      <c r="K153" s="402"/>
      <c r="L153" s="402"/>
      <c r="M153" s="402"/>
      <c r="N153" s="402"/>
      <c r="O153" s="402"/>
      <c r="P153" s="402"/>
      <c r="Q153" s="402"/>
      <c r="R153" s="402"/>
      <c r="S153" s="402"/>
      <c r="T153" s="402"/>
      <c r="U153" s="402"/>
      <c r="V153" s="402"/>
    </row>
    <row r="154" spans="1:22" hidden="1" x14ac:dyDescent="0.75">
      <c r="A154" s="381">
        <v>149</v>
      </c>
      <c r="B154" s="382"/>
      <c r="C154" s="402"/>
      <c r="D154" s="402"/>
      <c r="E154" s="402"/>
      <c r="F154" s="402"/>
      <c r="G154" s="402"/>
      <c r="H154" s="402"/>
      <c r="I154" s="402"/>
      <c r="J154" s="402"/>
      <c r="K154" s="402"/>
      <c r="L154" s="402"/>
      <c r="M154" s="402"/>
      <c r="N154" s="402"/>
      <c r="O154" s="402"/>
      <c r="P154" s="402"/>
      <c r="Q154" s="402"/>
      <c r="R154" s="402"/>
      <c r="S154" s="402"/>
      <c r="T154" s="402"/>
      <c r="U154" s="402"/>
      <c r="V154" s="402"/>
    </row>
    <row r="155" spans="1:22" hidden="1" x14ac:dyDescent="0.75">
      <c r="A155" s="381">
        <v>150</v>
      </c>
      <c r="B155" s="382"/>
      <c r="C155" s="402"/>
      <c r="D155" s="402"/>
      <c r="E155" s="402"/>
      <c r="F155" s="402"/>
      <c r="G155" s="402"/>
      <c r="H155" s="402"/>
      <c r="I155" s="402"/>
      <c r="J155" s="402"/>
      <c r="K155" s="402"/>
      <c r="L155" s="402"/>
      <c r="M155" s="402"/>
      <c r="N155" s="402"/>
      <c r="O155" s="402"/>
      <c r="P155" s="402"/>
      <c r="Q155" s="402"/>
      <c r="R155" s="402"/>
      <c r="S155" s="402"/>
      <c r="T155" s="402"/>
      <c r="U155" s="402"/>
      <c r="V155" s="402"/>
    </row>
    <row r="156" spans="1:22" hidden="1" x14ac:dyDescent="0.75">
      <c r="A156" s="381">
        <v>151</v>
      </c>
      <c r="B156" s="382"/>
      <c r="C156" s="402"/>
      <c r="D156" s="402"/>
      <c r="E156" s="402"/>
      <c r="F156" s="402"/>
      <c r="G156" s="402"/>
      <c r="H156" s="402"/>
      <c r="I156" s="402"/>
      <c r="J156" s="402"/>
      <c r="K156" s="402"/>
      <c r="L156" s="402"/>
      <c r="M156" s="402"/>
      <c r="N156" s="402"/>
      <c r="O156" s="402"/>
      <c r="P156" s="402"/>
      <c r="Q156" s="402"/>
      <c r="R156" s="402"/>
      <c r="S156" s="402"/>
      <c r="T156" s="402"/>
      <c r="U156" s="402"/>
      <c r="V156" s="402"/>
    </row>
    <row r="157" spans="1:22" hidden="1" x14ac:dyDescent="0.75">
      <c r="A157" s="381">
        <v>152</v>
      </c>
      <c r="B157" s="382"/>
      <c r="C157" s="402"/>
      <c r="D157" s="402"/>
      <c r="E157" s="402"/>
      <c r="F157" s="402"/>
      <c r="G157" s="402"/>
      <c r="H157" s="402"/>
      <c r="I157" s="402"/>
      <c r="J157" s="402"/>
      <c r="K157" s="402"/>
      <c r="L157" s="402"/>
      <c r="M157" s="402"/>
      <c r="N157" s="402"/>
      <c r="O157" s="402"/>
      <c r="P157" s="402"/>
      <c r="Q157" s="402"/>
      <c r="R157" s="402"/>
      <c r="S157" s="402"/>
      <c r="T157" s="402"/>
      <c r="U157" s="402"/>
      <c r="V157" s="402"/>
    </row>
    <row r="158" spans="1:22" hidden="1" x14ac:dyDescent="0.75">
      <c r="A158" s="381">
        <v>153</v>
      </c>
      <c r="B158" s="382"/>
      <c r="C158" s="402"/>
      <c r="D158" s="402"/>
      <c r="E158" s="402"/>
      <c r="F158" s="402"/>
      <c r="G158" s="402"/>
      <c r="H158" s="402"/>
      <c r="I158" s="402"/>
      <c r="J158" s="402"/>
      <c r="K158" s="402"/>
      <c r="L158" s="402"/>
      <c r="M158" s="402"/>
      <c r="N158" s="402"/>
      <c r="O158" s="402"/>
      <c r="P158" s="402"/>
      <c r="Q158" s="402"/>
      <c r="R158" s="402"/>
      <c r="S158" s="402"/>
      <c r="T158" s="402"/>
      <c r="U158" s="402"/>
      <c r="V158" s="402"/>
    </row>
    <row r="159" spans="1:22" hidden="1" x14ac:dyDescent="0.75">
      <c r="A159" s="381">
        <v>154</v>
      </c>
      <c r="B159" s="382"/>
      <c r="C159" s="402"/>
      <c r="D159" s="402"/>
      <c r="E159" s="402"/>
      <c r="F159" s="402"/>
      <c r="G159" s="402"/>
      <c r="H159" s="402"/>
      <c r="I159" s="402"/>
      <c r="J159" s="402"/>
      <c r="K159" s="402"/>
      <c r="L159" s="402"/>
      <c r="M159" s="402"/>
      <c r="N159" s="402"/>
      <c r="O159" s="402"/>
      <c r="P159" s="402"/>
      <c r="Q159" s="402"/>
      <c r="R159" s="402"/>
      <c r="S159" s="402"/>
      <c r="T159" s="402"/>
      <c r="U159" s="402"/>
      <c r="V159" s="402"/>
    </row>
    <row r="160" spans="1:22" hidden="1" x14ac:dyDescent="0.75">
      <c r="A160" s="381">
        <v>155</v>
      </c>
      <c r="B160" s="382"/>
      <c r="C160" s="402"/>
      <c r="D160" s="402"/>
      <c r="E160" s="402"/>
      <c r="F160" s="402"/>
      <c r="G160" s="402"/>
      <c r="H160" s="402"/>
      <c r="I160" s="402"/>
      <c r="J160" s="402"/>
      <c r="K160" s="402"/>
      <c r="L160" s="402"/>
      <c r="M160" s="402"/>
      <c r="N160" s="402"/>
      <c r="O160" s="402"/>
      <c r="P160" s="402"/>
      <c r="Q160" s="402"/>
      <c r="R160" s="402"/>
      <c r="S160" s="402"/>
      <c r="T160" s="402"/>
      <c r="U160" s="402"/>
      <c r="V160" s="402"/>
    </row>
    <row r="161" spans="1:22" hidden="1" x14ac:dyDescent="0.75">
      <c r="A161" s="381">
        <v>156</v>
      </c>
      <c r="B161" s="382"/>
      <c r="C161" s="402"/>
      <c r="D161" s="402"/>
      <c r="E161" s="402"/>
      <c r="F161" s="402"/>
      <c r="G161" s="402"/>
      <c r="H161" s="402"/>
      <c r="I161" s="402"/>
      <c r="J161" s="402"/>
      <c r="K161" s="402"/>
      <c r="L161" s="402"/>
      <c r="M161" s="402"/>
      <c r="N161" s="402"/>
      <c r="O161" s="402"/>
      <c r="P161" s="402"/>
      <c r="Q161" s="402"/>
      <c r="R161" s="402"/>
      <c r="S161" s="402"/>
      <c r="T161" s="402"/>
      <c r="U161" s="402"/>
      <c r="V161" s="402"/>
    </row>
    <row r="162" spans="1:22" hidden="1" x14ac:dyDescent="0.75">
      <c r="A162" s="381">
        <v>157</v>
      </c>
      <c r="B162" s="382"/>
      <c r="C162" s="402"/>
      <c r="D162" s="402"/>
      <c r="E162" s="402"/>
      <c r="F162" s="402"/>
      <c r="G162" s="402"/>
      <c r="H162" s="402"/>
      <c r="I162" s="402"/>
      <c r="J162" s="402"/>
      <c r="K162" s="402"/>
      <c r="L162" s="402"/>
      <c r="M162" s="402"/>
      <c r="N162" s="402"/>
      <c r="O162" s="402"/>
      <c r="P162" s="402"/>
      <c r="Q162" s="402"/>
      <c r="R162" s="402"/>
      <c r="S162" s="402"/>
      <c r="T162" s="402"/>
      <c r="U162" s="402"/>
      <c r="V162" s="402"/>
    </row>
    <row r="163" spans="1:22" hidden="1" x14ac:dyDescent="0.75">
      <c r="A163" s="381">
        <v>158</v>
      </c>
      <c r="B163" s="382"/>
      <c r="C163" s="402"/>
      <c r="D163" s="402"/>
      <c r="E163" s="402"/>
      <c r="F163" s="402"/>
      <c r="G163" s="402"/>
      <c r="H163" s="402"/>
      <c r="I163" s="402"/>
      <c r="J163" s="402"/>
      <c r="K163" s="402"/>
      <c r="L163" s="402"/>
      <c r="M163" s="402"/>
      <c r="N163" s="402"/>
      <c r="O163" s="402"/>
      <c r="P163" s="402"/>
      <c r="Q163" s="402"/>
      <c r="R163" s="402"/>
      <c r="S163" s="402"/>
      <c r="T163" s="402"/>
      <c r="U163" s="402"/>
      <c r="V163" s="402"/>
    </row>
    <row r="164" spans="1:22" hidden="1" x14ac:dyDescent="0.75">
      <c r="A164" s="381">
        <v>159</v>
      </c>
      <c r="B164" s="382"/>
      <c r="C164" s="402"/>
      <c r="D164" s="402"/>
      <c r="E164" s="402"/>
      <c r="F164" s="402"/>
      <c r="G164" s="402"/>
      <c r="H164" s="402"/>
      <c r="I164" s="402"/>
      <c r="J164" s="402"/>
      <c r="K164" s="402"/>
      <c r="L164" s="402"/>
      <c r="M164" s="402"/>
      <c r="N164" s="402"/>
      <c r="O164" s="402"/>
      <c r="P164" s="402"/>
      <c r="Q164" s="402"/>
      <c r="R164" s="402"/>
      <c r="S164" s="402"/>
      <c r="T164" s="402"/>
      <c r="U164" s="402"/>
      <c r="V164" s="402"/>
    </row>
    <row r="165" spans="1:22" hidden="1" x14ac:dyDescent="0.75">
      <c r="A165" s="381">
        <v>160</v>
      </c>
      <c r="B165" s="382"/>
      <c r="C165" s="402"/>
      <c r="D165" s="402"/>
      <c r="E165" s="402"/>
      <c r="F165" s="402"/>
      <c r="G165" s="402"/>
      <c r="H165" s="402"/>
      <c r="I165" s="402"/>
      <c r="J165" s="402"/>
      <c r="K165" s="402"/>
      <c r="L165" s="402"/>
      <c r="M165" s="402"/>
      <c r="N165" s="402"/>
      <c r="O165" s="402"/>
      <c r="P165" s="402"/>
      <c r="Q165" s="402"/>
      <c r="R165" s="402"/>
      <c r="S165" s="402"/>
      <c r="T165" s="402"/>
      <c r="U165" s="402"/>
      <c r="V165" s="402"/>
    </row>
    <row r="166" spans="1:22" hidden="1" x14ac:dyDescent="0.75">
      <c r="A166" s="381">
        <v>161</v>
      </c>
      <c r="B166" s="382"/>
      <c r="C166" s="402"/>
      <c r="D166" s="402"/>
      <c r="E166" s="402"/>
      <c r="F166" s="402"/>
      <c r="G166" s="402"/>
      <c r="H166" s="402"/>
      <c r="I166" s="402"/>
      <c r="J166" s="402"/>
      <c r="K166" s="402"/>
      <c r="L166" s="402"/>
      <c r="M166" s="402"/>
      <c r="N166" s="402"/>
      <c r="O166" s="402"/>
      <c r="P166" s="402"/>
      <c r="Q166" s="402"/>
      <c r="R166" s="402"/>
      <c r="S166" s="402"/>
      <c r="T166" s="402"/>
      <c r="U166" s="402"/>
      <c r="V166" s="402"/>
    </row>
    <row r="167" spans="1:22" hidden="1" x14ac:dyDescent="0.75">
      <c r="A167" s="381">
        <v>162</v>
      </c>
      <c r="B167" s="382"/>
      <c r="C167" s="402"/>
      <c r="D167" s="402"/>
      <c r="E167" s="402"/>
      <c r="F167" s="402"/>
      <c r="G167" s="402"/>
      <c r="H167" s="402"/>
      <c r="I167" s="402"/>
      <c r="J167" s="402"/>
      <c r="K167" s="402"/>
      <c r="L167" s="402"/>
      <c r="M167" s="402"/>
      <c r="N167" s="402"/>
      <c r="O167" s="402"/>
      <c r="P167" s="402"/>
      <c r="Q167" s="402"/>
      <c r="R167" s="402"/>
      <c r="S167" s="402"/>
      <c r="T167" s="402"/>
      <c r="U167" s="402"/>
      <c r="V167" s="402"/>
    </row>
    <row r="168" spans="1:22" hidden="1" x14ac:dyDescent="0.75">
      <c r="A168" s="381">
        <v>163</v>
      </c>
      <c r="B168" s="382"/>
      <c r="C168" s="402"/>
      <c r="D168" s="402"/>
      <c r="E168" s="402"/>
      <c r="F168" s="402"/>
      <c r="G168" s="402"/>
      <c r="H168" s="402"/>
      <c r="I168" s="402"/>
      <c r="J168" s="402"/>
      <c r="K168" s="402"/>
      <c r="L168" s="402"/>
      <c r="M168" s="402"/>
      <c r="N168" s="402"/>
      <c r="O168" s="402"/>
      <c r="P168" s="402"/>
      <c r="Q168" s="402"/>
      <c r="R168" s="402"/>
      <c r="S168" s="402"/>
      <c r="T168" s="402"/>
      <c r="U168" s="402"/>
      <c r="V168" s="402"/>
    </row>
    <row r="169" spans="1:22" hidden="1" x14ac:dyDescent="0.75">
      <c r="A169" s="381">
        <v>164</v>
      </c>
      <c r="B169" s="382"/>
      <c r="C169" s="402"/>
      <c r="D169" s="402"/>
      <c r="E169" s="402"/>
      <c r="F169" s="402"/>
      <c r="G169" s="402"/>
      <c r="H169" s="402"/>
      <c r="I169" s="402"/>
      <c r="J169" s="402"/>
      <c r="K169" s="402"/>
      <c r="L169" s="402"/>
      <c r="M169" s="402"/>
      <c r="N169" s="402"/>
      <c r="O169" s="402"/>
      <c r="P169" s="402"/>
      <c r="Q169" s="402"/>
      <c r="R169" s="402"/>
      <c r="S169" s="402"/>
      <c r="T169" s="402"/>
      <c r="U169" s="402"/>
      <c r="V169" s="402"/>
    </row>
    <row r="170" spans="1:22" hidden="1" x14ac:dyDescent="0.75">
      <c r="A170" s="381">
        <v>165</v>
      </c>
      <c r="B170" s="382"/>
      <c r="C170" s="402"/>
      <c r="D170" s="402"/>
      <c r="E170" s="402"/>
      <c r="F170" s="402"/>
      <c r="G170" s="402"/>
      <c r="H170" s="402"/>
      <c r="I170" s="402"/>
      <c r="J170" s="402"/>
      <c r="K170" s="402"/>
      <c r="L170" s="402"/>
      <c r="M170" s="402"/>
      <c r="N170" s="402"/>
      <c r="O170" s="402"/>
      <c r="P170" s="402"/>
      <c r="Q170" s="402"/>
      <c r="R170" s="402"/>
      <c r="S170" s="402"/>
      <c r="T170" s="402"/>
      <c r="U170" s="402"/>
      <c r="V170" s="402"/>
    </row>
    <row r="171" spans="1:22" hidden="1" x14ac:dyDescent="0.75">
      <c r="A171" s="381">
        <v>166</v>
      </c>
      <c r="B171" s="382"/>
      <c r="C171" s="402"/>
      <c r="D171" s="402"/>
      <c r="E171" s="402"/>
      <c r="F171" s="402"/>
      <c r="G171" s="402"/>
      <c r="H171" s="402"/>
      <c r="I171" s="402"/>
      <c r="J171" s="402"/>
      <c r="K171" s="402"/>
      <c r="L171" s="402"/>
      <c r="M171" s="402"/>
      <c r="N171" s="402"/>
      <c r="O171" s="402"/>
      <c r="P171" s="402"/>
      <c r="Q171" s="402"/>
      <c r="R171" s="402"/>
      <c r="S171" s="402"/>
      <c r="T171" s="402"/>
      <c r="U171" s="402"/>
      <c r="V171" s="402"/>
    </row>
    <row r="172" spans="1:22" hidden="1" x14ac:dyDescent="0.75">
      <c r="A172" s="381">
        <v>167</v>
      </c>
      <c r="B172" s="382"/>
      <c r="C172" s="402"/>
      <c r="D172" s="402"/>
      <c r="E172" s="402"/>
      <c r="F172" s="402"/>
      <c r="G172" s="402"/>
      <c r="H172" s="402"/>
      <c r="I172" s="402"/>
      <c r="J172" s="402"/>
      <c r="K172" s="402"/>
      <c r="L172" s="402"/>
      <c r="M172" s="402"/>
      <c r="N172" s="402"/>
      <c r="O172" s="402"/>
      <c r="P172" s="402"/>
      <c r="Q172" s="402"/>
      <c r="R172" s="402"/>
      <c r="S172" s="402"/>
      <c r="T172" s="402"/>
      <c r="U172" s="402"/>
      <c r="V172" s="402"/>
    </row>
    <row r="173" spans="1:22" hidden="1" x14ac:dyDescent="0.75">
      <c r="A173" s="381">
        <v>168</v>
      </c>
      <c r="B173" s="382"/>
      <c r="C173" s="402"/>
      <c r="D173" s="402"/>
      <c r="E173" s="402"/>
      <c r="F173" s="402"/>
      <c r="G173" s="402"/>
      <c r="H173" s="402"/>
      <c r="I173" s="402"/>
      <c r="J173" s="402"/>
      <c r="K173" s="402"/>
      <c r="L173" s="402"/>
      <c r="M173" s="402"/>
      <c r="N173" s="402"/>
      <c r="O173" s="402"/>
      <c r="P173" s="402"/>
      <c r="Q173" s="402"/>
      <c r="R173" s="402"/>
      <c r="S173" s="402"/>
      <c r="T173" s="402"/>
      <c r="U173" s="402"/>
      <c r="V173" s="402"/>
    </row>
    <row r="174" spans="1:22" hidden="1" x14ac:dyDescent="0.75">
      <c r="A174" s="381">
        <v>169</v>
      </c>
      <c r="B174" s="382"/>
      <c r="C174" s="402"/>
      <c r="D174" s="402"/>
      <c r="E174" s="402"/>
      <c r="F174" s="402"/>
      <c r="G174" s="402"/>
      <c r="H174" s="402"/>
      <c r="I174" s="402"/>
      <c r="J174" s="402"/>
      <c r="K174" s="402"/>
      <c r="L174" s="402"/>
      <c r="M174" s="402"/>
      <c r="N174" s="402"/>
      <c r="O174" s="402"/>
      <c r="P174" s="402"/>
      <c r="Q174" s="402"/>
      <c r="R174" s="402"/>
      <c r="S174" s="402"/>
      <c r="T174" s="402"/>
      <c r="U174" s="402"/>
      <c r="V174" s="402"/>
    </row>
    <row r="175" spans="1:22" hidden="1" x14ac:dyDescent="0.75">
      <c r="A175" s="381">
        <v>170</v>
      </c>
      <c r="B175" s="382"/>
      <c r="C175" s="402"/>
      <c r="D175" s="402"/>
      <c r="E175" s="402"/>
      <c r="F175" s="402"/>
      <c r="G175" s="402"/>
      <c r="H175" s="402"/>
      <c r="I175" s="402"/>
      <c r="J175" s="402"/>
      <c r="K175" s="402"/>
      <c r="L175" s="402"/>
      <c r="M175" s="402"/>
      <c r="N175" s="402"/>
      <c r="O175" s="402"/>
      <c r="P175" s="402"/>
      <c r="Q175" s="402"/>
      <c r="R175" s="402"/>
      <c r="S175" s="402"/>
      <c r="T175" s="402"/>
      <c r="U175" s="402"/>
      <c r="V175" s="402"/>
    </row>
    <row r="176" spans="1:22" hidden="1" x14ac:dyDescent="0.75">
      <c r="A176" s="381">
        <v>171</v>
      </c>
      <c r="B176" s="382"/>
      <c r="C176" s="402"/>
      <c r="D176" s="402"/>
      <c r="E176" s="402"/>
      <c r="F176" s="402"/>
      <c r="G176" s="402"/>
      <c r="H176" s="402"/>
      <c r="I176" s="402"/>
      <c r="J176" s="402"/>
      <c r="K176" s="402"/>
      <c r="L176" s="402"/>
      <c r="M176" s="402"/>
      <c r="N176" s="402"/>
      <c r="O176" s="402"/>
      <c r="P176" s="402"/>
      <c r="Q176" s="402"/>
      <c r="R176" s="402"/>
      <c r="S176" s="402"/>
      <c r="T176" s="402"/>
      <c r="U176" s="402"/>
      <c r="V176" s="402"/>
    </row>
    <row r="177" spans="1:22" hidden="1" x14ac:dyDescent="0.75">
      <c r="A177" s="381">
        <v>172</v>
      </c>
      <c r="B177" s="382"/>
      <c r="C177" s="402"/>
      <c r="D177" s="402"/>
      <c r="E177" s="402"/>
      <c r="F177" s="402"/>
      <c r="G177" s="402"/>
      <c r="H177" s="402"/>
      <c r="I177" s="402"/>
      <c r="J177" s="402"/>
      <c r="K177" s="402"/>
      <c r="L177" s="402"/>
      <c r="M177" s="402"/>
      <c r="N177" s="402"/>
      <c r="O177" s="402"/>
      <c r="P177" s="402"/>
      <c r="Q177" s="402"/>
      <c r="R177" s="402"/>
      <c r="S177" s="402"/>
      <c r="T177" s="402"/>
      <c r="U177" s="402"/>
      <c r="V177" s="402"/>
    </row>
    <row r="178" spans="1:22" hidden="1" x14ac:dyDescent="0.75">
      <c r="A178" s="381">
        <v>173</v>
      </c>
      <c r="B178" s="382"/>
      <c r="C178" s="402"/>
      <c r="D178" s="402"/>
      <c r="E178" s="402"/>
      <c r="F178" s="402"/>
      <c r="G178" s="402"/>
      <c r="H178" s="402"/>
      <c r="I178" s="402"/>
      <c r="J178" s="402"/>
      <c r="K178" s="402"/>
      <c r="L178" s="402"/>
      <c r="M178" s="402"/>
      <c r="N178" s="402"/>
      <c r="O178" s="402"/>
      <c r="P178" s="402"/>
      <c r="Q178" s="402"/>
      <c r="R178" s="402"/>
      <c r="S178" s="402"/>
      <c r="T178" s="402"/>
      <c r="U178" s="402"/>
      <c r="V178" s="402"/>
    </row>
    <row r="179" spans="1:22" hidden="1" x14ac:dyDescent="0.75">
      <c r="A179" s="381">
        <v>174</v>
      </c>
      <c r="B179" s="382"/>
      <c r="C179" s="402"/>
      <c r="D179" s="402"/>
      <c r="E179" s="402"/>
      <c r="F179" s="402"/>
      <c r="G179" s="402"/>
      <c r="H179" s="402"/>
      <c r="I179" s="402"/>
      <c r="J179" s="402"/>
      <c r="K179" s="402"/>
      <c r="L179" s="402"/>
      <c r="M179" s="402"/>
      <c r="N179" s="402"/>
      <c r="O179" s="402"/>
      <c r="P179" s="402"/>
      <c r="Q179" s="402"/>
      <c r="R179" s="402"/>
      <c r="S179" s="402"/>
      <c r="T179" s="402"/>
      <c r="U179" s="402"/>
      <c r="V179" s="402"/>
    </row>
    <row r="180" spans="1:22" hidden="1" x14ac:dyDescent="0.75">
      <c r="A180" s="381">
        <v>175</v>
      </c>
      <c r="B180" s="382"/>
      <c r="C180" s="402"/>
      <c r="D180" s="402"/>
      <c r="E180" s="402"/>
      <c r="F180" s="402"/>
      <c r="G180" s="402"/>
      <c r="H180" s="402"/>
      <c r="I180" s="402"/>
      <c r="J180" s="402"/>
      <c r="K180" s="402"/>
      <c r="L180" s="402"/>
      <c r="M180" s="402"/>
      <c r="N180" s="402"/>
      <c r="O180" s="402"/>
      <c r="P180" s="402"/>
      <c r="Q180" s="402"/>
      <c r="R180" s="402"/>
      <c r="S180" s="402"/>
      <c r="T180" s="402"/>
      <c r="U180" s="402"/>
      <c r="V180" s="402"/>
    </row>
    <row r="181" spans="1:22" hidden="1" x14ac:dyDescent="0.75">
      <c r="A181" s="381">
        <v>176</v>
      </c>
      <c r="B181" s="382"/>
      <c r="C181" s="402"/>
      <c r="D181" s="402"/>
      <c r="E181" s="402"/>
      <c r="F181" s="402"/>
      <c r="G181" s="402"/>
      <c r="H181" s="402"/>
      <c r="I181" s="402"/>
      <c r="J181" s="402"/>
      <c r="K181" s="402"/>
      <c r="L181" s="402"/>
      <c r="M181" s="402"/>
      <c r="N181" s="402"/>
      <c r="O181" s="402"/>
      <c r="P181" s="402"/>
      <c r="Q181" s="402"/>
      <c r="R181" s="402"/>
      <c r="S181" s="402"/>
      <c r="T181" s="402"/>
      <c r="U181" s="402"/>
      <c r="V181" s="402"/>
    </row>
    <row r="182" spans="1:22" hidden="1" x14ac:dyDescent="0.75">
      <c r="A182" s="381">
        <v>177</v>
      </c>
      <c r="B182" s="382"/>
      <c r="C182" s="402"/>
      <c r="D182" s="402"/>
      <c r="E182" s="402"/>
      <c r="F182" s="402"/>
      <c r="G182" s="402"/>
      <c r="H182" s="402"/>
      <c r="I182" s="402"/>
      <c r="J182" s="402"/>
      <c r="K182" s="402"/>
      <c r="L182" s="402"/>
      <c r="M182" s="402"/>
      <c r="N182" s="402"/>
      <c r="O182" s="402"/>
      <c r="P182" s="402"/>
      <c r="Q182" s="402"/>
      <c r="R182" s="402"/>
      <c r="S182" s="402"/>
      <c r="T182" s="402"/>
      <c r="U182" s="402"/>
      <c r="V182" s="402"/>
    </row>
    <row r="183" spans="1:22" hidden="1" x14ac:dyDescent="0.75">
      <c r="A183" s="381">
        <v>178</v>
      </c>
      <c r="B183" s="382"/>
      <c r="C183" s="402"/>
      <c r="D183" s="402"/>
      <c r="E183" s="402"/>
      <c r="F183" s="402"/>
      <c r="G183" s="402"/>
      <c r="H183" s="402"/>
      <c r="I183" s="402"/>
      <c r="J183" s="402"/>
      <c r="K183" s="402"/>
      <c r="L183" s="402"/>
      <c r="M183" s="402"/>
      <c r="N183" s="402"/>
      <c r="O183" s="402"/>
      <c r="P183" s="402"/>
      <c r="Q183" s="402"/>
      <c r="R183" s="402"/>
      <c r="S183" s="402"/>
      <c r="T183" s="402"/>
      <c r="U183" s="402"/>
      <c r="V183" s="402"/>
    </row>
    <row r="184" spans="1:22" hidden="1" x14ac:dyDescent="0.75">
      <c r="A184" s="381">
        <v>179</v>
      </c>
      <c r="B184" s="382"/>
      <c r="C184" s="402"/>
      <c r="D184" s="402"/>
      <c r="E184" s="402"/>
      <c r="F184" s="402"/>
      <c r="G184" s="402"/>
      <c r="H184" s="402"/>
      <c r="I184" s="402"/>
      <c r="J184" s="402"/>
      <c r="K184" s="402"/>
      <c r="L184" s="402"/>
      <c r="M184" s="402"/>
      <c r="N184" s="402"/>
      <c r="O184" s="402"/>
      <c r="P184" s="402"/>
      <c r="Q184" s="402"/>
      <c r="R184" s="402"/>
      <c r="S184" s="402"/>
      <c r="T184" s="402"/>
      <c r="U184" s="402"/>
      <c r="V184" s="402"/>
    </row>
    <row r="185" spans="1:22" hidden="1" x14ac:dyDescent="0.75">
      <c r="A185" s="381">
        <v>180</v>
      </c>
      <c r="B185" s="382"/>
      <c r="C185" s="402"/>
      <c r="D185" s="402"/>
      <c r="E185" s="402"/>
      <c r="F185" s="402"/>
      <c r="G185" s="402"/>
      <c r="H185" s="402"/>
      <c r="I185" s="402"/>
      <c r="J185" s="402"/>
      <c r="K185" s="402"/>
      <c r="L185" s="402"/>
      <c r="M185" s="402"/>
      <c r="N185" s="402"/>
      <c r="O185" s="402"/>
      <c r="P185" s="402"/>
      <c r="Q185" s="402"/>
      <c r="R185" s="402"/>
      <c r="S185" s="402"/>
      <c r="T185" s="402"/>
      <c r="U185" s="402"/>
      <c r="V185" s="402"/>
    </row>
    <row r="186" spans="1:22" hidden="1" x14ac:dyDescent="0.75">
      <c r="A186" s="381">
        <v>181</v>
      </c>
      <c r="B186" s="382"/>
      <c r="C186" s="402"/>
      <c r="D186" s="402"/>
      <c r="E186" s="402"/>
      <c r="F186" s="402"/>
      <c r="G186" s="402"/>
      <c r="H186" s="402"/>
      <c r="I186" s="402"/>
      <c r="J186" s="402"/>
      <c r="K186" s="402"/>
      <c r="L186" s="402"/>
      <c r="M186" s="402"/>
      <c r="N186" s="402"/>
      <c r="O186" s="402"/>
      <c r="P186" s="402"/>
      <c r="Q186" s="402"/>
      <c r="R186" s="402"/>
      <c r="S186" s="402"/>
      <c r="T186" s="402"/>
      <c r="U186" s="402"/>
      <c r="V186" s="402"/>
    </row>
    <row r="187" spans="1:22" hidden="1" x14ac:dyDescent="0.75">
      <c r="A187" s="381">
        <v>182</v>
      </c>
      <c r="B187" s="382"/>
      <c r="C187" s="402"/>
      <c r="D187" s="402"/>
      <c r="E187" s="402"/>
      <c r="F187" s="402"/>
      <c r="G187" s="402"/>
      <c r="H187" s="402"/>
      <c r="I187" s="402"/>
      <c r="J187" s="402"/>
      <c r="K187" s="402"/>
      <c r="L187" s="402"/>
      <c r="M187" s="402"/>
      <c r="N187" s="402"/>
      <c r="O187" s="402"/>
      <c r="P187" s="402"/>
      <c r="Q187" s="402"/>
      <c r="R187" s="402"/>
      <c r="S187" s="402"/>
      <c r="T187" s="402"/>
      <c r="U187" s="402"/>
      <c r="V187" s="402"/>
    </row>
    <row r="188" spans="1:22" hidden="1" x14ac:dyDescent="0.75">
      <c r="A188" s="381">
        <v>183</v>
      </c>
      <c r="B188" s="382"/>
      <c r="C188" s="402"/>
      <c r="D188" s="402"/>
      <c r="E188" s="402"/>
      <c r="F188" s="402"/>
      <c r="G188" s="402"/>
      <c r="H188" s="402"/>
      <c r="I188" s="402"/>
      <c r="J188" s="402"/>
      <c r="K188" s="402"/>
      <c r="L188" s="402"/>
      <c r="M188" s="402"/>
      <c r="N188" s="402"/>
      <c r="O188" s="402"/>
      <c r="P188" s="402"/>
      <c r="Q188" s="402"/>
      <c r="R188" s="402"/>
      <c r="S188" s="402"/>
      <c r="T188" s="402"/>
      <c r="U188" s="402"/>
      <c r="V188" s="402"/>
    </row>
    <row r="189" spans="1:22" hidden="1" x14ac:dyDescent="0.75">
      <c r="A189" s="381">
        <v>184</v>
      </c>
      <c r="B189" s="382"/>
      <c r="C189" s="402"/>
      <c r="D189" s="402"/>
      <c r="E189" s="402"/>
      <c r="F189" s="402"/>
      <c r="G189" s="402"/>
      <c r="H189" s="402"/>
      <c r="I189" s="402"/>
      <c r="J189" s="402"/>
      <c r="K189" s="402"/>
      <c r="L189" s="402"/>
      <c r="M189" s="402"/>
      <c r="N189" s="402"/>
      <c r="O189" s="402"/>
      <c r="P189" s="402"/>
      <c r="Q189" s="402"/>
      <c r="R189" s="402"/>
      <c r="S189" s="402"/>
      <c r="T189" s="402"/>
      <c r="U189" s="402"/>
      <c r="V189" s="402"/>
    </row>
    <row r="190" spans="1:22" hidden="1" x14ac:dyDescent="0.75">
      <c r="A190" s="381">
        <v>185</v>
      </c>
      <c r="B190" s="382"/>
      <c r="C190" s="402"/>
      <c r="D190" s="402"/>
      <c r="E190" s="402"/>
      <c r="F190" s="402"/>
      <c r="G190" s="402"/>
      <c r="H190" s="402"/>
      <c r="I190" s="402"/>
      <c r="J190" s="402"/>
      <c r="K190" s="402"/>
      <c r="L190" s="402"/>
      <c r="M190" s="402"/>
      <c r="N190" s="402"/>
      <c r="O190" s="402"/>
      <c r="P190" s="402"/>
      <c r="Q190" s="402"/>
      <c r="R190" s="402"/>
      <c r="S190" s="402"/>
      <c r="T190" s="402"/>
      <c r="U190" s="402"/>
      <c r="V190" s="402"/>
    </row>
    <row r="191" spans="1:22" hidden="1" x14ac:dyDescent="0.75">
      <c r="A191" s="381">
        <v>186</v>
      </c>
      <c r="B191" s="382"/>
      <c r="C191" s="402"/>
      <c r="D191" s="402"/>
      <c r="E191" s="402"/>
      <c r="F191" s="402"/>
      <c r="G191" s="402"/>
      <c r="H191" s="402"/>
      <c r="I191" s="402"/>
      <c r="J191" s="402"/>
      <c r="K191" s="402"/>
      <c r="L191" s="402"/>
      <c r="M191" s="402"/>
      <c r="N191" s="402"/>
      <c r="O191" s="402"/>
      <c r="P191" s="402"/>
      <c r="Q191" s="402"/>
      <c r="R191" s="402"/>
      <c r="S191" s="402"/>
      <c r="T191" s="402"/>
      <c r="U191" s="402"/>
      <c r="V191" s="402"/>
    </row>
    <row r="192" spans="1:22" hidden="1" x14ac:dyDescent="0.75">
      <c r="A192" s="381">
        <v>187</v>
      </c>
      <c r="B192" s="382"/>
      <c r="C192" s="402"/>
      <c r="D192" s="402"/>
      <c r="E192" s="402"/>
      <c r="F192" s="402"/>
      <c r="G192" s="402"/>
      <c r="H192" s="402"/>
      <c r="I192" s="402"/>
      <c r="J192" s="402"/>
      <c r="K192" s="402"/>
      <c r="L192" s="402"/>
      <c r="M192" s="402"/>
      <c r="N192" s="402"/>
      <c r="O192" s="402"/>
      <c r="P192" s="402"/>
      <c r="Q192" s="402"/>
      <c r="R192" s="402"/>
      <c r="S192" s="402"/>
      <c r="T192" s="402"/>
      <c r="U192" s="402"/>
      <c r="V192" s="402"/>
    </row>
    <row r="193" spans="1:22" hidden="1" x14ac:dyDescent="0.75">
      <c r="A193" s="381">
        <v>188</v>
      </c>
      <c r="B193" s="382"/>
      <c r="C193" s="402"/>
      <c r="D193" s="402"/>
      <c r="E193" s="402"/>
      <c r="F193" s="402"/>
      <c r="G193" s="402"/>
      <c r="H193" s="402"/>
      <c r="I193" s="402"/>
      <c r="J193" s="402"/>
      <c r="K193" s="402"/>
      <c r="L193" s="402"/>
      <c r="M193" s="402"/>
      <c r="N193" s="402"/>
      <c r="O193" s="402"/>
      <c r="P193" s="402"/>
      <c r="Q193" s="402"/>
      <c r="R193" s="402"/>
      <c r="S193" s="402"/>
      <c r="T193" s="402"/>
      <c r="U193" s="402"/>
      <c r="V193" s="402"/>
    </row>
    <row r="194" spans="1:22" hidden="1" x14ac:dyDescent="0.75">
      <c r="A194" s="381">
        <v>189</v>
      </c>
      <c r="B194" s="382"/>
      <c r="C194" s="402"/>
      <c r="D194" s="402"/>
      <c r="E194" s="402"/>
      <c r="F194" s="402"/>
      <c r="G194" s="402"/>
      <c r="H194" s="402"/>
      <c r="I194" s="402"/>
      <c r="J194" s="402"/>
      <c r="K194" s="402"/>
      <c r="L194" s="402"/>
      <c r="M194" s="402"/>
      <c r="N194" s="402"/>
      <c r="O194" s="402"/>
      <c r="P194" s="402"/>
      <c r="Q194" s="402"/>
      <c r="R194" s="402"/>
      <c r="S194" s="402"/>
      <c r="T194" s="402"/>
      <c r="U194" s="402"/>
      <c r="V194" s="402"/>
    </row>
    <row r="195" spans="1:22" hidden="1" x14ac:dyDescent="0.75">
      <c r="A195" s="381">
        <v>190</v>
      </c>
      <c r="B195" s="382"/>
      <c r="C195" s="402"/>
      <c r="D195" s="402"/>
      <c r="E195" s="402"/>
      <c r="F195" s="402"/>
      <c r="G195" s="402"/>
      <c r="H195" s="402"/>
      <c r="I195" s="402"/>
      <c r="J195" s="402"/>
      <c r="K195" s="402"/>
      <c r="L195" s="402"/>
      <c r="M195" s="402"/>
      <c r="N195" s="402"/>
      <c r="O195" s="402"/>
      <c r="P195" s="402"/>
      <c r="Q195" s="402"/>
      <c r="R195" s="402"/>
      <c r="S195" s="402"/>
      <c r="T195" s="402"/>
      <c r="U195" s="402"/>
      <c r="V195" s="402"/>
    </row>
    <row r="196" spans="1:22" hidden="1" x14ac:dyDescent="0.75">
      <c r="A196" s="381">
        <v>191</v>
      </c>
      <c r="B196" s="382"/>
      <c r="C196" s="402"/>
      <c r="D196" s="402"/>
      <c r="E196" s="402"/>
      <c r="F196" s="402"/>
      <c r="G196" s="402"/>
      <c r="H196" s="402"/>
      <c r="I196" s="402"/>
      <c r="J196" s="402"/>
      <c r="K196" s="402"/>
      <c r="L196" s="402"/>
      <c r="M196" s="402"/>
      <c r="N196" s="402"/>
      <c r="O196" s="402"/>
      <c r="P196" s="402"/>
      <c r="Q196" s="402"/>
      <c r="R196" s="402"/>
      <c r="S196" s="402"/>
      <c r="T196" s="402"/>
      <c r="U196" s="402"/>
      <c r="V196" s="402"/>
    </row>
    <row r="197" spans="1:22" hidden="1" x14ac:dyDescent="0.75">
      <c r="A197" s="381">
        <v>192</v>
      </c>
      <c r="B197" s="382"/>
      <c r="C197" s="402"/>
      <c r="D197" s="402"/>
      <c r="E197" s="402"/>
      <c r="F197" s="402"/>
      <c r="G197" s="402"/>
      <c r="H197" s="402"/>
      <c r="I197" s="402"/>
      <c r="J197" s="402"/>
      <c r="K197" s="402"/>
      <c r="L197" s="402"/>
      <c r="M197" s="402"/>
      <c r="N197" s="402"/>
      <c r="O197" s="402"/>
      <c r="P197" s="402"/>
      <c r="Q197" s="402"/>
      <c r="R197" s="402"/>
      <c r="S197" s="402"/>
      <c r="T197" s="402"/>
      <c r="U197" s="402"/>
      <c r="V197" s="402"/>
    </row>
    <row r="198" spans="1:22" hidden="1" x14ac:dyDescent="0.75">
      <c r="A198" s="381">
        <v>193</v>
      </c>
      <c r="B198" s="382"/>
      <c r="C198" s="402"/>
      <c r="D198" s="402"/>
      <c r="E198" s="402"/>
      <c r="F198" s="402"/>
      <c r="G198" s="402"/>
      <c r="H198" s="402"/>
      <c r="I198" s="402"/>
      <c r="J198" s="402"/>
      <c r="K198" s="402"/>
      <c r="L198" s="402"/>
      <c r="M198" s="402"/>
      <c r="N198" s="402"/>
      <c r="O198" s="402"/>
      <c r="P198" s="402"/>
      <c r="Q198" s="402"/>
      <c r="R198" s="402"/>
      <c r="S198" s="402"/>
      <c r="T198" s="402"/>
      <c r="U198" s="402"/>
      <c r="V198" s="402"/>
    </row>
    <row r="199" spans="1:22" hidden="1" x14ac:dyDescent="0.75">
      <c r="A199" s="381">
        <v>194</v>
      </c>
      <c r="B199" s="382"/>
      <c r="C199" s="402"/>
      <c r="D199" s="402"/>
      <c r="E199" s="402"/>
      <c r="F199" s="402"/>
      <c r="G199" s="402"/>
      <c r="H199" s="402"/>
      <c r="I199" s="402"/>
      <c r="J199" s="402"/>
      <c r="K199" s="402"/>
      <c r="L199" s="402"/>
      <c r="M199" s="402"/>
      <c r="N199" s="402"/>
      <c r="O199" s="402"/>
      <c r="P199" s="402"/>
      <c r="Q199" s="402"/>
      <c r="R199" s="402"/>
      <c r="S199" s="402"/>
      <c r="T199" s="402"/>
      <c r="U199" s="402"/>
      <c r="V199" s="402"/>
    </row>
    <row r="200" spans="1:22" hidden="1" x14ac:dyDescent="0.75">
      <c r="A200" s="381">
        <v>195</v>
      </c>
      <c r="B200" s="382"/>
      <c r="C200" s="402"/>
      <c r="D200" s="402"/>
      <c r="E200" s="402"/>
      <c r="F200" s="402"/>
      <c r="G200" s="402"/>
      <c r="H200" s="402"/>
      <c r="I200" s="402"/>
      <c r="J200" s="402"/>
      <c r="K200" s="402"/>
      <c r="L200" s="402"/>
      <c r="M200" s="402"/>
      <c r="N200" s="402"/>
      <c r="O200" s="402"/>
      <c r="P200" s="402"/>
      <c r="Q200" s="402"/>
      <c r="R200" s="402"/>
      <c r="S200" s="402"/>
      <c r="T200" s="402"/>
      <c r="U200" s="402"/>
      <c r="V200" s="402"/>
    </row>
    <row r="201" spans="1:22" hidden="1" x14ac:dyDescent="0.75">
      <c r="A201" s="381">
        <v>196</v>
      </c>
      <c r="B201" s="382"/>
      <c r="C201" s="402"/>
      <c r="D201" s="402"/>
      <c r="E201" s="402"/>
      <c r="F201" s="402"/>
      <c r="G201" s="402"/>
      <c r="H201" s="402"/>
      <c r="I201" s="402"/>
      <c r="J201" s="402"/>
      <c r="K201" s="402"/>
      <c r="L201" s="402"/>
      <c r="M201" s="402"/>
      <c r="N201" s="402"/>
      <c r="O201" s="402"/>
      <c r="P201" s="402"/>
      <c r="Q201" s="402"/>
      <c r="R201" s="402"/>
      <c r="S201" s="402"/>
      <c r="T201" s="402"/>
      <c r="U201" s="402"/>
      <c r="V201" s="402"/>
    </row>
    <row r="202" spans="1:22" hidden="1" x14ac:dyDescent="0.75">
      <c r="A202" s="381">
        <v>197</v>
      </c>
      <c r="B202" s="382"/>
      <c r="C202" s="402"/>
      <c r="D202" s="402"/>
      <c r="E202" s="402"/>
      <c r="F202" s="402"/>
      <c r="G202" s="402"/>
      <c r="H202" s="402"/>
      <c r="I202" s="402"/>
      <c r="J202" s="402"/>
      <c r="K202" s="402"/>
      <c r="L202" s="402"/>
      <c r="M202" s="402"/>
      <c r="N202" s="402"/>
      <c r="O202" s="402"/>
      <c r="P202" s="402"/>
      <c r="Q202" s="402"/>
      <c r="R202" s="402"/>
      <c r="S202" s="402"/>
      <c r="T202" s="402"/>
      <c r="U202" s="402"/>
      <c r="V202" s="402"/>
    </row>
    <row r="203" spans="1:22" hidden="1" x14ac:dyDescent="0.75">
      <c r="A203" s="381">
        <v>198</v>
      </c>
      <c r="B203" s="382"/>
      <c r="C203" s="402"/>
      <c r="D203" s="402"/>
      <c r="E203" s="402"/>
      <c r="F203" s="402"/>
      <c r="G203" s="402"/>
      <c r="H203" s="402"/>
      <c r="I203" s="402"/>
      <c r="J203" s="402"/>
      <c r="K203" s="402"/>
      <c r="L203" s="402"/>
      <c r="M203" s="402"/>
      <c r="N203" s="402"/>
      <c r="O203" s="402"/>
      <c r="P203" s="402"/>
      <c r="Q203" s="402"/>
      <c r="R203" s="402"/>
      <c r="S203" s="402"/>
      <c r="T203" s="402"/>
      <c r="U203" s="402"/>
      <c r="V203" s="402"/>
    </row>
    <row r="204" spans="1:22" hidden="1" x14ac:dyDescent="0.75">
      <c r="A204" s="381">
        <v>199</v>
      </c>
      <c r="B204" s="382"/>
      <c r="C204" s="402"/>
      <c r="D204" s="402"/>
      <c r="E204" s="402"/>
      <c r="F204" s="402"/>
      <c r="G204" s="402"/>
      <c r="H204" s="402"/>
      <c r="I204" s="402"/>
      <c r="J204" s="402"/>
      <c r="K204" s="402"/>
      <c r="L204" s="402"/>
      <c r="M204" s="402"/>
      <c r="N204" s="402"/>
      <c r="O204" s="402"/>
      <c r="P204" s="402"/>
      <c r="Q204" s="402"/>
      <c r="R204" s="402"/>
      <c r="S204" s="402"/>
      <c r="T204" s="402"/>
      <c r="U204" s="402"/>
      <c r="V204" s="402"/>
    </row>
    <row r="205" spans="1:22" hidden="1" x14ac:dyDescent="0.75">
      <c r="A205" s="381">
        <v>200</v>
      </c>
      <c r="B205" s="382"/>
      <c r="C205" s="402"/>
      <c r="D205" s="402"/>
      <c r="E205" s="402"/>
      <c r="F205" s="402"/>
      <c r="G205" s="402"/>
      <c r="H205" s="402"/>
      <c r="I205" s="402"/>
      <c r="J205" s="402"/>
      <c r="K205" s="402"/>
      <c r="L205" s="402"/>
      <c r="M205" s="402"/>
      <c r="N205" s="402"/>
      <c r="O205" s="402"/>
      <c r="P205" s="402"/>
      <c r="Q205" s="402"/>
      <c r="R205" s="402"/>
      <c r="S205" s="402"/>
      <c r="T205" s="402"/>
      <c r="U205" s="402"/>
      <c r="V205" s="402"/>
    </row>
    <row r="206" spans="1:22" hidden="1" x14ac:dyDescent="0.75">
      <c r="A206" s="381">
        <v>201</v>
      </c>
      <c r="B206" s="382"/>
      <c r="C206" s="402"/>
      <c r="D206" s="402"/>
      <c r="E206" s="402"/>
      <c r="F206" s="402"/>
      <c r="G206" s="402"/>
      <c r="H206" s="402"/>
      <c r="I206" s="402"/>
      <c r="J206" s="402"/>
      <c r="K206" s="402"/>
      <c r="L206" s="402"/>
      <c r="M206" s="402"/>
      <c r="N206" s="402"/>
      <c r="O206" s="402"/>
      <c r="P206" s="402"/>
      <c r="Q206" s="402"/>
      <c r="R206" s="402"/>
      <c r="S206" s="402"/>
      <c r="T206" s="402"/>
      <c r="U206" s="402"/>
      <c r="V206" s="402"/>
    </row>
    <row r="207" spans="1:22" hidden="1" x14ac:dyDescent="0.75">
      <c r="A207" s="381">
        <v>202</v>
      </c>
      <c r="B207" s="382"/>
      <c r="C207" s="402"/>
      <c r="D207" s="402"/>
      <c r="E207" s="402"/>
      <c r="F207" s="402"/>
      <c r="G207" s="402"/>
      <c r="H207" s="402"/>
      <c r="I207" s="402"/>
      <c r="J207" s="402"/>
      <c r="K207" s="402"/>
      <c r="L207" s="402"/>
      <c r="M207" s="402"/>
      <c r="N207" s="402"/>
      <c r="O207" s="402"/>
      <c r="P207" s="402"/>
      <c r="Q207" s="402"/>
      <c r="R207" s="402"/>
      <c r="S207" s="402"/>
      <c r="T207" s="402"/>
      <c r="U207" s="402"/>
      <c r="V207" s="402"/>
    </row>
    <row r="208" spans="1:22" hidden="1" x14ac:dyDescent="0.75">
      <c r="A208" s="381">
        <v>203</v>
      </c>
      <c r="B208" s="382"/>
      <c r="C208" s="402"/>
      <c r="D208" s="402"/>
      <c r="E208" s="402"/>
      <c r="F208" s="402"/>
      <c r="G208" s="402"/>
      <c r="H208" s="402"/>
      <c r="I208" s="402"/>
      <c r="J208" s="402"/>
      <c r="K208" s="402"/>
      <c r="L208" s="402"/>
      <c r="M208" s="402"/>
      <c r="N208" s="402"/>
      <c r="O208" s="402"/>
      <c r="P208" s="402"/>
      <c r="Q208" s="402"/>
      <c r="R208" s="402"/>
      <c r="S208" s="402"/>
      <c r="T208" s="402"/>
      <c r="U208" s="402"/>
      <c r="V208" s="402"/>
    </row>
    <row r="209" spans="1:22" hidden="1" x14ac:dyDescent="0.75">
      <c r="A209" s="381">
        <v>204</v>
      </c>
      <c r="B209" s="382"/>
      <c r="C209" s="402"/>
      <c r="D209" s="402"/>
      <c r="E209" s="402"/>
      <c r="F209" s="402"/>
      <c r="G209" s="402"/>
      <c r="H209" s="402"/>
      <c r="I209" s="402"/>
      <c r="J209" s="402"/>
      <c r="K209" s="402"/>
      <c r="L209" s="402"/>
      <c r="M209" s="402"/>
      <c r="N209" s="402"/>
      <c r="O209" s="402"/>
      <c r="P209" s="402"/>
      <c r="Q209" s="402"/>
      <c r="R209" s="402"/>
      <c r="S209" s="402"/>
      <c r="T209" s="402"/>
      <c r="U209" s="402"/>
      <c r="V209" s="402"/>
    </row>
    <row r="210" spans="1:22" hidden="1" x14ac:dyDescent="0.75">
      <c r="A210" s="381">
        <v>205</v>
      </c>
      <c r="B210" s="382"/>
      <c r="C210" s="402"/>
      <c r="D210" s="402"/>
      <c r="E210" s="402"/>
      <c r="F210" s="402"/>
      <c r="G210" s="402"/>
      <c r="H210" s="402"/>
      <c r="I210" s="402"/>
      <c r="J210" s="402"/>
      <c r="K210" s="402"/>
      <c r="L210" s="402"/>
      <c r="M210" s="402"/>
      <c r="N210" s="402"/>
      <c r="O210" s="402"/>
      <c r="P210" s="402"/>
      <c r="Q210" s="402"/>
      <c r="R210" s="402"/>
      <c r="S210" s="402"/>
      <c r="T210" s="402"/>
      <c r="U210" s="402"/>
      <c r="V210" s="402"/>
    </row>
    <row r="211" spans="1:22" hidden="1" x14ac:dyDescent="0.75">
      <c r="A211" s="381">
        <v>206</v>
      </c>
      <c r="B211" s="382"/>
      <c r="C211" s="402"/>
      <c r="D211" s="402"/>
      <c r="E211" s="402"/>
      <c r="F211" s="402"/>
      <c r="G211" s="402"/>
      <c r="H211" s="402"/>
      <c r="I211" s="402"/>
      <c r="J211" s="402"/>
      <c r="K211" s="402"/>
      <c r="L211" s="402"/>
      <c r="M211" s="402"/>
      <c r="N211" s="402"/>
      <c r="O211" s="402"/>
      <c r="P211" s="402"/>
      <c r="Q211" s="402"/>
      <c r="R211" s="402"/>
      <c r="S211" s="402"/>
      <c r="T211" s="402"/>
      <c r="U211" s="402"/>
      <c r="V211" s="402"/>
    </row>
    <row r="212" spans="1:22" hidden="1" x14ac:dyDescent="0.75">
      <c r="A212" s="381">
        <v>207</v>
      </c>
      <c r="B212" s="382"/>
      <c r="C212" s="402"/>
      <c r="D212" s="402"/>
      <c r="E212" s="402"/>
      <c r="F212" s="402"/>
      <c r="G212" s="402"/>
      <c r="H212" s="402"/>
      <c r="I212" s="402"/>
      <c r="J212" s="402"/>
      <c r="K212" s="402"/>
      <c r="L212" s="402"/>
      <c r="M212" s="402"/>
      <c r="N212" s="402"/>
      <c r="O212" s="402"/>
      <c r="P212" s="402"/>
      <c r="Q212" s="402"/>
      <c r="R212" s="402"/>
      <c r="S212" s="402"/>
      <c r="T212" s="402"/>
      <c r="U212" s="402"/>
      <c r="V212" s="402"/>
    </row>
    <row r="213" spans="1:22" hidden="1" x14ac:dyDescent="0.75">
      <c r="A213" s="381">
        <v>208</v>
      </c>
      <c r="B213" s="382"/>
      <c r="C213" s="402"/>
      <c r="D213" s="402"/>
      <c r="E213" s="402"/>
      <c r="F213" s="402"/>
      <c r="G213" s="402"/>
      <c r="H213" s="402"/>
      <c r="I213" s="402"/>
      <c r="J213" s="402"/>
      <c r="K213" s="402"/>
      <c r="L213" s="402"/>
      <c r="M213" s="402"/>
      <c r="N213" s="402"/>
      <c r="O213" s="402"/>
      <c r="P213" s="402"/>
      <c r="Q213" s="402"/>
      <c r="R213" s="402"/>
      <c r="S213" s="402"/>
      <c r="T213" s="402"/>
      <c r="U213" s="402"/>
      <c r="V213" s="402"/>
    </row>
    <row r="214" spans="1:22" hidden="1" x14ac:dyDescent="0.75">
      <c r="A214" s="381">
        <v>209</v>
      </c>
      <c r="B214" s="382"/>
      <c r="C214" s="402"/>
      <c r="D214" s="402"/>
      <c r="E214" s="402"/>
      <c r="F214" s="402"/>
      <c r="G214" s="402"/>
      <c r="H214" s="402"/>
      <c r="I214" s="402"/>
      <c r="J214" s="402"/>
      <c r="K214" s="402"/>
      <c r="L214" s="402"/>
      <c r="M214" s="402"/>
      <c r="N214" s="402"/>
      <c r="O214" s="402"/>
      <c r="P214" s="402"/>
      <c r="Q214" s="402"/>
      <c r="R214" s="402"/>
      <c r="S214" s="402"/>
      <c r="T214" s="402"/>
      <c r="U214" s="402"/>
      <c r="V214" s="402"/>
    </row>
    <row r="215" spans="1:22" hidden="1" x14ac:dyDescent="0.75">
      <c r="A215" s="381">
        <v>210</v>
      </c>
      <c r="B215" s="382"/>
      <c r="C215" s="402"/>
      <c r="D215" s="402"/>
      <c r="E215" s="402"/>
      <c r="F215" s="402"/>
      <c r="G215" s="402"/>
      <c r="H215" s="402"/>
      <c r="I215" s="402"/>
      <c r="J215" s="402"/>
      <c r="K215" s="402"/>
      <c r="L215" s="402"/>
      <c r="M215" s="402"/>
      <c r="N215" s="402"/>
      <c r="O215" s="402"/>
      <c r="P215" s="402"/>
      <c r="Q215" s="402"/>
      <c r="R215" s="402"/>
      <c r="S215" s="402"/>
      <c r="T215" s="402"/>
      <c r="U215" s="402"/>
      <c r="V215" s="402"/>
    </row>
    <row r="216" spans="1:22" hidden="1" x14ac:dyDescent="0.75">
      <c r="A216" s="381">
        <v>211</v>
      </c>
      <c r="B216" s="382"/>
      <c r="C216" s="402"/>
      <c r="D216" s="402"/>
      <c r="E216" s="402"/>
      <c r="F216" s="402"/>
      <c r="G216" s="402"/>
      <c r="H216" s="402"/>
      <c r="I216" s="402"/>
      <c r="J216" s="402"/>
      <c r="K216" s="402"/>
      <c r="L216" s="402"/>
      <c r="M216" s="402"/>
      <c r="N216" s="402"/>
      <c r="O216" s="402"/>
      <c r="P216" s="402"/>
      <c r="Q216" s="402"/>
      <c r="R216" s="402"/>
      <c r="S216" s="402"/>
      <c r="T216" s="402"/>
      <c r="U216" s="402"/>
      <c r="V216" s="402"/>
    </row>
    <row r="217" spans="1:22" hidden="1" x14ac:dyDescent="0.75">
      <c r="A217" s="381">
        <v>212</v>
      </c>
      <c r="B217" s="382"/>
      <c r="C217" s="402"/>
      <c r="D217" s="402"/>
      <c r="E217" s="402"/>
      <c r="F217" s="402"/>
      <c r="G217" s="402"/>
      <c r="H217" s="402"/>
      <c r="I217" s="402"/>
      <c r="J217" s="402"/>
      <c r="K217" s="402"/>
      <c r="L217" s="402"/>
      <c r="M217" s="402"/>
      <c r="N217" s="402"/>
      <c r="O217" s="402"/>
      <c r="P217" s="402"/>
      <c r="Q217" s="402"/>
      <c r="R217" s="402"/>
      <c r="S217" s="402"/>
      <c r="T217" s="402"/>
      <c r="U217" s="402"/>
      <c r="V217" s="402"/>
    </row>
    <row r="218" spans="1:22" hidden="1" x14ac:dyDescent="0.75">
      <c r="A218" s="381">
        <v>213</v>
      </c>
      <c r="B218" s="382"/>
      <c r="C218" s="402"/>
      <c r="D218" s="402"/>
      <c r="E218" s="402"/>
      <c r="F218" s="402"/>
      <c r="G218" s="402"/>
      <c r="H218" s="402"/>
      <c r="I218" s="402"/>
      <c r="J218" s="402"/>
      <c r="K218" s="402"/>
      <c r="L218" s="402"/>
      <c r="M218" s="402"/>
      <c r="N218" s="402"/>
      <c r="O218" s="402"/>
      <c r="P218" s="402"/>
      <c r="Q218" s="402"/>
      <c r="R218" s="402"/>
      <c r="S218" s="402"/>
      <c r="T218" s="402"/>
      <c r="U218" s="402"/>
      <c r="V218" s="402"/>
    </row>
    <row r="219" spans="1:22" hidden="1" x14ac:dyDescent="0.75">
      <c r="A219" s="381">
        <v>214</v>
      </c>
      <c r="B219" s="382"/>
      <c r="C219" s="402"/>
      <c r="D219" s="402"/>
      <c r="E219" s="402"/>
      <c r="F219" s="402"/>
      <c r="G219" s="402"/>
      <c r="H219" s="402"/>
      <c r="I219" s="402"/>
      <c r="J219" s="402"/>
      <c r="K219" s="402"/>
      <c r="L219" s="402"/>
      <c r="M219" s="402"/>
      <c r="N219" s="402"/>
      <c r="O219" s="402"/>
      <c r="P219" s="402"/>
      <c r="Q219" s="402"/>
      <c r="R219" s="402"/>
      <c r="S219" s="402"/>
      <c r="T219" s="402"/>
      <c r="U219" s="402"/>
      <c r="V219" s="402"/>
    </row>
    <row r="220" spans="1:22" hidden="1" x14ac:dyDescent="0.75">
      <c r="A220" s="381">
        <v>215</v>
      </c>
      <c r="B220" s="382"/>
      <c r="C220" s="402"/>
      <c r="D220" s="402"/>
      <c r="E220" s="402"/>
      <c r="F220" s="402"/>
      <c r="G220" s="402"/>
      <c r="H220" s="402"/>
      <c r="I220" s="402"/>
      <c r="J220" s="402"/>
      <c r="K220" s="402"/>
      <c r="L220" s="402"/>
      <c r="M220" s="402"/>
      <c r="N220" s="402"/>
      <c r="O220" s="402"/>
      <c r="P220" s="402"/>
      <c r="Q220" s="402"/>
      <c r="R220" s="402"/>
      <c r="S220" s="402"/>
      <c r="T220" s="402"/>
      <c r="U220" s="402"/>
      <c r="V220" s="402"/>
    </row>
    <row r="221" spans="1:22" hidden="1" x14ac:dyDescent="0.75">
      <c r="A221" s="381">
        <v>216</v>
      </c>
      <c r="B221" s="382"/>
      <c r="C221" s="402"/>
      <c r="D221" s="402"/>
      <c r="E221" s="402"/>
      <c r="F221" s="402"/>
      <c r="G221" s="402"/>
      <c r="H221" s="402"/>
      <c r="I221" s="402"/>
      <c r="J221" s="402"/>
      <c r="K221" s="402"/>
      <c r="L221" s="402"/>
      <c r="M221" s="402"/>
      <c r="N221" s="402"/>
      <c r="O221" s="402"/>
      <c r="P221" s="402"/>
      <c r="Q221" s="402"/>
      <c r="R221" s="402"/>
      <c r="S221" s="402"/>
      <c r="T221" s="402"/>
      <c r="U221" s="402"/>
      <c r="V221" s="402"/>
    </row>
    <row r="222" spans="1:22" hidden="1" x14ac:dyDescent="0.75">
      <c r="A222" s="381">
        <v>217</v>
      </c>
      <c r="B222" s="382"/>
      <c r="C222" s="402"/>
      <c r="D222" s="402"/>
      <c r="E222" s="402"/>
      <c r="F222" s="402"/>
      <c r="G222" s="402"/>
      <c r="H222" s="402"/>
      <c r="I222" s="402"/>
      <c r="J222" s="402"/>
      <c r="K222" s="402"/>
      <c r="L222" s="402"/>
      <c r="M222" s="402"/>
      <c r="N222" s="402"/>
      <c r="O222" s="402"/>
      <c r="P222" s="402"/>
      <c r="Q222" s="402"/>
      <c r="R222" s="402"/>
      <c r="S222" s="402"/>
      <c r="T222" s="402"/>
      <c r="U222" s="402"/>
      <c r="V222" s="402"/>
    </row>
    <row r="223" spans="1:22" hidden="1" x14ac:dyDescent="0.75">
      <c r="A223" s="381">
        <v>218</v>
      </c>
      <c r="B223" s="382"/>
      <c r="C223" s="402"/>
      <c r="D223" s="402"/>
      <c r="E223" s="402"/>
      <c r="F223" s="402"/>
      <c r="G223" s="402"/>
      <c r="H223" s="402"/>
      <c r="I223" s="402"/>
      <c r="J223" s="402"/>
      <c r="K223" s="402"/>
      <c r="L223" s="402"/>
      <c r="M223" s="402"/>
      <c r="N223" s="402"/>
      <c r="O223" s="402"/>
      <c r="P223" s="402"/>
      <c r="Q223" s="402"/>
      <c r="R223" s="402"/>
      <c r="S223" s="402"/>
      <c r="T223" s="402"/>
      <c r="U223" s="402"/>
      <c r="V223" s="402"/>
    </row>
    <row r="224" spans="1:22" hidden="1" x14ac:dyDescent="0.75">
      <c r="A224" s="381">
        <v>219</v>
      </c>
      <c r="B224" s="382"/>
      <c r="C224" s="402"/>
      <c r="D224" s="402"/>
      <c r="E224" s="402"/>
      <c r="F224" s="402"/>
      <c r="G224" s="402"/>
      <c r="H224" s="402"/>
      <c r="I224" s="402"/>
      <c r="J224" s="402"/>
      <c r="K224" s="402"/>
      <c r="L224" s="402"/>
      <c r="M224" s="402"/>
      <c r="N224" s="402"/>
      <c r="O224" s="402"/>
      <c r="P224" s="402"/>
      <c r="Q224" s="402"/>
      <c r="R224" s="402"/>
      <c r="S224" s="402"/>
      <c r="T224" s="402"/>
      <c r="U224" s="402"/>
      <c r="V224" s="402"/>
    </row>
    <row r="225" spans="1:22" hidden="1" x14ac:dyDescent="0.75">
      <c r="A225" s="381">
        <v>220</v>
      </c>
      <c r="B225" s="382"/>
      <c r="C225" s="402"/>
      <c r="D225" s="402"/>
      <c r="E225" s="402"/>
      <c r="F225" s="402"/>
      <c r="G225" s="402"/>
      <c r="H225" s="402"/>
      <c r="I225" s="402"/>
      <c r="J225" s="402"/>
      <c r="K225" s="402"/>
      <c r="L225" s="402"/>
      <c r="M225" s="402"/>
      <c r="N225" s="402"/>
      <c r="O225" s="402"/>
      <c r="P225" s="402"/>
      <c r="Q225" s="402"/>
      <c r="R225" s="402"/>
      <c r="S225" s="402"/>
      <c r="T225" s="402"/>
      <c r="U225" s="402"/>
      <c r="V225" s="402"/>
    </row>
    <row r="226" spans="1:22" hidden="1" x14ac:dyDescent="0.75">
      <c r="A226" s="381">
        <v>221</v>
      </c>
      <c r="B226" s="382"/>
      <c r="C226" s="402"/>
      <c r="D226" s="402"/>
      <c r="E226" s="402"/>
      <c r="F226" s="402"/>
      <c r="G226" s="402"/>
      <c r="H226" s="402"/>
      <c r="I226" s="402"/>
      <c r="J226" s="402"/>
      <c r="K226" s="402"/>
      <c r="L226" s="402"/>
      <c r="M226" s="402"/>
      <c r="N226" s="402"/>
      <c r="O226" s="402"/>
      <c r="P226" s="402"/>
      <c r="Q226" s="402"/>
      <c r="R226" s="402"/>
      <c r="S226" s="402"/>
      <c r="T226" s="402"/>
      <c r="U226" s="402"/>
      <c r="V226" s="402"/>
    </row>
    <row r="227" spans="1:22" hidden="1" x14ac:dyDescent="0.75">
      <c r="A227" s="381">
        <v>222</v>
      </c>
      <c r="B227" s="382"/>
      <c r="C227" s="402"/>
      <c r="D227" s="402"/>
      <c r="E227" s="402"/>
      <c r="F227" s="402"/>
      <c r="G227" s="402"/>
      <c r="H227" s="402"/>
      <c r="I227" s="402"/>
      <c r="J227" s="402"/>
      <c r="K227" s="402"/>
      <c r="L227" s="402"/>
      <c r="M227" s="402"/>
      <c r="N227" s="402"/>
      <c r="O227" s="402"/>
      <c r="P227" s="402"/>
      <c r="Q227" s="402"/>
      <c r="R227" s="402"/>
      <c r="S227" s="402"/>
      <c r="T227" s="402"/>
      <c r="U227" s="402"/>
      <c r="V227" s="402"/>
    </row>
    <row r="228" spans="1:22" hidden="1" x14ac:dyDescent="0.75">
      <c r="A228" s="381">
        <v>223</v>
      </c>
      <c r="B228" s="382"/>
      <c r="C228" s="402"/>
      <c r="D228" s="402"/>
      <c r="E228" s="402"/>
      <c r="F228" s="402"/>
      <c r="G228" s="402"/>
      <c r="H228" s="402"/>
      <c r="I228" s="402"/>
      <c r="J228" s="402"/>
      <c r="K228" s="402"/>
      <c r="L228" s="402"/>
      <c r="M228" s="402"/>
      <c r="N228" s="402"/>
      <c r="O228" s="402"/>
      <c r="P228" s="402"/>
      <c r="Q228" s="402"/>
      <c r="R228" s="402"/>
      <c r="S228" s="402"/>
      <c r="T228" s="402"/>
      <c r="U228" s="402"/>
      <c r="V228" s="402"/>
    </row>
    <row r="229" spans="1:22" hidden="1" x14ac:dyDescent="0.75">
      <c r="A229" s="381">
        <v>224</v>
      </c>
      <c r="B229" s="382"/>
      <c r="C229" s="402"/>
      <c r="D229" s="402"/>
      <c r="E229" s="402"/>
      <c r="F229" s="402"/>
      <c r="G229" s="402"/>
      <c r="H229" s="402"/>
      <c r="I229" s="402"/>
      <c r="J229" s="402"/>
      <c r="K229" s="402"/>
      <c r="L229" s="402"/>
      <c r="M229" s="402"/>
      <c r="N229" s="402"/>
      <c r="O229" s="402"/>
      <c r="P229" s="402"/>
      <c r="Q229" s="402"/>
      <c r="R229" s="402"/>
      <c r="S229" s="402"/>
      <c r="T229" s="402"/>
      <c r="U229" s="402"/>
      <c r="V229" s="402"/>
    </row>
    <row r="230" spans="1:22" hidden="1" x14ac:dyDescent="0.75">
      <c r="A230" s="381">
        <v>225</v>
      </c>
      <c r="B230" s="382"/>
      <c r="C230" s="402"/>
      <c r="D230" s="402"/>
      <c r="E230" s="402"/>
      <c r="F230" s="402"/>
      <c r="G230" s="402"/>
      <c r="H230" s="402"/>
      <c r="I230" s="402"/>
      <c r="J230" s="402"/>
      <c r="K230" s="402"/>
      <c r="L230" s="402"/>
      <c r="M230" s="402"/>
      <c r="N230" s="402"/>
      <c r="O230" s="402"/>
      <c r="P230" s="402"/>
      <c r="Q230" s="402"/>
      <c r="R230" s="402"/>
      <c r="S230" s="402"/>
      <c r="T230" s="402"/>
      <c r="U230" s="402"/>
      <c r="V230" s="402"/>
    </row>
    <row r="231" spans="1:22" hidden="1" x14ac:dyDescent="0.75">
      <c r="A231" s="381">
        <v>226</v>
      </c>
      <c r="B231" s="382"/>
      <c r="C231" s="402"/>
      <c r="D231" s="402"/>
      <c r="E231" s="402"/>
      <c r="F231" s="402"/>
      <c r="G231" s="402"/>
      <c r="H231" s="402"/>
      <c r="I231" s="402"/>
      <c r="J231" s="402"/>
      <c r="K231" s="402"/>
      <c r="L231" s="402"/>
      <c r="M231" s="402"/>
      <c r="N231" s="402"/>
      <c r="O231" s="402"/>
      <c r="P231" s="402"/>
      <c r="Q231" s="402"/>
      <c r="R231" s="402"/>
      <c r="S231" s="402"/>
      <c r="T231" s="402"/>
      <c r="U231" s="402"/>
      <c r="V231" s="402"/>
    </row>
    <row r="232" spans="1:22" hidden="1" x14ac:dyDescent="0.75">
      <c r="A232" s="381">
        <v>227</v>
      </c>
      <c r="B232" s="382"/>
      <c r="C232" s="402"/>
      <c r="D232" s="402"/>
      <c r="E232" s="402"/>
      <c r="F232" s="402"/>
      <c r="G232" s="402"/>
      <c r="H232" s="402"/>
      <c r="I232" s="402"/>
      <c r="J232" s="402"/>
      <c r="K232" s="402"/>
      <c r="L232" s="402"/>
      <c r="M232" s="402"/>
      <c r="N232" s="402"/>
      <c r="O232" s="402"/>
      <c r="P232" s="402"/>
      <c r="Q232" s="402"/>
      <c r="R232" s="402"/>
      <c r="S232" s="402"/>
      <c r="T232" s="402"/>
      <c r="U232" s="402"/>
      <c r="V232" s="402"/>
    </row>
    <row r="233" spans="1:22" hidden="1" x14ac:dyDescent="0.75">
      <c r="A233" s="381">
        <v>228</v>
      </c>
      <c r="B233" s="382"/>
      <c r="C233" s="402"/>
      <c r="D233" s="402"/>
      <c r="E233" s="402"/>
      <c r="F233" s="402"/>
      <c r="G233" s="402"/>
      <c r="H233" s="402"/>
      <c r="I233" s="402"/>
      <c r="J233" s="402"/>
      <c r="K233" s="402"/>
      <c r="L233" s="402"/>
      <c r="M233" s="402"/>
      <c r="N233" s="402"/>
      <c r="O233" s="402"/>
      <c r="P233" s="402"/>
      <c r="Q233" s="402"/>
      <c r="R233" s="402"/>
      <c r="S233" s="402"/>
      <c r="T233" s="402"/>
      <c r="U233" s="402"/>
      <c r="V233" s="402"/>
    </row>
    <row r="234" spans="1:22" hidden="1" x14ac:dyDescent="0.75">
      <c r="A234" s="381">
        <v>229</v>
      </c>
      <c r="B234" s="382"/>
      <c r="C234" s="402"/>
      <c r="D234" s="402"/>
      <c r="E234" s="402"/>
      <c r="F234" s="402"/>
      <c r="G234" s="402"/>
      <c r="H234" s="402"/>
      <c r="I234" s="402"/>
      <c r="J234" s="402"/>
      <c r="K234" s="402"/>
      <c r="L234" s="402"/>
      <c r="M234" s="402"/>
      <c r="N234" s="402"/>
      <c r="O234" s="402"/>
      <c r="P234" s="402"/>
      <c r="Q234" s="402"/>
      <c r="R234" s="402"/>
      <c r="S234" s="402"/>
      <c r="T234" s="402"/>
      <c r="U234" s="402"/>
      <c r="V234" s="402"/>
    </row>
    <row r="235" spans="1:22" hidden="1" x14ac:dyDescent="0.75">
      <c r="A235" s="381">
        <v>230</v>
      </c>
      <c r="B235" s="382"/>
      <c r="C235" s="402"/>
      <c r="D235" s="402"/>
      <c r="E235" s="402"/>
      <c r="F235" s="402"/>
      <c r="G235" s="402"/>
      <c r="H235" s="402"/>
      <c r="I235" s="402"/>
      <c r="J235" s="402"/>
      <c r="K235" s="402"/>
      <c r="L235" s="402"/>
      <c r="M235" s="402"/>
      <c r="N235" s="402"/>
      <c r="O235" s="402"/>
      <c r="P235" s="402"/>
      <c r="Q235" s="402"/>
      <c r="R235" s="402"/>
      <c r="S235" s="402"/>
      <c r="T235" s="402"/>
      <c r="U235" s="402"/>
      <c r="V235" s="402"/>
    </row>
    <row r="236" spans="1:22" hidden="1" x14ac:dyDescent="0.75">
      <c r="A236" s="381">
        <v>231</v>
      </c>
      <c r="B236" s="382"/>
      <c r="C236" s="402"/>
      <c r="D236" s="402"/>
      <c r="E236" s="402"/>
      <c r="F236" s="402"/>
      <c r="G236" s="402"/>
      <c r="H236" s="402"/>
      <c r="I236" s="402"/>
      <c r="J236" s="402"/>
      <c r="K236" s="402"/>
      <c r="L236" s="402"/>
      <c r="M236" s="402"/>
      <c r="N236" s="402"/>
      <c r="O236" s="402"/>
      <c r="P236" s="402"/>
      <c r="Q236" s="402"/>
      <c r="R236" s="402"/>
      <c r="S236" s="402"/>
      <c r="T236" s="402"/>
      <c r="U236" s="402"/>
      <c r="V236" s="402"/>
    </row>
    <row r="237" spans="1:22" hidden="1" x14ac:dyDescent="0.75">
      <c r="A237" s="381">
        <v>232</v>
      </c>
      <c r="B237" s="382"/>
      <c r="C237" s="402"/>
      <c r="D237" s="402"/>
      <c r="E237" s="402"/>
      <c r="F237" s="402"/>
      <c r="G237" s="402"/>
      <c r="H237" s="402"/>
      <c r="I237" s="402"/>
      <c r="J237" s="402"/>
      <c r="K237" s="402"/>
      <c r="L237" s="402"/>
      <c r="M237" s="402"/>
      <c r="N237" s="402"/>
      <c r="O237" s="402"/>
      <c r="P237" s="402"/>
      <c r="Q237" s="402"/>
      <c r="R237" s="402"/>
      <c r="S237" s="402"/>
      <c r="T237" s="402"/>
      <c r="U237" s="402"/>
      <c r="V237" s="402"/>
    </row>
    <row r="238" spans="1:22" hidden="1" x14ac:dyDescent="0.75">
      <c r="A238" s="381">
        <v>233</v>
      </c>
      <c r="B238" s="382"/>
      <c r="C238" s="402"/>
      <c r="D238" s="402"/>
      <c r="E238" s="402"/>
      <c r="F238" s="402"/>
      <c r="G238" s="402"/>
      <c r="H238" s="402"/>
      <c r="I238" s="402"/>
      <c r="J238" s="402"/>
      <c r="K238" s="402"/>
      <c r="L238" s="402"/>
      <c r="M238" s="402"/>
      <c r="N238" s="402"/>
      <c r="O238" s="402"/>
      <c r="P238" s="402"/>
      <c r="Q238" s="402"/>
      <c r="R238" s="402"/>
      <c r="S238" s="402"/>
      <c r="T238" s="402"/>
      <c r="U238" s="402"/>
      <c r="V238" s="402"/>
    </row>
    <row r="239" spans="1:22" hidden="1" x14ac:dyDescent="0.75">
      <c r="A239" s="381">
        <v>234</v>
      </c>
      <c r="B239" s="382"/>
      <c r="C239" s="402"/>
      <c r="D239" s="402"/>
      <c r="E239" s="402"/>
      <c r="F239" s="402"/>
      <c r="G239" s="402"/>
      <c r="H239" s="402"/>
      <c r="I239" s="402"/>
      <c r="J239" s="402"/>
      <c r="K239" s="402"/>
      <c r="L239" s="402"/>
      <c r="M239" s="402"/>
      <c r="N239" s="402"/>
      <c r="O239" s="402"/>
      <c r="P239" s="402"/>
      <c r="Q239" s="402"/>
      <c r="R239" s="402"/>
      <c r="S239" s="402"/>
      <c r="T239" s="402"/>
      <c r="U239" s="402"/>
      <c r="V239" s="402"/>
    </row>
    <row r="240" spans="1:22" hidden="1" x14ac:dyDescent="0.75">
      <c r="A240" s="381">
        <v>235</v>
      </c>
      <c r="B240" s="382"/>
      <c r="C240" s="402"/>
      <c r="D240" s="402"/>
      <c r="E240" s="402"/>
      <c r="F240" s="402"/>
      <c r="G240" s="402"/>
      <c r="H240" s="402"/>
      <c r="I240" s="402"/>
      <c r="J240" s="402"/>
      <c r="K240" s="402"/>
      <c r="L240" s="402"/>
      <c r="M240" s="402"/>
      <c r="N240" s="402"/>
      <c r="O240" s="402"/>
      <c r="P240" s="402"/>
      <c r="Q240" s="402"/>
      <c r="R240" s="402"/>
      <c r="S240" s="402"/>
      <c r="T240" s="402"/>
      <c r="U240" s="402"/>
      <c r="V240" s="402"/>
    </row>
    <row r="241" spans="1:22" hidden="1" x14ac:dyDescent="0.75">
      <c r="A241" s="381">
        <v>236</v>
      </c>
      <c r="B241" s="382"/>
      <c r="C241" s="402"/>
      <c r="D241" s="402"/>
      <c r="E241" s="402"/>
      <c r="F241" s="402"/>
      <c r="G241" s="402"/>
      <c r="H241" s="402"/>
      <c r="I241" s="402"/>
      <c r="J241" s="402"/>
      <c r="K241" s="402"/>
      <c r="L241" s="402"/>
      <c r="M241" s="402"/>
      <c r="N241" s="402"/>
      <c r="O241" s="402"/>
      <c r="P241" s="402"/>
      <c r="Q241" s="402"/>
      <c r="R241" s="402"/>
      <c r="S241" s="402"/>
      <c r="T241" s="402"/>
      <c r="U241" s="402"/>
      <c r="V241" s="402"/>
    </row>
    <row r="242" spans="1:22" hidden="1" x14ac:dyDescent="0.75">
      <c r="A242" s="381">
        <v>237</v>
      </c>
      <c r="B242" s="382"/>
      <c r="C242" s="402"/>
      <c r="D242" s="402"/>
      <c r="E242" s="402"/>
      <c r="F242" s="402"/>
      <c r="G242" s="402"/>
      <c r="H242" s="402"/>
      <c r="I242" s="402"/>
      <c r="J242" s="402"/>
      <c r="K242" s="402"/>
      <c r="L242" s="402"/>
      <c r="M242" s="402"/>
      <c r="N242" s="402"/>
      <c r="O242" s="402"/>
      <c r="P242" s="402"/>
      <c r="Q242" s="402"/>
      <c r="R242" s="402"/>
      <c r="S242" s="402"/>
      <c r="T242" s="402"/>
      <c r="U242" s="402"/>
      <c r="V242" s="402"/>
    </row>
    <row r="243" spans="1:22" hidden="1" x14ac:dyDescent="0.75">
      <c r="A243" s="381">
        <v>238</v>
      </c>
      <c r="B243" s="382"/>
      <c r="C243" s="402"/>
      <c r="D243" s="402"/>
      <c r="E243" s="402"/>
      <c r="F243" s="402"/>
      <c r="G243" s="402"/>
      <c r="H243" s="402"/>
      <c r="I243" s="402"/>
      <c r="J243" s="402"/>
      <c r="K243" s="402"/>
      <c r="L243" s="402"/>
      <c r="M243" s="402"/>
      <c r="N243" s="402"/>
      <c r="O243" s="402"/>
      <c r="P243" s="402"/>
      <c r="Q243" s="402"/>
      <c r="R243" s="402"/>
      <c r="S243" s="402"/>
      <c r="T243" s="402"/>
      <c r="U243" s="402"/>
      <c r="V243" s="402"/>
    </row>
    <row r="244" spans="1:22" hidden="1" x14ac:dyDescent="0.75">
      <c r="A244" s="381">
        <v>239</v>
      </c>
      <c r="B244" s="382"/>
      <c r="C244" s="402"/>
      <c r="D244" s="402"/>
      <c r="E244" s="402"/>
      <c r="F244" s="402"/>
      <c r="G244" s="402"/>
      <c r="H244" s="402"/>
      <c r="I244" s="402"/>
      <c r="J244" s="402"/>
      <c r="K244" s="402"/>
      <c r="L244" s="402"/>
      <c r="M244" s="402"/>
      <c r="N244" s="402"/>
      <c r="O244" s="402"/>
      <c r="P244" s="402"/>
      <c r="Q244" s="402"/>
      <c r="R244" s="402"/>
      <c r="S244" s="402"/>
      <c r="T244" s="402"/>
      <c r="U244" s="402"/>
      <c r="V244" s="402"/>
    </row>
    <row r="245" spans="1:22" hidden="1" x14ac:dyDescent="0.75">
      <c r="A245" s="381">
        <v>240</v>
      </c>
      <c r="B245" s="382"/>
      <c r="C245" s="402"/>
      <c r="D245" s="402"/>
      <c r="E245" s="402"/>
      <c r="F245" s="402"/>
      <c r="G245" s="402"/>
      <c r="H245" s="402"/>
      <c r="I245" s="402"/>
      <c r="J245" s="402"/>
      <c r="K245" s="402"/>
      <c r="L245" s="402"/>
      <c r="M245" s="402"/>
      <c r="N245" s="402"/>
      <c r="O245" s="402"/>
      <c r="P245" s="402"/>
      <c r="Q245" s="402"/>
      <c r="R245" s="402"/>
      <c r="S245" s="402"/>
      <c r="T245" s="402"/>
      <c r="U245" s="402"/>
      <c r="V245" s="402"/>
    </row>
    <row r="246" spans="1:22" hidden="1" x14ac:dyDescent="0.75">
      <c r="A246" s="381">
        <v>241</v>
      </c>
      <c r="B246" s="382"/>
      <c r="C246" s="402"/>
      <c r="D246" s="402"/>
      <c r="E246" s="402"/>
      <c r="F246" s="402"/>
      <c r="G246" s="402"/>
      <c r="H246" s="402"/>
      <c r="I246" s="402"/>
      <c r="J246" s="402"/>
      <c r="K246" s="402"/>
      <c r="L246" s="402"/>
      <c r="M246" s="402"/>
      <c r="N246" s="402"/>
      <c r="O246" s="402"/>
      <c r="P246" s="402"/>
      <c r="Q246" s="402"/>
      <c r="R246" s="402"/>
      <c r="S246" s="402"/>
      <c r="T246" s="402"/>
      <c r="U246" s="402"/>
      <c r="V246" s="402"/>
    </row>
    <row r="247" spans="1:22" hidden="1" x14ac:dyDescent="0.75">
      <c r="A247" s="381">
        <v>242</v>
      </c>
      <c r="B247" s="382"/>
      <c r="C247" s="402"/>
      <c r="D247" s="402"/>
      <c r="E247" s="402"/>
      <c r="F247" s="402"/>
      <c r="G247" s="402"/>
      <c r="H247" s="402"/>
      <c r="I247" s="402"/>
      <c r="J247" s="402"/>
      <c r="K247" s="402"/>
      <c r="L247" s="402"/>
      <c r="M247" s="402"/>
      <c r="N247" s="402"/>
      <c r="O247" s="402"/>
      <c r="P247" s="402"/>
      <c r="Q247" s="402"/>
      <c r="R247" s="402"/>
      <c r="S247" s="402"/>
      <c r="T247" s="402"/>
      <c r="U247" s="402"/>
      <c r="V247" s="402"/>
    </row>
    <row r="248" spans="1:22" hidden="1" x14ac:dyDescent="0.75">
      <c r="A248" s="381">
        <v>243</v>
      </c>
      <c r="B248" s="382"/>
      <c r="C248" s="402"/>
      <c r="D248" s="402"/>
      <c r="E248" s="402"/>
      <c r="F248" s="402"/>
      <c r="G248" s="402"/>
      <c r="H248" s="402"/>
      <c r="I248" s="402"/>
      <c r="J248" s="402"/>
      <c r="K248" s="402"/>
      <c r="L248" s="402"/>
      <c r="M248" s="402"/>
      <c r="N248" s="402"/>
      <c r="O248" s="402"/>
      <c r="P248" s="402"/>
      <c r="Q248" s="402"/>
      <c r="R248" s="402"/>
      <c r="S248" s="402"/>
      <c r="T248" s="402"/>
      <c r="U248" s="402"/>
      <c r="V248" s="402"/>
    </row>
    <row r="249" spans="1:22" hidden="1" x14ac:dyDescent="0.75">
      <c r="A249" s="381">
        <v>244</v>
      </c>
      <c r="B249" s="382"/>
      <c r="C249" s="402"/>
      <c r="D249" s="402"/>
      <c r="E249" s="402"/>
      <c r="F249" s="402"/>
      <c r="G249" s="402"/>
      <c r="H249" s="402"/>
      <c r="I249" s="402"/>
      <c r="J249" s="402"/>
      <c r="K249" s="402"/>
      <c r="L249" s="402"/>
      <c r="M249" s="402"/>
      <c r="N249" s="402"/>
      <c r="O249" s="402"/>
      <c r="P249" s="402"/>
      <c r="Q249" s="402"/>
      <c r="R249" s="402"/>
      <c r="S249" s="402"/>
      <c r="T249" s="402"/>
      <c r="U249" s="402"/>
      <c r="V249" s="402"/>
    </row>
    <row r="250" spans="1:22" hidden="1" x14ac:dyDescent="0.75">
      <c r="A250" s="381">
        <v>245</v>
      </c>
      <c r="B250" s="382"/>
      <c r="C250" s="402"/>
      <c r="D250" s="402"/>
      <c r="E250" s="402"/>
      <c r="F250" s="402"/>
      <c r="G250" s="402"/>
      <c r="H250" s="402"/>
      <c r="I250" s="402"/>
      <c r="J250" s="402"/>
      <c r="K250" s="402"/>
      <c r="L250" s="402"/>
      <c r="M250" s="402"/>
      <c r="N250" s="402"/>
      <c r="O250" s="402"/>
      <c r="P250" s="402"/>
      <c r="Q250" s="402"/>
      <c r="R250" s="402"/>
      <c r="S250" s="402"/>
      <c r="T250" s="402"/>
      <c r="U250" s="402"/>
      <c r="V250" s="402"/>
    </row>
    <row r="251" spans="1:22" hidden="1" x14ac:dyDescent="0.75">
      <c r="A251" s="381">
        <v>246</v>
      </c>
      <c r="B251" s="382"/>
      <c r="C251" s="402"/>
      <c r="D251" s="402"/>
      <c r="E251" s="402"/>
      <c r="F251" s="402"/>
      <c r="G251" s="402"/>
      <c r="H251" s="402"/>
      <c r="I251" s="402"/>
      <c r="J251" s="402"/>
      <c r="K251" s="402"/>
      <c r="L251" s="402"/>
      <c r="M251" s="402"/>
      <c r="N251" s="402"/>
      <c r="O251" s="402"/>
      <c r="P251" s="402"/>
      <c r="Q251" s="402"/>
      <c r="R251" s="402"/>
      <c r="S251" s="402"/>
      <c r="T251" s="402"/>
      <c r="U251" s="402"/>
      <c r="V251" s="402"/>
    </row>
    <row r="252" spans="1:22" hidden="1" x14ac:dyDescent="0.75">
      <c r="A252" s="381">
        <v>247</v>
      </c>
      <c r="B252" s="382"/>
      <c r="C252" s="402"/>
      <c r="D252" s="402"/>
      <c r="E252" s="402"/>
      <c r="F252" s="402"/>
      <c r="G252" s="402"/>
      <c r="H252" s="402"/>
      <c r="I252" s="402"/>
      <c r="J252" s="402"/>
      <c r="K252" s="402"/>
      <c r="L252" s="402"/>
      <c r="M252" s="402"/>
      <c r="N252" s="402"/>
      <c r="O252" s="402"/>
      <c r="P252" s="402"/>
      <c r="Q252" s="402"/>
      <c r="R252" s="402"/>
      <c r="S252" s="402"/>
      <c r="T252" s="402"/>
      <c r="U252" s="402"/>
      <c r="V252" s="402"/>
    </row>
    <row r="253" spans="1:22" hidden="1" x14ac:dyDescent="0.75">
      <c r="A253" s="381">
        <v>248</v>
      </c>
      <c r="B253" s="382"/>
      <c r="C253" s="402"/>
      <c r="D253" s="402"/>
      <c r="E253" s="402"/>
      <c r="F253" s="402"/>
      <c r="G253" s="402"/>
      <c r="H253" s="402"/>
      <c r="I253" s="402"/>
      <c r="J253" s="402"/>
      <c r="K253" s="402"/>
      <c r="L253" s="402"/>
      <c r="M253" s="402"/>
      <c r="N253" s="402"/>
      <c r="O253" s="402"/>
      <c r="P253" s="402"/>
      <c r="Q253" s="402"/>
      <c r="R253" s="402"/>
      <c r="S253" s="402"/>
      <c r="T253" s="402"/>
      <c r="U253" s="402"/>
      <c r="V253" s="402"/>
    </row>
    <row r="254" spans="1:22" hidden="1" x14ac:dyDescent="0.75">
      <c r="A254" s="381">
        <v>249</v>
      </c>
      <c r="B254" s="382"/>
      <c r="C254" s="402"/>
      <c r="D254" s="402"/>
      <c r="E254" s="402"/>
      <c r="F254" s="402"/>
      <c r="G254" s="402"/>
      <c r="H254" s="402"/>
      <c r="I254" s="402"/>
      <c r="J254" s="402"/>
      <c r="K254" s="402"/>
      <c r="L254" s="402"/>
      <c r="M254" s="402"/>
      <c r="N254" s="402"/>
      <c r="O254" s="402"/>
      <c r="P254" s="402"/>
      <c r="Q254" s="402"/>
      <c r="R254" s="402"/>
      <c r="S254" s="402"/>
      <c r="T254" s="402"/>
      <c r="U254" s="402"/>
      <c r="V254" s="402"/>
    </row>
    <row r="255" spans="1:22" hidden="1" x14ac:dyDescent="0.75">
      <c r="A255" s="381">
        <v>250</v>
      </c>
      <c r="B255" s="382"/>
      <c r="C255" s="402"/>
      <c r="D255" s="402"/>
      <c r="E255" s="402"/>
      <c r="F255" s="402"/>
      <c r="G255" s="402"/>
      <c r="H255" s="402"/>
      <c r="I255" s="402"/>
      <c r="J255" s="402"/>
      <c r="K255" s="402"/>
      <c r="L255" s="402"/>
      <c r="M255" s="402"/>
      <c r="N255" s="402"/>
      <c r="O255" s="402"/>
      <c r="P255" s="402"/>
      <c r="Q255" s="402"/>
      <c r="R255" s="402"/>
      <c r="S255" s="402"/>
      <c r="T255" s="402"/>
      <c r="U255" s="402"/>
      <c r="V255" s="402"/>
    </row>
    <row r="256" spans="1:22" hidden="1" x14ac:dyDescent="0.75">
      <c r="A256" s="381">
        <v>251</v>
      </c>
      <c r="B256" s="382"/>
      <c r="C256" s="402"/>
      <c r="D256" s="402"/>
      <c r="E256" s="402"/>
      <c r="F256" s="402"/>
      <c r="G256" s="402"/>
      <c r="H256" s="402"/>
      <c r="I256" s="402"/>
      <c r="J256" s="402"/>
      <c r="K256" s="402"/>
      <c r="L256" s="402"/>
      <c r="M256" s="402"/>
      <c r="N256" s="402"/>
      <c r="O256" s="402"/>
      <c r="P256" s="402"/>
      <c r="Q256" s="402"/>
      <c r="R256" s="402"/>
      <c r="S256" s="402"/>
      <c r="T256" s="402"/>
      <c r="U256" s="402"/>
      <c r="V256" s="402"/>
    </row>
    <row r="257" spans="1:22" hidden="1" x14ac:dyDescent="0.75">
      <c r="A257" s="381">
        <v>252</v>
      </c>
      <c r="B257" s="382"/>
      <c r="C257" s="402"/>
      <c r="D257" s="402"/>
      <c r="E257" s="402"/>
      <c r="F257" s="402"/>
      <c r="G257" s="402"/>
      <c r="H257" s="402"/>
      <c r="I257" s="402"/>
      <c r="J257" s="402"/>
      <c r="K257" s="402"/>
      <c r="L257" s="402"/>
      <c r="M257" s="402"/>
      <c r="N257" s="402"/>
      <c r="O257" s="402"/>
      <c r="P257" s="402"/>
      <c r="Q257" s="402"/>
      <c r="R257" s="402"/>
      <c r="S257" s="402"/>
      <c r="T257" s="402"/>
      <c r="U257" s="402"/>
      <c r="V257" s="402"/>
    </row>
    <row r="258" spans="1:22" hidden="1" x14ac:dyDescent="0.75">
      <c r="A258" s="381">
        <v>253</v>
      </c>
      <c r="B258" s="382"/>
      <c r="C258" s="402"/>
      <c r="D258" s="402"/>
      <c r="E258" s="402"/>
      <c r="F258" s="402"/>
      <c r="G258" s="402"/>
      <c r="H258" s="402"/>
      <c r="I258" s="402"/>
      <c r="J258" s="402"/>
      <c r="K258" s="402"/>
      <c r="L258" s="402"/>
      <c r="M258" s="402"/>
      <c r="N258" s="402"/>
      <c r="O258" s="402"/>
      <c r="P258" s="402"/>
      <c r="Q258" s="402"/>
      <c r="R258" s="402"/>
      <c r="S258" s="402"/>
      <c r="T258" s="402"/>
      <c r="U258" s="402"/>
      <c r="V258" s="402"/>
    </row>
    <row r="259" spans="1:22" hidden="1" x14ac:dyDescent="0.75">
      <c r="A259" s="381">
        <v>254</v>
      </c>
      <c r="B259" s="382"/>
      <c r="C259" s="402"/>
      <c r="D259" s="402"/>
      <c r="E259" s="402"/>
      <c r="F259" s="402"/>
      <c r="G259" s="402"/>
      <c r="H259" s="402"/>
      <c r="I259" s="402"/>
      <c r="J259" s="402"/>
      <c r="K259" s="402"/>
      <c r="L259" s="402"/>
      <c r="M259" s="402"/>
      <c r="N259" s="402"/>
      <c r="O259" s="402"/>
      <c r="P259" s="402"/>
      <c r="Q259" s="402"/>
      <c r="R259" s="402"/>
      <c r="S259" s="402"/>
      <c r="T259" s="402"/>
      <c r="U259" s="402"/>
      <c r="V259" s="402"/>
    </row>
    <row r="260" spans="1:22" hidden="1" x14ac:dyDescent="0.75">
      <c r="A260" s="381">
        <v>255</v>
      </c>
      <c r="B260" s="382"/>
      <c r="C260" s="402"/>
      <c r="D260" s="402"/>
      <c r="E260" s="402"/>
      <c r="F260" s="402"/>
      <c r="G260" s="402"/>
      <c r="H260" s="402"/>
      <c r="I260" s="402"/>
      <c r="J260" s="402"/>
      <c r="K260" s="402"/>
      <c r="L260" s="402"/>
      <c r="M260" s="402"/>
      <c r="N260" s="402"/>
      <c r="O260" s="402"/>
      <c r="P260" s="402"/>
      <c r="Q260" s="402"/>
      <c r="R260" s="402"/>
      <c r="S260" s="402"/>
      <c r="T260" s="402"/>
      <c r="U260" s="402"/>
      <c r="V260" s="402"/>
    </row>
    <row r="261" spans="1:22" hidden="1" x14ac:dyDescent="0.75">
      <c r="A261" s="381">
        <v>256</v>
      </c>
      <c r="B261" s="382"/>
      <c r="C261" s="402"/>
      <c r="D261" s="402"/>
      <c r="E261" s="402"/>
      <c r="F261" s="402"/>
      <c r="G261" s="402"/>
      <c r="H261" s="402"/>
      <c r="I261" s="402"/>
      <c r="J261" s="402"/>
      <c r="K261" s="402"/>
      <c r="L261" s="402"/>
      <c r="M261" s="402"/>
      <c r="N261" s="402"/>
      <c r="O261" s="402"/>
      <c r="P261" s="402"/>
      <c r="Q261" s="402"/>
      <c r="R261" s="402"/>
      <c r="S261" s="402"/>
      <c r="T261" s="402"/>
      <c r="U261" s="402"/>
      <c r="V261" s="402"/>
    </row>
    <row r="262" spans="1:22" hidden="1" x14ac:dyDescent="0.75">
      <c r="A262" s="381">
        <v>257</v>
      </c>
      <c r="B262" s="382"/>
      <c r="C262" s="402"/>
      <c r="D262" s="402"/>
      <c r="E262" s="402"/>
      <c r="F262" s="402"/>
      <c r="G262" s="402"/>
      <c r="H262" s="402"/>
      <c r="I262" s="402"/>
      <c r="J262" s="402"/>
      <c r="K262" s="402"/>
      <c r="L262" s="402"/>
      <c r="M262" s="402"/>
      <c r="N262" s="402"/>
      <c r="O262" s="402"/>
      <c r="P262" s="402"/>
      <c r="Q262" s="402"/>
      <c r="R262" s="402"/>
      <c r="S262" s="402"/>
      <c r="T262" s="402"/>
      <c r="U262" s="402"/>
      <c r="V262" s="402"/>
    </row>
    <row r="263" spans="1:22" hidden="1" x14ac:dyDescent="0.75">
      <c r="A263" s="381">
        <v>258</v>
      </c>
      <c r="B263" s="382"/>
      <c r="C263" s="402"/>
      <c r="D263" s="402"/>
      <c r="E263" s="402"/>
      <c r="F263" s="402"/>
      <c r="G263" s="402"/>
      <c r="H263" s="402"/>
      <c r="I263" s="402"/>
      <c r="J263" s="402"/>
      <c r="K263" s="402"/>
      <c r="L263" s="402"/>
      <c r="M263" s="402"/>
      <c r="N263" s="402"/>
      <c r="O263" s="402"/>
      <c r="P263" s="402"/>
      <c r="Q263" s="402"/>
      <c r="R263" s="402"/>
      <c r="S263" s="402"/>
      <c r="T263" s="402"/>
      <c r="U263" s="402"/>
      <c r="V263" s="402"/>
    </row>
    <row r="264" spans="1:22" hidden="1" x14ac:dyDescent="0.75">
      <c r="A264" s="381">
        <v>259</v>
      </c>
      <c r="B264" s="382"/>
      <c r="C264" s="402"/>
      <c r="D264" s="402"/>
      <c r="E264" s="402"/>
      <c r="F264" s="402"/>
      <c r="G264" s="402"/>
      <c r="H264" s="402"/>
      <c r="I264" s="402"/>
      <c r="J264" s="402"/>
      <c r="K264" s="402"/>
      <c r="L264" s="402"/>
      <c r="M264" s="402"/>
      <c r="N264" s="402"/>
      <c r="O264" s="402"/>
      <c r="P264" s="402"/>
      <c r="Q264" s="402"/>
      <c r="R264" s="402"/>
      <c r="S264" s="402"/>
      <c r="T264" s="402"/>
      <c r="U264" s="402"/>
      <c r="V264" s="402"/>
    </row>
    <row r="265" spans="1:22" hidden="1" x14ac:dyDescent="0.75">
      <c r="A265" s="381">
        <v>260</v>
      </c>
      <c r="B265" s="382"/>
      <c r="C265" s="402"/>
      <c r="D265" s="402"/>
      <c r="E265" s="402"/>
      <c r="F265" s="402"/>
      <c r="G265" s="402"/>
      <c r="H265" s="402"/>
      <c r="I265" s="402"/>
      <c r="J265" s="402"/>
      <c r="K265" s="402"/>
      <c r="L265" s="402"/>
      <c r="M265" s="402"/>
      <c r="N265" s="402"/>
      <c r="O265" s="402"/>
      <c r="P265" s="402"/>
      <c r="Q265" s="402"/>
      <c r="R265" s="402"/>
      <c r="S265" s="402"/>
      <c r="T265" s="402"/>
      <c r="U265" s="402"/>
      <c r="V265" s="402"/>
    </row>
    <row r="266" spans="1:22" hidden="1" x14ac:dyDescent="0.75">
      <c r="A266" s="381">
        <v>261</v>
      </c>
      <c r="B266" s="382"/>
      <c r="C266" s="402"/>
      <c r="D266" s="402"/>
      <c r="E266" s="402"/>
      <c r="F266" s="402"/>
      <c r="G266" s="402"/>
      <c r="H266" s="402"/>
      <c r="I266" s="402"/>
      <c r="J266" s="402"/>
      <c r="K266" s="402"/>
      <c r="L266" s="402"/>
      <c r="M266" s="402"/>
      <c r="N266" s="402"/>
      <c r="O266" s="402"/>
      <c r="P266" s="402"/>
      <c r="Q266" s="402"/>
      <c r="R266" s="402"/>
      <c r="S266" s="402"/>
      <c r="T266" s="402"/>
      <c r="U266" s="402"/>
      <c r="V266" s="402"/>
    </row>
    <row r="267" spans="1:22" hidden="1" x14ac:dyDescent="0.75">
      <c r="A267" s="381">
        <v>262</v>
      </c>
      <c r="B267" s="382"/>
      <c r="C267" s="402"/>
      <c r="D267" s="402"/>
      <c r="E267" s="402"/>
      <c r="F267" s="402"/>
      <c r="G267" s="402"/>
      <c r="H267" s="402"/>
      <c r="I267" s="402"/>
      <c r="J267" s="402"/>
      <c r="K267" s="402"/>
      <c r="L267" s="402"/>
      <c r="M267" s="402"/>
      <c r="N267" s="402"/>
      <c r="O267" s="402"/>
      <c r="P267" s="402"/>
      <c r="Q267" s="402"/>
      <c r="R267" s="402"/>
      <c r="S267" s="402"/>
      <c r="T267" s="402"/>
      <c r="U267" s="402"/>
      <c r="V267" s="402"/>
    </row>
    <row r="268" spans="1:22" hidden="1" x14ac:dyDescent="0.75">
      <c r="A268" s="381">
        <v>263</v>
      </c>
      <c r="B268" s="382"/>
      <c r="C268" s="402"/>
      <c r="D268" s="402"/>
      <c r="E268" s="402"/>
      <c r="F268" s="402"/>
      <c r="G268" s="402"/>
      <c r="H268" s="402"/>
      <c r="I268" s="402"/>
      <c r="J268" s="402"/>
      <c r="K268" s="402"/>
      <c r="L268" s="402"/>
      <c r="M268" s="402"/>
      <c r="N268" s="402"/>
      <c r="O268" s="402"/>
      <c r="P268" s="402"/>
      <c r="Q268" s="402"/>
      <c r="R268" s="402"/>
      <c r="S268" s="402"/>
      <c r="T268" s="402"/>
      <c r="U268" s="402"/>
      <c r="V268" s="402"/>
    </row>
    <row r="269" spans="1:22" hidden="1" x14ac:dyDescent="0.75">
      <c r="A269" s="381">
        <v>264</v>
      </c>
      <c r="B269" s="382"/>
      <c r="C269" s="402"/>
      <c r="D269" s="402"/>
      <c r="E269" s="402"/>
      <c r="F269" s="402"/>
      <c r="G269" s="402"/>
      <c r="H269" s="402"/>
      <c r="I269" s="402"/>
      <c r="J269" s="402"/>
      <c r="K269" s="402"/>
      <c r="L269" s="402"/>
      <c r="M269" s="402"/>
      <c r="N269" s="402"/>
      <c r="O269" s="402"/>
      <c r="P269" s="402"/>
      <c r="Q269" s="402"/>
      <c r="R269" s="402"/>
      <c r="S269" s="402"/>
      <c r="T269" s="402"/>
      <c r="U269" s="402"/>
      <c r="V269" s="402"/>
    </row>
    <row r="270" spans="1:22" hidden="1" x14ac:dyDescent="0.75">
      <c r="A270" s="381">
        <v>265</v>
      </c>
      <c r="B270" s="382"/>
      <c r="C270" s="402"/>
      <c r="D270" s="402"/>
      <c r="E270" s="402"/>
      <c r="F270" s="402"/>
      <c r="G270" s="402"/>
      <c r="H270" s="402"/>
      <c r="I270" s="402"/>
      <c r="J270" s="402"/>
      <c r="K270" s="402"/>
      <c r="L270" s="402"/>
      <c r="M270" s="402"/>
      <c r="N270" s="402"/>
      <c r="O270" s="402"/>
      <c r="P270" s="402"/>
      <c r="Q270" s="402"/>
      <c r="R270" s="402"/>
      <c r="S270" s="402"/>
      <c r="T270" s="402"/>
      <c r="U270" s="402"/>
      <c r="V270" s="402"/>
    </row>
    <row r="271" spans="1:22" hidden="1" x14ac:dyDescent="0.75">
      <c r="A271" s="381">
        <v>266</v>
      </c>
      <c r="B271" s="382"/>
      <c r="C271" s="402"/>
      <c r="D271" s="402"/>
      <c r="E271" s="402"/>
      <c r="F271" s="402"/>
      <c r="G271" s="402"/>
      <c r="H271" s="402"/>
      <c r="I271" s="402"/>
      <c r="J271" s="402"/>
      <c r="K271" s="402"/>
      <c r="L271" s="402"/>
      <c r="M271" s="402"/>
      <c r="N271" s="402"/>
      <c r="O271" s="402"/>
      <c r="P271" s="402"/>
      <c r="Q271" s="402"/>
      <c r="R271" s="402"/>
      <c r="S271" s="402"/>
      <c r="T271" s="402"/>
      <c r="U271" s="402"/>
      <c r="V271" s="402"/>
    </row>
    <row r="272" spans="1:22" hidden="1" x14ac:dyDescent="0.75">
      <c r="A272" s="381">
        <v>267</v>
      </c>
      <c r="B272" s="382"/>
      <c r="C272" s="402"/>
      <c r="D272" s="402"/>
      <c r="E272" s="402"/>
      <c r="F272" s="402"/>
      <c r="G272" s="402"/>
      <c r="H272" s="402"/>
      <c r="I272" s="402"/>
      <c r="J272" s="402"/>
      <c r="K272" s="402"/>
      <c r="L272" s="402"/>
      <c r="M272" s="402"/>
      <c r="N272" s="402"/>
      <c r="O272" s="402"/>
      <c r="P272" s="402"/>
      <c r="Q272" s="402"/>
      <c r="R272" s="402"/>
      <c r="S272" s="402"/>
      <c r="T272" s="402"/>
      <c r="U272" s="402"/>
      <c r="V272" s="402"/>
    </row>
    <row r="273" spans="1:22" hidden="1" x14ac:dyDescent="0.75">
      <c r="A273" s="381">
        <v>268</v>
      </c>
      <c r="B273" s="382"/>
      <c r="C273" s="402"/>
      <c r="D273" s="402"/>
      <c r="E273" s="402"/>
      <c r="F273" s="402"/>
      <c r="G273" s="402"/>
      <c r="H273" s="402"/>
      <c r="I273" s="402"/>
      <c r="J273" s="402"/>
      <c r="K273" s="402"/>
      <c r="L273" s="402"/>
      <c r="M273" s="402"/>
      <c r="N273" s="402"/>
      <c r="O273" s="402"/>
      <c r="P273" s="402"/>
      <c r="Q273" s="402"/>
      <c r="R273" s="402"/>
      <c r="S273" s="402"/>
      <c r="T273" s="402"/>
      <c r="U273" s="402"/>
      <c r="V273" s="402"/>
    </row>
    <row r="274" spans="1:22" hidden="1" x14ac:dyDescent="0.75">
      <c r="A274" s="381">
        <v>269</v>
      </c>
      <c r="B274" s="382"/>
      <c r="C274" s="402"/>
      <c r="D274" s="402"/>
      <c r="E274" s="402"/>
      <c r="F274" s="402"/>
      <c r="G274" s="402"/>
      <c r="H274" s="402"/>
      <c r="I274" s="402"/>
      <c r="J274" s="402"/>
      <c r="K274" s="402"/>
      <c r="L274" s="402"/>
      <c r="M274" s="402"/>
      <c r="N274" s="402"/>
      <c r="O274" s="402"/>
      <c r="P274" s="402"/>
      <c r="Q274" s="402"/>
      <c r="R274" s="402"/>
      <c r="S274" s="402"/>
      <c r="T274" s="402"/>
      <c r="U274" s="402"/>
      <c r="V274" s="402"/>
    </row>
    <row r="275" spans="1:22" hidden="1" x14ac:dyDescent="0.75">
      <c r="A275" s="381">
        <v>270</v>
      </c>
      <c r="B275" s="382"/>
      <c r="C275" s="402"/>
      <c r="D275" s="402"/>
      <c r="E275" s="402"/>
      <c r="F275" s="402"/>
      <c r="G275" s="402"/>
      <c r="H275" s="402"/>
      <c r="I275" s="402"/>
      <c r="J275" s="402"/>
      <c r="K275" s="402"/>
      <c r="L275" s="402"/>
      <c r="M275" s="402"/>
      <c r="N275" s="402"/>
      <c r="O275" s="402"/>
      <c r="P275" s="402"/>
      <c r="Q275" s="402"/>
      <c r="R275" s="402"/>
      <c r="S275" s="402"/>
      <c r="T275" s="402"/>
      <c r="U275" s="402"/>
      <c r="V275" s="402"/>
    </row>
    <row r="276" spans="1:22" hidden="1" x14ac:dyDescent="0.75">
      <c r="A276" s="381">
        <v>271</v>
      </c>
      <c r="B276" s="382"/>
      <c r="C276" s="402"/>
      <c r="D276" s="402"/>
      <c r="E276" s="402"/>
      <c r="F276" s="402"/>
      <c r="G276" s="402"/>
      <c r="H276" s="402"/>
      <c r="I276" s="402"/>
      <c r="J276" s="402"/>
      <c r="K276" s="402"/>
      <c r="L276" s="402"/>
      <c r="M276" s="402"/>
      <c r="N276" s="402"/>
      <c r="O276" s="402"/>
      <c r="P276" s="402"/>
      <c r="Q276" s="402"/>
      <c r="R276" s="402"/>
      <c r="S276" s="402"/>
      <c r="T276" s="402"/>
      <c r="U276" s="402"/>
      <c r="V276" s="402"/>
    </row>
    <row r="277" spans="1:22" hidden="1" x14ac:dyDescent="0.75">
      <c r="A277" s="381">
        <v>272</v>
      </c>
      <c r="B277" s="382"/>
      <c r="C277" s="402"/>
      <c r="D277" s="402"/>
      <c r="E277" s="402"/>
      <c r="F277" s="402"/>
      <c r="G277" s="402"/>
      <c r="H277" s="402"/>
      <c r="I277" s="402"/>
      <c r="J277" s="402"/>
      <c r="K277" s="402"/>
      <c r="L277" s="402"/>
      <c r="M277" s="402"/>
      <c r="N277" s="402"/>
      <c r="O277" s="402"/>
      <c r="P277" s="402"/>
      <c r="Q277" s="402"/>
      <c r="R277" s="402"/>
      <c r="S277" s="402"/>
      <c r="T277" s="402"/>
      <c r="U277" s="402"/>
      <c r="V277" s="402"/>
    </row>
    <row r="278" spans="1:22" hidden="1" x14ac:dyDescent="0.75">
      <c r="A278" s="381">
        <v>273</v>
      </c>
      <c r="B278" s="382"/>
      <c r="C278" s="402"/>
      <c r="D278" s="402"/>
      <c r="E278" s="402"/>
      <c r="F278" s="402"/>
      <c r="G278" s="402"/>
      <c r="H278" s="402"/>
      <c r="I278" s="402"/>
      <c r="J278" s="402"/>
      <c r="K278" s="402"/>
      <c r="L278" s="402"/>
      <c r="M278" s="402"/>
      <c r="N278" s="402"/>
      <c r="O278" s="402"/>
      <c r="P278" s="402"/>
      <c r="Q278" s="402"/>
      <c r="R278" s="402"/>
      <c r="S278" s="402"/>
      <c r="T278" s="402"/>
      <c r="U278" s="402"/>
      <c r="V278" s="402"/>
    </row>
    <row r="279" spans="1:22" hidden="1" x14ac:dyDescent="0.75">
      <c r="A279" s="381">
        <v>274</v>
      </c>
      <c r="B279" s="382"/>
      <c r="C279" s="402"/>
      <c r="D279" s="402"/>
      <c r="E279" s="402"/>
      <c r="F279" s="402"/>
      <c r="G279" s="402"/>
      <c r="H279" s="402"/>
      <c r="I279" s="402"/>
      <c r="J279" s="402"/>
      <c r="K279" s="402"/>
      <c r="L279" s="402"/>
      <c r="M279" s="402"/>
      <c r="N279" s="402"/>
      <c r="O279" s="402"/>
      <c r="P279" s="402"/>
      <c r="Q279" s="402"/>
      <c r="R279" s="402"/>
      <c r="S279" s="402"/>
      <c r="T279" s="402"/>
      <c r="U279" s="402"/>
      <c r="V279" s="402"/>
    </row>
    <row r="280" spans="1:22" hidden="1" x14ac:dyDescent="0.75">
      <c r="A280" s="381">
        <v>275</v>
      </c>
      <c r="B280" s="382"/>
      <c r="C280" s="402"/>
      <c r="D280" s="402"/>
      <c r="E280" s="402"/>
      <c r="F280" s="402"/>
      <c r="G280" s="402"/>
      <c r="H280" s="402"/>
      <c r="I280" s="402"/>
      <c r="J280" s="402"/>
      <c r="K280" s="402"/>
      <c r="L280" s="402"/>
      <c r="M280" s="402"/>
      <c r="N280" s="402"/>
      <c r="O280" s="402"/>
      <c r="P280" s="402"/>
      <c r="Q280" s="402"/>
      <c r="R280" s="402"/>
      <c r="S280" s="402"/>
      <c r="T280" s="402"/>
      <c r="U280" s="402"/>
      <c r="V280" s="402"/>
    </row>
    <row r="281" spans="1:22" hidden="1" x14ac:dyDescent="0.75">
      <c r="A281" s="381">
        <v>276</v>
      </c>
      <c r="B281" s="382"/>
      <c r="C281" s="402"/>
      <c r="D281" s="402"/>
      <c r="E281" s="402"/>
      <c r="F281" s="402"/>
      <c r="G281" s="402"/>
      <c r="H281" s="402"/>
      <c r="I281" s="402"/>
      <c r="J281" s="402"/>
      <c r="K281" s="402"/>
      <c r="L281" s="402"/>
      <c r="M281" s="402"/>
      <c r="N281" s="402"/>
      <c r="O281" s="402"/>
      <c r="P281" s="402"/>
      <c r="Q281" s="402"/>
      <c r="R281" s="402"/>
      <c r="S281" s="402"/>
      <c r="T281" s="402"/>
      <c r="U281" s="402"/>
      <c r="V281" s="402"/>
    </row>
    <row r="282" spans="1:22" hidden="1" x14ac:dyDescent="0.75">
      <c r="A282" s="381">
        <v>277</v>
      </c>
      <c r="B282" s="382"/>
      <c r="C282" s="402"/>
      <c r="D282" s="402"/>
      <c r="E282" s="402"/>
      <c r="F282" s="402"/>
      <c r="G282" s="402"/>
      <c r="H282" s="402"/>
      <c r="I282" s="402"/>
      <c r="J282" s="402"/>
      <c r="K282" s="402"/>
      <c r="L282" s="402"/>
      <c r="M282" s="402"/>
      <c r="N282" s="402"/>
      <c r="O282" s="402"/>
      <c r="P282" s="402"/>
      <c r="Q282" s="402"/>
      <c r="R282" s="402"/>
      <c r="S282" s="402"/>
      <c r="T282" s="402"/>
      <c r="U282" s="402"/>
      <c r="V282" s="402"/>
    </row>
    <row r="283" spans="1:22" hidden="1" x14ac:dyDescent="0.75">
      <c r="A283" s="381">
        <v>278</v>
      </c>
      <c r="B283" s="382"/>
      <c r="C283" s="402"/>
      <c r="D283" s="402"/>
      <c r="E283" s="402"/>
      <c r="F283" s="402"/>
      <c r="G283" s="402"/>
      <c r="H283" s="402"/>
      <c r="I283" s="402"/>
      <c r="J283" s="402"/>
      <c r="K283" s="402"/>
      <c r="L283" s="402"/>
      <c r="M283" s="402"/>
      <c r="N283" s="402"/>
      <c r="O283" s="402"/>
      <c r="P283" s="402"/>
      <c r="Q283" s="402"/>
      <c r="R283" s="402"/>
      <c r="S283" s="402"/>
      <c r="T283" s="402"/>
      <c r="U283" s="402"/>
      <c r="V283" s="402"/>
    </row>
    <row r="284" spans="1:22" hidden="1" x14ac:dyDescent="0.75">
      <c r="A284" s="381">
        <v>279</v>
      </c>
      <c r="B284" s="382"/>
      <c r="C284" s="402"/>
      <c r="D284" s="402"/>
      <c r="E284" s="402"/>
      <c r="F284" s="402"/>
      <c r="G284" s="402"/>
      <c r="H284" s="402"/>
      <c r="I284" s="402"/>
      <c r="J284" s="402"/>
      <c r="K284" s="402"/>
      <c r="L284" s="402"/>
      <c r="M284" s="402"/>
      <c r="N284" s="402"/>
      <c r="O284" s="402"/>
      <c r="P284" s="402"/>
      <c r="Q284" s="402"/>
      <c r="R284" s="402"/>
      <c r="S284" s="402"/>
      <c r="T284" s="402"/>
      <c r="U284" s="402"/>
      <c r="V284" s="402"/>
    </row>
    <row r="285" spans="1:22" hidden="1" x14ac:dyDescent="0.75">
      <c r="A285" s="381">
        <v>280</v>
      </c>
      <c r="B285" s="382"/>
      <c r="C285" s="402"/>
      <c r="D285" s="402"/>
      <c r="E285" s="402"/>
      <c r="F285" s="402"/>
      <c r="G285" s="402"/>
      <c r="H285" s="402"/>
      <c r="I285" s="402"/>
      <c r="J285" s="402"/>
      <c r="K285" s="402"/>
      <c r="L285" s="402"/>
      <c r="M285" s="402"/>
      <c r="N285" s="402"/>
      <c r="O285" s="402"/>
      <c r="P285" s="402"/>
      <c r="Q285" s="402"/>
      <c r="R285" s="402"/>
      <c r="S285" s="402"/>
      <c r="T285" s="402"/>
      <c r="U285" s="402"/>
      <c r="V285" s="402"/>
    </row>
    <row r="286" spans="1:22" hidden="1" x14ac:dyDescent="0.75">
      <c r="A286" s="381">
        <v>281</v>
      </c>
      <c r="B286" s="382"/>
      <c r="C286" s="402"/>
      <c r="D286" s="402"/>
      <c r="E286" s="402"/>
      <c r="F286" s="402"/>
      <c r="G286" s="402"/>
      <c r="H286" s="402"/>
      <c r="I286" s="402"/>
      <c r="J286" s="402"/>
      <c r="K286" s="402"/>
      <c r="L286" s="402"/>
      <c r="M286" s="402"/>
      <c r="N286" s="402"/>
      <c r="O286" s="402"/>
      <c r="P286" s="402"/>
      <c r="Q286" s="402"/>
      <c r="R286" s="402"/>
      <c r="S286" s="402"/>
      <c r="T286" s="402"/>
      <c r="U286" s="402"/>
      <c r="V286" s="402"/>
    </row>
    <row r="287" spans="1:22" hidden="1" x14ac:dyDescent="0.75">
      <c r="A287" s="381">
        <v>282</v>
      </c>
      <c r="B287" s="382"/>
      <c r="C287" s="402"/>
      <c r="D287" s="402"/>
      <c r="E287" s="402"/>
      <c r="F287" s="402"/>
      <c r="G287" s="402"/>
      <c r="H287" s="402"/>
      <c r="I287" s="402"/>
      <c r="J287" s="402"/>
      <c r="K287" s="402"/>
      <c r="L287" s="402"/>
      <c r="M287" s="402"/>
      <c r="N287" s="402"/>
      <c r="O287" s="402"/>
      <c r="P287" s="402"/>
      <c r="Q287" s="402"/>
      <c r="R287" s="402"/>
      <c r="S287" s="402"/>
      <c r="T287" s="402"/>
      <c r="U287" s="402"/>
      <c r="V287" s="402"/>
    </row>
    <row r="288" spans="1:22" hidden="1" x14ac:dyDescent="0.75">
      <c r="A288" s="381">
        <v>283</v>
      </c>
      <c r="B288" s="382"/>
      <c r="C288" s="402"/>
      <c r="D288" s="402"/>
      <c r="E288" s="402"/>
      <c r="F288" s="402"/>
      <c r="G288" s="402"/>
      <c r="H288" s="402"/>
      <c r="I288" s="402"/>
      <c r="J288" s="402"/>
      <c r="K288" s="402"/>
      <c r="L288" s="402"/>
      <c r="M288" s="402"/>
      <c r="N288" s="402"/>
      <c r="O288" s="402"/>
      <c r="P288" s="402"/>
      <c r="Q288" s="402"/>
      <c r="R288" s="402"/>
      <c r="S288" s="402"/>
      <c r="T288" s="402"/>
      <c r="U288" s="402"/>
      <c r="V288" s="402"/>
    </row>
    <row r="289" spans="1:22" hidden="1" x14ac:dyDescent="0.75">
      <c r="A289" s="381">
        <v>284</v>
      </c>
      <c r="B289" s="382"/>
      <c r="C289" s="402"/>
      <c r="D289" s="402"/>
      <c r="E289" s="402"/>
      <c r="F289" s="402"/>
      <c r="G289" s="402"/>
      <c r="H289" s="402"/>
      <c r="I289" s="402"/>
      <c r="J289" s="402"/>
      <c r="K289" s="402"/>
      <c r="L289" s="402"/>
      <c r="M289" s="402"/>
      <c r="N289" s="402"/>
      <c r="O289" s="402"/>
      <c r="P289" s="402"/>
      <c r="Q289" s="402"/>
      <c r="R289" s="402"/>
      <c r="S289" s="402"/>
      <c r="T289" s="402"/>
      <c r="U289" s="402"/>
      <c r="V289" s="402"/>
    </row>
    <row r="290" spans="1:22" hidden="1" x14ac:dyDescent="0.75">
      <c r="A290" s="381">
        <v>285</v>
      </c>
      <c r="B290" s="382"/>
      <c r="C290" s="402"/>
      <c r="D290" s="402"/>
      <c r="E290" s="402"/>
      <c r="F290" s="402"/>
      <c r="G290" s="402"/>
      <c r="H290" s="402"/>
      <c r="I290" s="402"/>
      <c r="J290" s="402"/>
      <c r="K290" s="402"/>
      <c r="L290" s="402"/>
      <c r="M290" s="402"/>
      <c r="N290" s="402"/>
      <c r="O290" s="402"/>
      <c r="P290" s="402"/>
      <c r="Q290" s="402"/>
      <c r="R290" s="402"/>
      <c r="S290" s="402"/>
      <c r="T290" s="402"/>
      <c r="U290" s="402"/>
      <c r="V290" s="402"/>
    </row>
    <row r="291" spans="1:22" hidden="1" x14ac:dyDescent="0.75">
      <c r="A291" s="381">
        <v>286</v>
      </c>
      <c r="B291" s="382"/>
      <c r="C291" s="402"/>
      <c r="D291" s="402"/>
      <c r="E291" s="402"/>
      <c r="F291" s="402"/>
      <c r="G291" s="402"/>
      <c r="H291" s="402"/>
      <c r="I291" s="402"/>
      <c r="J291" s="402"/>
      <c r="K291" s="402"/>
      <c r="L291" s="402"/>
      <c r="M291" s="402"/>
      <c r="N291" s="402"/>
      <c r="O291" s="402"/>
      <c r="P291" s="402"/>
      <c r="Q291" s="402"/>
      <c r="R291" s="402"/>
      <c r="S291" s="402"/>
      <c r="T291" s="402"/>
      <c r="U291" s="402"/>
      <c r="V291" s="402"/>
    </row>
    <row r="292" spans="1:22" hidden="1" x14ac:dyDescent="0.75">
      <c r="A292" s="381">
        <v>287</v>
      </c>
      <c r="B292" s="382"/>
      <c r="C292" s="402"/>
      <c r="D292" s="402"/>
      <c r="E292" s="402"/>
      <c r="F292" s="402"/>
      <c r="G292" s="402"/>
      <c r="H292" s="402"/>
      <c r="I292" s="402"/>
      <c r="J292" s="402"/>
      <c r="K292" s="402"/>
      <c r="L292" s="402"/>
      <c r="M292" s="402"/>
      <c r="N292" s="402"/>
      <c r="O292" s="402"/>
      <c r="P292" s="402"/>
      <c r="Q292" s="402"/>
      <c r="R292" s="402"/>
      <c r="S292" s="402"/>
      <c r="T292" s="402"/>
      <c r="U292" s="402"/>
      <c r="V292" s="402"/>
    </row>
    <row r="293" spans="1:22" hidden="1" x14ac:dyDescent="0.75">
      <c r="A293" s="381">
        <v>288</v>
      </c>
      <c r="B293" s="382"/>
      <c r="C293" s="402"/>
      <c r="D293" s="402"/>
      <c r="E293" s="402"/>
      <c r="F293" s="402"/>
      <c r="G293" s="402"/>
      <c r="H293" s="402"/>
      <c r="I293" s="402"/>
      <c r="J293" s="402"/>
      <c r="K293" s="402"/>
      <c r="L293" s="402"/>
      <c r="M293" s="402"/>
      <c r="N293" s="402"/>
      <c r="O293" s="402"/>
      <c r="P293" s="402"/>
      <c r="Q293" s="402"/>
      <c r="R293" s="402"/>
      <c r="S293" s="402"/>
      <c r="T293" s="402"/>
      <c r="U293" s="402"/>
      <c r="V293" s="402"/>
    </row>
    <row r="294" spans="1:22" hidden="1" x14ac:dyDescent="0.75">
      <c r="A294" s="381">
        <v>289</v>
      </c>
      <c r="B294" s="382"/>
      <c r="C294" s="402"/>
      <c r="D294" s="402"/>
      <c r="E294" s="402"/>
      <c r="F294" s="402"/>
      <c r="G294" s="402"/>
      <c r="H294" s="402"/>
      <c r="I294" s="402"/>
      <c r="J294" s="402"/>
      <c r="K294" s="402"/>
      <c r="L294" s="402"/>
      <c r="M294" s="402"/>
      <c r="N294" s="402"/>
      <c r="O294" s="402"/>
      <c r="P294" s="402"/>
      <c r="Q294" s="402"/>
      <c r="R294" s="402"/>
      <c r="S294" s="402"/>
      <c r="T294" s="402"/>
      <c r="U294" s="402"/>
      <c r="V294" s="402"/>
    </row>
    <row r="295" spans="1:22" hidden="1" x14ac:dyDescent="0.75">
      <c r="A295" s="381">
        <v>290</v>
      </c>
      <c r="B295" s="382"/>
      <c r="C295" s="402"/>
      <c r="D295" s="402"/>
      <c r="E295" s="402"/>
      <c r="F295" s="402"/>
      <c r="G295" s="402"/>
      <c r="H295" s="402"/>
      <c r="I295" s="402"/>
      <c r="J295" s="402"/>
      <c r="K295" s="402"/>
      <c r="L295" s="402"/>
      <c r="M295" s="402"/>
      <c r="N295" s="402"/>
      <c r="O295" s="402"/>
      <c r="P295" s="402"/>
      <c r="Q295" s="402"/>
      <c r="R295" s="402"/>
      <c r="S295" s="402"/>
      <c r="T295" s="402"/>
      <c r="U295" s="402"/>
      <c r="V295" s="402"/>
    </row>
    <row r="296" spans="1:22" hidden="1" x14ac:dyDescent="0.75">
      <c r="A296" s="381">
        <v>291</v>
      </c>
      <c r="B296" s="382"/>
      <c r="C296" s="402"/>
      <c r="D296" s="402"/>
      <c r="E296" s="402"/>
      <c r="F296" s="402"/>
      <c r="G296" s="402"/>
      <c r="H296" s="402"/>
      <c r="I296" s="402"/>
      <c r="J296" s="402"/>
      <c r="K296" s="402"/>
      <c r="L296" s="402"/>
      <c r="M296" s="402"/>
      <c r="N296" s="402"/>
      <c r="O296" s="402"/>
      <c r="P296" s="402"/>
      <c r="Q296" s="402"/>
      <c r="R296" s="402"/>
      <c r="S296" s="402"/>
      <c r="T296" s="402"/>
      <c r="U296" s="402"/>
      <c r="V296" s="402"/>
    </row>
    <row r="297" spans="1:22" hidden="1" x14ac:dyDescent="0.75">
      <c r="A297" s="381">
        <v>292</v>
      </c>
      <c r="B297" s="382"/>
      <c r="C297" s="402"/>
      <c r="D297" s="402"/>
      <c r="E297" s="402"/>
      <c r="F297" s="402"/>
      <c r="G297" s="402"/>
      <c r="H297" s="402"/>
      <c r="I297" s="402"/>
      <c r="J297" s="402"/>
      <c r="K297" s="402"/>
      <c r="L297" s="402"/>
      <c r="M297" s="402"/>
      <c r="N297" s="402"/>
      <c r="O297" s="402"/>
      <c r="P297" s="402"/>
      <c r="Q297" s="402"/>
      <c r="R297" s="402"/>
      <c r="S297" s="402"/>
      <c r="T297" s="402"/>
      <c r="U297" s="402"/>
      <c r="V297" s="402"/>
    </row>
    <row r="298" spans="1:22" hidden="1" x14ac:dyDescent="0.75">
      <c r="A298" s="381">
        <v>293</v>
      </c>
      <c r="B298" s="382"/>
      <c r="C298" s="402"/>
      <c r="D298" s="402"/>
      <c r="E298" s="402"/>
      <c r="F298" s="402"/>
      <c r="G298" s="402"/>
      <c r="H298" s="402"/>
      <c r="I298" s="402"/>
      <c r="J298" s="402"/>
      <c r="K298" s="402"/>
      <c r="L298" s="402"/>
      <c r="M298" s="402"/>
      <c r="N298" s="402"/>
      <c r="O298" s="402"/>
      <c r="P298" s="402"/>
      <c r="Q298" s="402"/>
      <c r="R298" s="402"/>
      <c r="S298" s="402"/>
      <c r="T298" s="402"/>
      <c r="U298" s="402"/>
      <c r="V298" s="402"/>
    </row>
    <row r="299" spans="1:22" hidden="1" x14ac:dyDescent="0.75">
      <c r="A299" s="381">
        <v>294</v>
      </c>
      <c r="B299" s="382"/>
      <c r="C299" s="402"/>
      <c r="D299" s="402"/>
      <c r="E299" s="402"/>
      <c r="F299" s="402"/>
      <c r="G299" s="402"/>
      <c r="H299" s="402"/>
      <c r="I299" s="402"/>
      <c r="J299" s="402"/>
      <c r="K299" s="402"/>
      <c r="L299" s="402"/>
      <c r="M299" s="402"/>
      <c r="N299" s="402"/>
      <c r="O299" s="402"/>
      <c r="P299" s="402"/>
      <c r="Q299" s="402"/>
      <c r="R299" s="402"/>
      <c r="S299" s="402"/>
      <c r="T299" s="402"/>
      <c r="U299" s="402"/>
      <c r="V299" s="402"/>
    </row>
    <row r="300" spans="1:22" hidden="1" x14ac:dyDescent="0.75">
      <c r="A300" s="381">
        <v>295</v>
      </c>
      <c r="B300" s="382"/>
      <c r="C300" s="402"/>
      <c r="D300" s="402"/>
      <c r="E300" s="402"/>
      <c r="F300" s="402"/>
      <c r="G300" s="402"/>
      <c r="H300" s="402"/>
      <c r="I300" s="402"/>
      <c r="J300" s="402"/>
      <c r="K300" s="402"/>
      <c r="L300" s="402"/>
      <c r="M300" s="402"/>
      <c r="N300" s="402"/>
      <c r="O300" s="402"/>
      <c r="P300" s="402"/>
      <c r="Q300" s="402"/>
      <c r="R300" s="402"/>
      <c r="S300" s="402"/>
      <c r="T300" s="402"/>
      <c r="U300" s="402"/>
      <c r="V300" s="402"/>
    </row>
    <row r="301" spans="1:22" hidden="1" x14ac:dyDescent="0.75">
      <c r="A301" s="381">
        <v>296</v>
      </c>
      <c r="B301" s="382"/>
      <c r="C301" s="402"/>
      <c r="D301" s="402"/>
      <c r="E301" s="402"/>
      <c r="F301" s="402"/>
      <c r="G301" s="402"/>
      <c r="H301" s="402"/>
      <c r="I301" s="402"/>
      <c r="J301" s="402"/>
      <c r="K301" s="402"/>
      <c r="L301" s="402"/>
      <c r="M301" s="402"/>
      <c r="N301" s="402"/>
      <c r="O301" s="402"/>
      <c r="P301" s="402"/>
      <c r="Q301" s="402"/>
      <c r="R301" s="402"/>
      <c r="S301" s="402"/>
      <c r="T301" s="402"/>
      <c r="U301" s="402"/>
      <c r="V301" s="402"/>
    </row>
    <row r="302" spans="1:22" hidden="1" x14ac:dyDescent="0.75">
      <c r="A302" s="381">
        <v>297</v>
      </c>
      <c r="B302" s="382"/>
      <c r="C302" s="402"/>
      <c r="D302" s="402"/>
      <c r="E302" s="402"/>
      <c r="F302" s="402"/>
      <c r="G302" s="402"/>
      <c r="H302" s="402"/>
      <c r="I302" s="402"/>
      <c r="J302" s="402"/>
      <c r="K302" s="402"/>
      <c r="L302" s="402"/>
      <c r="M302" s="402"/>
      <c r="N302" s="402"/>
      <c r="O302" s="402"/>
      <c r="P302" s="402"/>
      <c r="Q302" s="402"/>
      <c r="R302" s="402"/>
      <c r="S302" s="402"/>
      <c r="T302" s="402"/>
      <c r="U302" s="402"/>
      <c r="V302" s="402"/>
    </row>
    <row r="303" spans="1:22" hidden="1" x14ac:dyDescent="0.75">
      <c r="A303" s="381">
        <v>298</v>
      </c>
      <c r="B303" s="382"/>
      <c r="C303" s="402"/>
      <c r="D303" s="402"/>
      <c r="E303" s="402"/>
      <c r="F303" s="402"/>
      <c r="G303" s="402"/>
      <c r="H303" s="402"/>
      <c r="I303" s="402"/>
      <c r="J303" s="402"/>
      <c r="K303" s="402"/>
      <c r="L303" s="402"/>
      <c r="M303" s="402"/>
      <c r="N303" s="402"/>
      <c r="O303" s="402"/>
      <c r="P303" s="402"/>
      <c r="Q303" s="402"/>
      <c r="R303" s="402"/>
      <c r="S303" s="402"/>
      <c r="T303" s="402"/>
      <c r="U303" s="402"/>
      <c r="V303" s="402"/>
    </row>
    <row r="304" spans="1:22" hidden="1" x14ac:dyDescent="0.75">
      <c r="A304" s="381">
        <v>299</v>
      </c>
      <c r="B304" s="382"/>
      <c r="C304" s="402"/>
      <c r="D304" s="402"/>
      <c r="E304" s="402"/>
      <c r="F304" s="402"/>
      <c r="G304" s="402"/>
      <c r="H304" s="402"/>
      <c r="I304" s="402"/>
      <c r="J304" s="402"/>
      <c r="K304" s="402"/>
      <c r="L304" s="402"/>
      <c r="M304" s="402"/>
      <c r="N304" s="402"/>
      <c r="O304" s="402"/>
      <c r="P304" s="402"/>
      <c r="Q304" s="402"/>
      <c r="R304" s="402"/>
      <c r="S304" s="402"/>
      <c r="T304" s="402"/>
      <c r="U304" s="402"/>
      <c r="V304" s="402"/>
    </row>
    <row r="305" spans="1:23" hidden="1" x14ac:dyDescent="0.75">
      <c r="A305" s="381">
        <v>300</v>
      </c>
      <c r="B305" s="382"/>
      <c r="C305" s="402"/>
      <c r="D305" s="402"/>
      <c r="E305" s="402"/>
      <c r="F305" s="402"/>
      <c r="G305" s="402"/>
      <c r="H305" s="402"/>
      <c r="I305" s="402"/>
      <c r="J305" s="402"/>
      <c r="K305" s="402"/>
      <c r="L305" s="402"/>
      <c r="M305" s="402"/>
      <c r="N305" s="402"/>
      <c r="O305" s="402"/>
      <c r="P305" s="402"/>
      <c r="Q305" s="402"/>
      <c r="R305" s="402"/>
      <c r="S305" s="402"/>
      <c r="T305" s="402"/>
      <c r="U305" s="402"/>
      <c r="V305" s="402"/>
      <c r="W305" s="406" t="s">
        <v>983</v>
      </c>
    </row>
    <row r="306" spans="1:23" x14ac:dyDescent="0.75">
      <c r="A306" s="407" t="s">
        <v>950</v>
      </c>
    </row>
    <row r="307" spans="1:23" x14ac:dyDescent="0.75">
      <c r="A307" s="380"/>
    </row>
    <row r="308" spans="1:23" x14ac:dyDescent="0.75">
      <c r="A308" s="380"/>
    </row>
    <row r="309" spans="1:23" x14ac:dyDescent="0.75">
      <c r="A309" s="380"/>
    </row>
    <row r="310" spans="1:23" x14ac:dyDescent="0.75">
      <c r="A310" s="380"/>
    </row>
    <row r="311" spans="1:23" x14ac:dyDescent="0.75">
      <c r="A311" s="380"/>
    </row>
    <row r="312" spans="1:23" x14ac:dyDescent="0.75">
      <c r="A312" s="380"/>
    </row>
    <row r="313" spans="1:23" x14ac:dyDescent="0.75">
      <c r="A313" s="380"/>
    </row>
    <row r="314" spans="1:23" x14ac:dyDescent="0.75">
      <c r="A314" s="380"/>
    </row>
    <row r="315" spans="1:23" x14ac:dyDescent="0.75">
      <c r="A315" s="380"/>
    </row>
    <row r="316" spans="1:23" x14ac:dyDescent="0.75">
      <c r="A316" s="380"/>
    </row>
    <row r="317" spans="1:23" x14ac:dyDescent="0.75">
      <c r="A317" s="380"/>
    </row>
    <row r="318" spans="1:23" x14ac:dyDescent="0.75">
      <c r="A318" s="380"/>
    </row>
    <row r="319" spans="1:23" x14ac:dyDescent="0.75">
      <c r="A319" s="380"/>
    </row>
    <row r="320" spans="1:23" x14ac:dyDescent="0.75">
      <c r="A320" s="380"/>
    </row>
    <row r="321" spans="1:23" x14ac:dyDescent="0.75">
      <c r="A321" s="380"/>
    </row>
    <row r="322" spans="1:23" x14ac:dyDescent="0.75">
      <c r="A322" s="380"/>
    </row>
    <row r="323" spans="1:23" x14ac:dyDescent="0.75">
      <c r="A323" s="380"/>
    </row>
    <row r="324" spans="1:23" x14ac:dyDescent="0.75">
      <c r="A324" s="380"/>
      <c r="W324" s="409" t="s">
        <v>952</v>
      </c>
    </row>
    <row r="325" spans="1:23" x14ac:dyDescent="0.75">
      <c r="A325" s="380"/>
      <c r="W325" s="409" t="s">
        <v>951</v>
      </c>
    </row>
    <row r="326" spans="1:23" x14ac:dyDescent="0.75">
      <c r="A326" s="380"/>
      <c r="W326" s="409" t="s">
        <v>948</v>
      </c>
    </row>
    <row r="327" spans="1:23" x14ac:dyDescent="0.75">
      <c r="A327" s="380"/>
    </row>
    <row r="328" spans="1:23" x14ac:dyDescent="0.75">
      <c r="A328" s="380"/>
      <c r="B328" s="19" t="str">
        <f>CONCATENATE("Version ",'Change Log'!$B$3," – © 2015-",YEAR('Change Log'!$A$3),IF('Change Log'!$C$3="William W. Davis",", William W. Davis, MSPM, PMP",CONCATENATE(", original copyright holder is William W. Davis, MSPM, PMP; later modified by ",'Change Log'!$C$3)))</f>
        <v>Version 5.1 – © 2015-2022, William W. Davis, MSPM, PMP</v>
      </c>
      <c r="C328" s="19"/>
      <c r="D328" s="5"/>
      <c r="E328" s="5"/>
      <c r="F328" s="5"/>
      <c r="G328" s="5"/>
    </row>
    <row r="329" spans="1:23" x14ac:dyDescent="0.75">
      <c r="A329" s="380"/>
      <c r="B329" s="424" t="s">
        <v>135</v>
      </c>
      <c r="C329" s="424"/>
      <c r="D329" s="424"/>
      <c r="E329" s="424"/>
      <c r="F329" s="424"/>
      <c r="G329" s="424"/>
      <c r="H329" s="424"/>
      <c r="I329" s="424"/>
      <c r="J329" s="424"/>
      <c r="K329" s="424"/>
    </row>
    <row r="330" spans="1:23" x14ac:dyDescent="0.75">
      <c r="A330" s="380"/>
      <c r="B330" s="424" t="s">
        <v>136</v>
      </c>
      <c r="C330" s="424"/>
      <c r="D330" s="424"/>
      <c r="E330" s="424"/>
      <c r="F330" s="424"/>
      <c r="G330" s="424"/>
      <c r="H330" s="351"/>
      <c r="I330" s="351"/>
    </row>
    <row r="331" spans="1:23" x14ac:dyDescent="0.75">
      <c r="A331" s="380"/>
      <c r="B331" s="424" t="s">
        <v>90</v>
      </c>
      <c r="C331" s="424"/>
      <c r="D331" s="424"/>
      <c r="E331" s="424"/>
      <c r="F331" s="351"/>
      <c r="G331" s="351"/>
    </row>
    <row r="332" spans="1:23" x14ac:dyDescent="0.75">
      <c r="A332" s="380"/>
      <c r="B332" s="424" t="s">
        <v>207</v>
      </c>
      <c r="C332" s="424"/>
      <c r="D332" s="424"/>
      <c r="E332" s="424"/>
      <c r="F332" s="424"/>
      <c r="G332" s="424"/>
      <c r="H332" s="351"/>
      <c r="I332" s="351"/>
    </row>
    <row r="333" spans="1:23" x14ac:dyDescent="0.75">
      <c r="A333" s="380"/>
      <c r="B333" s="424" t="s">
        <v>823</v>
      </c>
      <c r="C333" s="424"/>
      <c r="D333" s="424"/>
      <c r="E333" s="424"/>
      <c r="F333" s="424"/>
      <c r="G333" s="424"/>
      <c r="H333" s="424"/>
      <c r="I333" s="424"/>
      <c r="J333" s="424"/>
      <c r="K333" s="424"/>
    </row>
    <row r="334" spans="1:23" x14ac:dyDescent="0.75">
      <c r="A334" s="380"/>
      <c r="B334" s="154" t="s">
        <v>205</v>
      </c>
      <c r="C334" s="154"/>
      <c r="D334" s="5"/>
      <c r="E334" s="5"/>
      <c r="F334" s="5"/>
      <c r="G334" s="5"/>
    </row>
    <row r="335" spans="1:23" x14ac:dyDescent="0.75">
      <c r="A335" s="380"/>
      <c r="B335" s="154" t="s">
        <v>88</v>
      </c>
      <c r="C335" s="154"/>
      <c r="D335" s="5"/>
      <c r="E335" s="5"/>
      <c r="F335" s="5"/>
      <c r="G335" s="5"/>
    </row>
    <row r="336" spans="1:23" x14ac:dyDescent="0.75">
      <c r="A336" s="380"/>
      <c r="B336" s="154" t="s">
        <v>204</v>
      </c>
      <c r="C336" s="154"/>
      <c r="D336" s="5"/>
      <c r="E336" s="5"/>
      <c r="F336" s="5"/>
      <c r="G336" s="5"/>
    </row>
    <row r="337" spans="1:12" x14ac:dyDescent="0.75">
      <c r="A337" s="380"/>
      <c r="B337" s="154" t="s">
        <v>206</v>
      </c>
      <c r="C337" s="154"/>
      <c r="D337" s="5"/>
      <c r="E337" s="5"/>
      <c r="F337" s="5"/>
      <c r="G337" s="5"/>
    </row>
    <row r="338" spans="1:12" x14ac:dyDescent="0.75">
      <c r="A338" s="380"/>
      <c r="B338" s="154" t="s">
        <v>745</v>
      </c>
      <c r="C338" s="154"/>
      <c r="D338" s="5"/>
      <c r="E338" s="5"/>
      <c r="F338" s="5"/>
      <c r="G338" s="5"/>
    </row>
    <row r="339" spans="1:12" x14ac:dyDescent="0.75">
      <c r="A339" s="380"/>
      <c r="B339" s="154" t="s">
        <v>746</v>
      </c>
      <c r="C339" s="154"/>
      <c r="D339" s="5"/>
      <c r="E339" s="5"/>
      <c r="F339" s="5"/>
      <c r="G339" s="5"/>
    </row>
    <row r="340" spans="1:12" x14ac:dyDescent="0.75">
      <c r="A340" s="380"/>
      <c r="B340" s="154"/>
      <c r="C340" s="154"/>
      <c r="D340" s="5"/>
      <c r="E340" s="5"/>
      <c r="F340" s="5"/>
      <c r="G340" s="5"/>
    </row>
    <row r="341" spans="1:12" x14ac:dyDescent="0.75">
      <c r="A341" s="380"/>
      <c r="B341" s="154" t="s">
        <v>747</v>
      </c>
      <c r="C341" s="154"/>
      <c r="D341" s="5"/>
      <c r="E341" s="5"/>
      <c r="F341" s="5"/>
      <c r="G341" s="5"/>
    </row>
    <row r="342" spans="1:12" x14ac:dyDescent="0.75">
      <c r="A342" s="380"/>
      <c r="B342" s="154" t="s">
        <v>87</v>
      </c>
      <c r="C342" s="154"/>
      <c r="D342" s="5"/>
      <c r="E342" s="5"/>
      <c r="F342" s="5"/>
      <c r="G342" s="5"/>
    </row>
    <row r="343" spans="1:12" x14ac:dyDescent="0.75">
      <c r="A343" s="380"/>
      <c r="B343" s="425" t="s">
        <v>752</v>
      </c>
      <c r="C343" s="425"/>
      <c r="D343" s="425"/>
      <c r="E343" s="425"/>
      <c r="F343" s="425"/>
      <c r="G343" s="425"/>
      <c r="H343" s="425"/>
      <c r="I343" s="378"/>
      <c r="J343" s="268"/>
      <c r="K343" s="268"/>
      <c r="L343" s="268"/>
    </row>
    <row r="344" spans="1:12" x14ac:dyDescent="0.75">
      <c r="A344" s="380"/>
    </row>
    <row r="345" spans="1:12" x14ac:dyDescent="0.75">
      <c r="A345" s="380"/>
    </row>
    <row r="346" spans="1:12" x14ac:dyDescent="0.75">
      <c r="A346" s="380"/>
    </row>
    <row r="347" spans="1:12" x14ac:dyDescent="0.75">
      <c r="A347" s="380"/>
    </row>
    <row r="348" spans="1:12" x14ac:dyDescent="0.75">
      <c r="A348" s="380"/>
    </row>
    <row r="349" spans="1:12" x14ac:dyDescent="0.75">
      <c r="A349" s="380"/>
    </row>
    <row r="350" spans="1:12" x14ac:dyDescent="0.75">
      <c r="A350" s="380"/>
    </row>
    <row r="351" spans="1:12" x14ac:dyDescent="0.75">
      <c r="A351" s="380"/>
    </row>
    <row r="352" spans="1:12" x14ac:dyDescent="0.75">
      <c r="A352" s="380"/>
    </row>
    <row r="353" spans="1:1" x14ac:dyDescent="0.75">
      <c r="A353" s="380"/>
    </row>
    <row r="354" spans="1:1" x14ac:dyDescent="0.75">
      <c r="A354" s="380"/>
    </row>
    <row r="355" spans="1:1" x14ac:dyDescent="0.75">
      <c r="A355" s="380"/>
    </row>
    <row r="356" spans="1:1" x14ac:dyDescent="0.75">
      <c r="A356" s="380"/>
    </row>
    <row r="357" spans="1:1" x14ac:dyDescent="0.75">
      <c r="A357" s="380"/>
    </row>
    <row r="358" spans="1:1" x14ac:dyDescent="0.75">
      <c r="A358" s="380"/>
    </row>
    <row r="359" spans="1:1" x14ac:dyDescent="0.75">
      <c r="A359" s="380"/>
    </row>
    <row r="360" spans="1:1" x14ac:dyDescent="0.75">
      <c r="A360" s="380"/>
    </row>
    <row r="361" spans="1:1" x14ac:dyDescent="0.75">
      <c r="A361" s="380"/>
    </row>
    <row r="362" spans="1:1" x14ac:dyDescent="0.75">
      <c r="A362" s="380"/>
    </row>
    <row r="363" spans="1:1" x14ac:dyDescent="0.75">
      <c r="A363" s="380"/>
    </row>
    <row r="364" spans="1:1" x14ac:dyDescent="0.75">
      <c r="A364" s="380"/>
    </row>
    <row r="365" spans="1:1" x14ac:dyDescent="0.75">
      <c r="A365" s="380"/>
    </row>
    <row r="366" spans="1:1" x14ac:dyDescent="0.75">
      <c r="A366" s="380"/>
    </row>
    <row r="367" spans="1:1" x14ac:dyDescent="0.75">
      <c r="A367" s="380"/>
    </row>
    <row r="368" spans="1:1" x14ac:dyDescent="0.75">
      <c r="A368" s="380"/>
    </row>
    <row r="369" spans="1:1" x14ac:dyDescent="0.75">
      <c r="A369" s="380"/>
    </row>
    <row r="370" spans="1:1" x14ac:dyDescent="0.75">
      <c r="A370" s="380"/>
    </row>
    <row r="371" spans="1:1" x14ac:dyDescent="0.75">
      <c r="A371" s="380"/>
    </row>
    <row r="372" spans="1:1" x14ac:dyDescent="0.75">
      <c r="A372" s="380"/>
    </row>
    <row r="373" spans="1:1" x14ac:dyDescent="0.75">
      <c r="A373" s="380"/>
    </row>
    <row r="374" spans="1:1" x14ac:dyDescent="0.75">
      <c r="A374" s="380"/>
    </row>
    <row r="375" spans="1:1" x14ac:dyDescent="0.75">
      <c r="A375" s="380"/>
    </row>
    <row r="376" spans="1:1" x14ac:dyDescent="0.75">
      <c r="A376" s="380"/>
    </row>
    <row r="377" spans="1:1" x14ac:dyDescent="0.75">
      <c r="A377" s="380"/>
    </row>
    <row r="378" spans="1:1" x14ac:dyDescent="0.75">
      <c r="A378" s="380"/>
    </row>
    <row r="379" spans="1:1" x14ac:dyDescent="0.75">
      <c r="A379" s="380"/>
    </row>
    <row r="380" spans="1:1" x14ac:dyDescent="0.75">
      <c r="A380" s="380"/>
    </row>
    <row r="381" spans="1:1" x14ac:dyDescent="0.75">
      <c r="A381" s="380"/>
    </row>
    <row r="382" spans="1:1" x14ac:dyDescent="0.75">
      <c r="A382" s="380"/>
    </row>
    <row r="383" spans="1:1" x14ac:dyDescent="0.75">
      <c r="A383" s="380"/>
    </row>
    <row r="384" spans="1:1" x14ac:dyDescent="0.75">
      <c r="A384" s="380"/>
    </row>
    <row r="385" spans="1:1" x14ac:dyDescent="0.75">
      <c r="A385" s="380"/>
    </row>
    <row r="386" spans="1:1" x14ac:dyDescent="0.75">
      <c r="A386" s="380"/>
    </row>
    <row r="387" spans="1:1" x14ac:dyDescent="0.75">
      <c r="A387" s="380"/>
    </row>
    <row r="388" spans="1:1" x14ac:dyDescent="0.75">
      <c r="A388" s="380"/>
    </row>
    <row r="389" spans="1:1" x14ac:dyDescent="0.75">
      <c r="A389" s="380"/>
    </row>
    <row r="390" spans="1:1" x14ac:dyDescent="0.75">
      <c r="A390" s="380"/>
    </row>
    <row r="391" spans="1:1" x14ac:dyDescent="0.75">
      <c r="A391" s="380"/>
    </row>
    <row r="392" spans="1:1" x14ac:dyDescent="0.75">
      <c r="A392" s="380"/>
    </row>
    <row r="393" spans="1:1" x14ac:dyDescent="0.75">
      <c r="A393" s="380"/>
    </row>
    <row r="394" spans="1:1" x14ac:dyDescent="0.75">
      <c r="A394" s="380"/>
    </row>
    <row r="395" spans="1:1" x14ac:dyDescent="0.75">
      <c r="A395" s="380"/>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08984375" bestFit="1" customWidth="1"/>
    <col min="5" max="5" width="10.54296875" customWidth="1"/>
  </cols>
  <sheetData>
    <row r="1" spans="1:17" ht="18.5" x14ac:dyDescent="0.75">
      <c r="A1" s="54" t="s">
        <v>779</v>
      </c>
    </row>
    <row r="3" spans="1:17" x14ac:dyDescent="0.75">
      <c r="A3" s="55" t="s">
        <v>37</v>
      </c>
      <c r="B3" s="56" t="s">
        <v>38</v>
      </c>
      <c r="C3" s="57" t="s">
        <v>48</v>
      </c>
      <c r="D3" s="57" t="s">
        <v>6</v>
      </c>
      <c r="E3" s="57" t="s">
        <v>49</v>
      </c>
    </row>
    <row r="4" spans="1:17" x14ac:dyDescent="0.75">
      <c r="A4" s="306" t="s">
        <v>13</v>
      </c>
      <c r="B4" s="218">
        <v>7.0710678118654752E-2</v>
      </c>
      <c r="C4" s="58">
        <v>1</v>
      </c>
      <c r="D4" s="58">
        <v>98</v>
      </c>
      <c r="E4" s="58">
        <v>1</v>
      </c>
    </row>
    <row r="5" spans="1:17" x14ac:dyDescent="0.75">
      <c r="A5" s="306" t="s">
        <v>780</v>
      </c>
      <c r="B5" s="218">
        <v>0.1</v>
      </c>
      <c r="C5" s="58">
        <v>2</v>
      </c>
      <c r="D5" s="58">
        <v>96</v>
      </c>
      <c r="E5" s="58">
        <v>2</v>
      </c>
      <c r="G5" s="305"/>
      <c r="H5" s="310" t="s">
        <v>57</v>
      </c>
      <c r="I5" s="59"/>
      <c r="J5" s="59"/>
      <c r="K5" s="59"/>
      <c r="L5" s="59"/>
      <c r="M5" s="59"/>
      <c r="N5" s="59"/>
      <c r="O5" s="59"/>
      <c r="P5" s="317"/>
      <c r="Q5" s="311"/>
    </row>
    <row r="6" spans="1:17" x14ac:dyDescent="0.75">
      <c r="A6" s="306" t="s">
        <v>0</v>
      </c>
      <c r="B6" s="218">
        <v>0.1414213562373095</v>
      </c>
      <c r="C6" s="58">
        <v>4</v>
      </c>
      <c r="D6" s="58">
        <v>92</v>
      </c>
      <c r="E6" s="58">
        <v>4</v>
      </c>
      <c r="G6" s="218"/>
      <c r="H6" s="312" t="s">
        <v>58</v>
      </c>
      <c r="I6" s="309"/>
      <c r="J6" s="309"/>
      <c r="K6" s="309"/>
      <c r="L6" s="309"/>
      <c r="M6" s="309"/>
      <c r="N6" s="309"/>
      <c r="O6" s="309"/>
      <c r="P6" s="316"/>
      <c r="Q6" s="313"/>
    </row>
    <row r="7" spans="1:17" x14ac:dyDescent="0.75">
      <c r="A7" s="306" t="s">
        <v>3</v>
      </c>
      <c r="B7" s="218">
        <v>0.17320508075688773</v>
      </c>
      <c r="C7" s="58">
        <v>6</v>
      </c>
      <c r="D7" s="58">
        <v>88</v>
      </c>
      <c r="E7" s="58">
        <v>6</v>
      </c>
      <c r="G7" s="58"/>
      <c r="H7" s="314" t="s">
        <v>783</v>
      </c>
      <c r="I7" s="60"/>
      <c r="J7" s="60"/>
      <c r="K7" s="60"/>
      <c r="L7" s="60"/>
      <c r="M7" s="60"/>
      <c r="N7" s="60"/>
      <c r="O7" s="60"/>
      <c r="P7" s="318"/>
      <c r="Q7" s="315"/>
    </row>
    <row r="8" spans="1:17" x14ac:dyDescent="0.75">
      <c r="A8" s="306" t="s">
        <v>1</v>
      </c>
      <c r="B8" s="218">
        <v>0.2</v>
      </c>
      <c r="C8" s="58">
        <v>8</v>
      </c>
      <c r="D8" s="58">
        <v>84</v>
      </c>
      <c r="E8" s="58">
        <v>8</v>
      </c>
    </row>
    <row r="9" spans="1:17" x14ac:dyDescent="0.75">
      <c r="A9" s="306" t="s">
        <v>4</v>
      </c>
      <c r="B9" s="218">
        <v>0.23452078799117146</v>
      </c>
      <c r="C9" s="58">
        <v>11</v>
      </c>
      <c r="D9" s="58">
        <v>78</v>
      </c>
      <c r="E9" s="58">
        <v>11</v>
      </c>
      <c r="G9" s="219" t="s">
        <v>984</v>
      </c>
    </row>
    <row r="10" spans="1:17" x14ac:dyDescent="0.75">
      <c r="A10" s="306" t="s">
        <v>2</v>
      </c>
      <c r="B10" s="218">
        <v>0.27386127875258304</v>
      </c>
      <c r="C10" s="58">
        <v>15</v>
      </c>
      <c r="D10" s="58">
        <v>70</v>
      </c>
      <c r="E10" s="58">
        <v>15</v>
      </c>
      <c r="G10" s="219" t="s">
        <v>985</v>
      </c>
    </row>
    <row r="11" spans="1:17" x14ac:dyDescent="0.75">
      <c r="A11" s="306" t="s">
        <v>781</v>
      </c>
      <c r="B11" s="218">
        <v>0.31622776601683794</v>
      </c>
      <c r="C11" s="58">
        <v>20</v>
      </c>
      <c r="D11" s="58">
        <v>60</v>
      </c>
      <c r="E11" s="58">
        <v>20</v>
      </c>
      <c r="G11" s="219"/>
    </row>
    <row r="12" spans="1:17" x14ac:dyDescent="0.75">
      <c r="A12" s="306" t="s">
        <v>782</v>
      </c>
      <c r="B12" s="218">
        <v>0.35355339059327379</v>
      </c>
      <c r="C12" s="58">
        <v>25</v>
      </c>
      <c r="D12" s="58">
        <v>50</v>
      </c>
      <c r="E12" s="58">
        <v>25</v>
      </c>
      <c r="G12" s="219"/>
    </row>
    <row r="13" spans="1:17" x14ac:dyDescent="0.75">
      <c r="A13" s="306" t="s">
        <v>14</v>
      </c>
      <c r="B13" s="218">
        <v>0.40620192023179802</v>
      </c>
      <c r="C13" s="58">
        <v>33</v>
      </c>
      <c r="D13" s="58">
        <v>34</v>
      </c>
      <c r="E13" s="58">
        <v>33</v>
      </c>
      <c r="G13" s="219"/>
    </row>
    <row r="14" spans="1:17" x14ac:dyDescent="0.75">
      <c r="G14" s="219"/>
    </row>
    <row r="16" spans="1:17" x14ac:dyDescent="0.75">
      <c r="A16" s="473" t="s">
        <v>845</v>
      </c>
      <c r="B16" s="307">
        <v>-0.05</v>
      </c>
    </row>
    <row r="17" spans="1:2" x14ac:dyDescent="0.75">
      <c r="A17" s="474"/>
      <c r="B17" s="307">
        <v>-0.1</v>
      </c>
    </row>
    <row r="18" spans="1:2" x14ac:dyDescent="0.75">
      <c r="A18" s="474"/>
      <c r="B18" s="307">
        <v>-0.15</v>
      </c>
    </row>
    <row r="19" spans="1:2" x14ac:dyDescent="0.75">
      <c r="A19" s="474"/>
      <c r="B19" s="307">
        <v>-0.2</v>
      </c>
    </row>
    <row r="20" spans="1:2" x14ac:dyDescent="0.75">
      <c r="A20" s="474"/>
      <c r="B20" s="307">
        <v>-0.25</v>
      </c>
    </row>
    <row r="21" spans="1:2" x14ac:dyDescent="0.75">
      <c r="A21" s="474"/>
      <c r="B21" s="307">
        <v>-0.3</v>
      </c>
    </row>
    <row r="22" spans="1:2" x14ac:dyDescent="0.75">
      <c r="A22" s="474"/>
      <c r="B22" s="307">
        <v>-0.35</v>
      </c>
    </row>
    <row r="23" spans="1:2" x14ac:dyDescent="0.75">
      <c r="A23" s="474"/>
      <c r="B23" s="307">
        <v>-0.4</v>
      </c>
    </row>
    <row r="24" spans="1:2" x14ac:dyDescent="0.75">
      <c r="A24" s="474"/>
      <c r="B24" s="307">
        <v>-0.5</v>
      </c>
    </row>
    <row r="25" spans="1:2" x14ac:dyDescent="0.75">
      <c r="A25" s="474"/>
      <c r="B25" s="307">
        <v>-0.6</v>
      </c>
    </row>
    <row r="26" spans="1:2" x14ac:dyDescent="0.75">
      <c r="A26" s="475"/>
      <c r="B26" s="307">
        <v>-0.7</v>
      </c>
    </row>
    <row r="27" spans="1:2" x14ac:dyDescent="0.75">
      <c r="B27" s="51"/>
    </row>
    <row r="29" spans="1:2" x14ac:dyDescent="0.75">
      <c r="A29" s="476" t="s">
        <v>844</v>
      </c>
      <c r="B29" s="307">
        <v>0.1</v>
      </c>
    </row>
    <row r="30" spans="1:2" x14ac:dyDescent="0.75">
      <c r="A30" s="476"/>
      <c r="B30" s="307">
        <v>0.2</v>
      </c>
    </row>
    <row r="31" spans="1:2" x14ac:dyDescent="0.75">
      <c r="A31" s="476"/>
      <c r="B31" s="307">
        <v>0.3</v>
      </c>
    </row>
    <row r="32" spans="1:2" x14ac:dyDescent="0.75">
      <c r="A32" s="476"/>
      <c r="B32" s="307">
        <v>0.4</v>
      </c>
    </row>
    <row r="33" spans="1:21" x14ac:dyDescent="0.75">
      <c r="A33" s="476"/>
      <c r="B33" s="307">
        <v>0.5</v>
      </c>
    </row>
    <row r="34" spans="1:21" x14ac:dyDescent="0.75">
      <c r="A34" s="476"/>
      <c r="B34" s="307">
        <v>0.75</v>
      </c>
    </row>
    <row r="35" spans="1:21" x14ac:dyDescent="0.75">
      <c r="A35" s="476"/>
      <c r="B35" s="307">
        <v>1</v>
      </c>
    </row>
    <row r="36" spans="1:21" x14ac:dyDescent="0.75">
      <c r="A36" s="476"/>
      <c r="B36" s="307">
        <v>1.25</v>
      </c>
    </row>
    <row r="37" spans="1:21" x14ac:dyDescent="0.75">
      <c r="A37" s="476"/>
      <c r="B37" s="307">
        <v>1.5</v>
      </c>
    </row>
    <row r="38" spans="1:21" x14ac:dyDescent="0.75">
      <c r="A38" s="476"/>
      <c r="B38" s="307">
        <v>1.75</v>
      </c>
    </row>
    <row r="39" spans="1:21" x14ac:dyDescent="0.75">
      <c r="A39" s="476"/>
      <c r="B39" s="307">
        <v>2</v>
      </c>
    </row>
    <row r="42" spans="1:21" x14ac:dyDescent="0.75">
      <c r="A42" s="82" t="s">
        <v>83</v>
      </c>
      <c r="B42" s="81"/>
    </row>
    <row r="43" spans="1:21" x14ac:dyDescent="0.75">
      <c r="A43" s="306" t="s">
        <v>72</v>
      </c>
      <c r="B43" s="6" t="b">
        <f>FALSE</f>
        <v>0</v>
      </c>
      <c r="C43" s="65" t="s">
        <v>80</v>
      </c>
      <c r="D43" s="79"/>
      <c r="E43" s="79"/>
      <c r="F43" s="79"/>
      <c r="G43" s="79"/>
      <c r="H43" s="79"/>
      <c r="I43" s="79"/>
      <c r="J43" s="79"/>
      <c r="K43" s="79"/>
      <c r="L43" s="360" t="s">
        <v>838</v>
      </c>
      <c r="M43" s="79"/>
      <c r="N43" s="79"/>
      <c r="O43" s="79"/>
      <c r="P43" s="79"/>
      <c r="Q43" s="79"/>
      <c r="R43" s="79"/>
      <c r="S43" s="79"/>
      <c r="T43" s="79"/>
      <c r="U43" s="80"/>
    </row>
    <row r="44" spans="1:21" x14ac:dyDescent="0.75">
      <c r="A44" s="306" t="s">
        <v>71</v>
      </c>
      <c r="B44" s="6" t="b">
        <f>TRUE</f>
        <v>1</v>
      </c>
      <c r="C44" s="65" t="s">
        <v>98</v>
      </c>
      <c r="D44" s="79"/>
      <c r="E44" s="79"/>
      <c r="F44" s="79"/>
      <c r="G44" s="79"/>
      <c r="H44" s="79"/>
      <c r="I44" s="79"/>
      <c r="J44" s="79"/>
      <c r="K44" s="79"/>
      <c r="L44" s="360" t="s">
        <v>835</v>
      </c>
      <c r="M44" s="79"/>
      <c r="N44" s="79"/>
      <c r="O44" s="79"/>
      <c r="P44" s="79"/>
      <c r="Q44" s="79"/>
      <c r="R44" s="79"/>
      <c r="S44" s="79"/>
      <c r="T44" s="79"/>
      <c r="U44" s="80"/>
    </row>
    <row r="47" spans="1:21" x14ac:dyDescent="0.75">
      <c r="A47" s="82" t="s">
        <v>82</v>
      </c>
      <c r="B47" s="81"/>
    </row>
    <row r="48" spans="1:21" x14ac:dyDescent="0.75">
      <c r="A48" s="306" t="s">
        <v>74</v>
      </c>
      <c r="B48" s="6" t="b">
        <f>TRUE</f>
        <v>1</v>
      </c>
    </row>
    <row r="49" spans="1:2" x14ac:dyDescent="0.75">
      <c r="A49" s="306" t="s">
        <v>75</v>
      </c>
      <c r="B49" s="6" t="b">
        <f>FALSE</f>
        <v>0</v>
      </c>
    </row>
    <row r="50" spans="1:2" x14ac:dyDescent="0.75">
      <c r="A50" s="365" t="s">
        <v>983</v>
      </c>
    </row>
    <row r="51" spans="1:2" x14ac:dyDescent="0.75">
      <c r="A51" s="365"/>
    </row>
    <row r="52" spans="1:2" x14ac:dyDescent="0.75">
      <c r="A52" s="82" t="s">
        <v>937</v>
      </c>
      <c r="B52" s="81"/>
    </row>
    <row r="53" spans="1:2" x14ac:dyDescent="0.75">
      <c r="A53" s="478" t="s">
        <v>938</v>
      </c>
      <c r="B53" s="307">
        <v>0</v>
      </c>
    </row>
    <row r="54" spans="1:2" x14ac:dyDescent="0.75">
      <c r="A54" s="479"/>
      <c r="B54" s="307">
        <v>0.2</v>
      </c>
    </row>
    <row r="55" spans="1:2" x14ac:dyDescent="0.75">
      <c r="A55" s="479"/>
      <c r="B55" s="307">
        <v>0.3</v>
      </c>
    </row>
    <row r="56" spans="1:2" x14ac:dyDescent="0.75">
      <c r="A56" s="479"/>
      <c r="B56" s="307">
        <v>0.4</v>
      </c>
    </row>
    <row r="57" spans="1:2" x14ac:dyDescent="0.75">
      <c r="A57" s="479"/>
      <c r="B57" s="307">
        <v>0.5</v>
      </c>
    </row>
    <row r="58" spans="1:2" x14ac:dyDescent="0.75">
      <c r="A58" s="479"/>
      <c r="B58" s="307">
        <v>0.6</v>
      </c>
    </row>
    <row r="59" spans="1:2" x14ac:dyDescent="0.75">
      <c r="A59" s="479"/>
      <c r="B59" s="307">
        <v>0.7</v>
      </c>
    </row>
    <row r="60" spans="1:2" x14ac:dyDescent="0.75">
      <c r="A60" s="480"/>
      <c r="B60" s="307">
        <v>0.8</v>
      </c>
    </row>
    <row r="61" spans="1:2" x14ac:dyDescent="0.75">
      <c r="A61" s="365"/>
    </row>
    <row r="62" spans="1:2" x14ac:dyDescent="0.75">
      <c r="A62" s="365"/>
    </row>
    <row r="63" spans="1:2" x14ac:dyDescent="0.75">
      <c r="A63" s="82" t="s">
        <v>907</v>
      </c>
      <c r="B63" s="413"/>
    </row>
    <row r="64" spans="1:2" x14ac:dyDescent="0.75">
      <c r="A64" s="479" t="s">
        <v>956</v>
      </c>
      <c r="B64" s="412">
        <v>0.4</v>
      </c>
    </row>
    <row r="65" spans="1:3" x14ac:dyDescent="0.75">
      <c r="A65" s="479"/>
      <c r="B65" s="307">
        <v>0.5</v>
      </c>
    </row>
    <row r="66" spans="1:3" x14ac:dyDescent="0.75">
      <c r="A66" s="479"/>
      <c r="B66" s="307">
        <v>0.75</v>
      </c>
    </row>
    <row r="67" spans="1:3" x14ac:dyDescent="0.75">
      <c r="A67" s="479"/>
      <c r="B67" s="307">
        <v>1</v>
      </c>
    </row>
    <row r="68" spans="1:3" x14ac:dyDescent="0.75">
      <c r="A68" s="479"/>
      <c r="B68" s="307">
        <v>1.25</v>
      </c>
    </row>
    <row r="69" spans="1:3" x14ac:dyDescent="0.75">
      <c r="A69" s="479"/>
      <c r="B69" s="307">
        <v>1.5</v>
      </c>
    </row>
    <row r="70" spans="1:3" x14ac:dyDescent="0.75">
      <c r="A70" s="479"/>
      <c r="B70" s="307">
        <v>1.75</v>
      </c>
    </row>
    <row r="71" spans="1:3" x14ac:dyDescent="0.75">
      <c r="A71" s="480"/>
      <c r="B71" s="307">
        <v>2</v>
      </c>
    </row>
    <row r="72" spans="1:3" x14ac:dyDescent="0.75">
      <c r="A72" s="365"/>
    </row>
    <row r="73" spans="1:3" x14ac:dyDescent="0.75">
      <c r="A73" s="365"/>
    </row>
    <row r="74" spans="1:3" x14ac:dyDescent="0.75">
      <c r="A74" s="481" t="s">
        <v>963</v>
      </c>
      <c r="B74" s="482"/>
    </row>
    <row r="75" spans="1:3" x14ac:dyDescent="0.75">
      <c r="A75" s="306" t="s">
        <v>964</v>
      </c>
      <c r="B75" s="6" t="b">
        <f>TRUE</f>
        <v>1</v>
      </c>
      <c r="C75" s="414" t="s">
        <v>967</v>
      </c>
    </row>
    <row r="76" spans="1:3" x14ac:dyDescent="0.75">
      <c r="A76" s="306" t="s">
        <v>965</v>
      </c>
      <c r="B76" s="6" t="b">
        <f>FALSE</f>
        <v>0</v>
      </c>
      <c r="C76" s="414" t="s">
        <v>968</v>
      </c>
    </row>
    <row r="77" spans="1:3" x14ac:dyDescent="0.75">
      <c r="A77" s="306" t="s">
        <v>966</v>
      </c>
      <c r="B77" s="6" t="b">
        <v>1</v>
      </c>
      <c r="C77" s="414" t="s">
        <v>969</v>
      </c>
    </row>
    <row r="78" spans="1:3" x14ac:dyDescent="0.75">
      <c r="A78" s="365"/>
    </row>
    <row r="79" spans="1:3" x14ac:dyDescent="0.75">
      <c r="A79" s="365"/>
    </row>
    <row r="80" spans="1:3" x14ac:dyDescent="0.75">
      <c r="A80" s="483" t="s">
        <v>972</v>
      </c>
      <c r="B80" s="484"/>
      <c r="C80" s="414" t="s">
        <v>973</v>
      </c>
    </row>
    <row r="81" spans="1:5" x14ac:dyDescent="0.75">
      <c r="A81" s="485" t="s">
        <v>966</v>
      </c>
      <c r="B81" s="486"/>
      <c r="C81" s="415" t="s">
        <v>974</v>
      </c>
    </row>
    <row r="82" spans="1:5" x14ac:dyDescent="0.75">
      <c r="A82" s="365"/>
    </row>
    <row r="83" spans="1:5" x14ac:dyDescent="0.75">
      <c r="A83" s="365"/>
    </row>
    <row r="84" spans="1:5" x14ac:dyDescent="0.75">
      <c r="A84" s="156" t="str">
        <f>CONCATENATE("Version ",'Change Log'!$B$3," – © 2015-",YEAR('Change Log'!$A$3),IF('Change Log'!$C$3="William W. Davis",", William W. Davis, MSPM, PMP",CONCATENATE(", original copyright holder is William W. Davis, MSPM, PMP; later modified by ",'Change Log'!$C$3)))</f>
        <v>Version 5.1 – © 2015-2022,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745</v>
      </c>
    </row>
    <row r="91" spans="1:5" x14ac:dyDescent="0.75">
      <c r="A91" s="155" t="s">
        <v>746</v>
      </c>
    </row>
    <row r="92" spans="1:5" x14ac:dyDescent="0.75">
      <c r="A92" s="155"/>
    </row>
    <row r="93" spans="1:5" x14ac:dyDescent="0.75">
      <c r="A93" s="155" t="s">
        <v>747</v>
      </c>
    </row>
    <row r="94" spans="1:5" x14ac:dyDescent="0.75">
      <c r="A94" s="155" t="s">
        <v>87</v>
      </c>
    </row>
    <row r="95" spans="1:5" x14ac:dyDescent="0.75">
      <c r="A95" s="477" t="s">
        <v>752</v>
      </c>
      <c r="B95" s="477"/>
      <c r="C95" s="477"/>
      <c r="D95" s="477"/>
      <c r="E95" s="47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1640625" customWidth="1"/>
    <col min="2" max="4" width="10.7265625" customWidth="1"/>
    <col min="5" max="5" width="6.08984375" customWidth="1"/>
    <col min="6" max="9" width="10.7265625" customWidth="1"/>
    <col min="10" max="10" width="6.08984375" customWidth="1"/>
    <col min="11" max="14" width="10.7265625" customWidth="1"/>
  </cols>
  <sheetData>
    <row r="1" spans="1:17" ht="18.5" x14ac:dyDescent="0.75">
      <c r="A1" s="54" t="s">
        <v>772</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87" t="s">
        <v>66</v>
      </c>
      <c r="C3" s="487"/>
      <c r="D3" s="487"/>
      <c r="E3" s="5"/>
      <c r="F3" s="5"/>
      <c r="G3" s="487" t="s">
        <v>62</v>
      </c>
      <c r="H3" s="487"/>
      <c r="I3" s="487"/>
      <c r="J3" s="5"/>
      <c r="K3" s="5"/>
      <c r="L3" s="487" t="s">
        <v>67</v>
      </c>
      <c r="M3" s="487"/>
      <c r="N3" s="487"/>
      <c r="O3" s="5"/>
      <c r="P3" s="5"/>
      <c r="Q3" s="5"/>
    </row>
    <row r="4" spans="1:17" x14ac:dyDescent="0.75">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08">
        <v>60</v>
      </c>
      <c r="C9" s="308">
        <v>120</v>
      </c>
      <c r="D9" s="308">
        <v>180</v>
      </c>
      <c r="E9" s="5"/>
      <c r="F9" s="62" t="s">
        <v>11</v>
      </c>
      <c r="G9" s="308">
        <v>60</v>
      </c>
      <c r="H9" s="308">
        <v>120</v>
      </c>
      <c r="I9" s="308">
        <v>180</v>
      </c>
      <c r="J9" s="5"/>
      <c r="K9" s="62" t="s">
        <v>11</v>
      </c>
      <c r="L9" s="308">
        <v>60</v>
      </c>
      <c r="M9" s="308">
        <v>120</v>
      </c>
      <c r="N9" s="308">
        <v>180</v>
      </c>
      <c r="O9" s="5"/>
      <c r="P9" s="5"/>
      <c r="Q9" s="5"/>
    </row>
    <row r="10" spans="1:17" x14ac:dyDescent="0.75">
      <c r="A10" s="62" t="s">
        <v>10</v>
      </c>
      <c r="B10" s="306">
        <v>1</v>
      </c>
      <c r="C10" s="306">
        <v>98</v>
      </c>
      <c r="D10" s="306">
        <v>1</v>
      </c>
      <c r="E10" s="5"/>
      <c r="F10" s="62" t="s">
        <v>10</v>
      </c>
      <c r="G10" s="306">
        <v>8</v>
      </c>
      <c r="H10" s="306">
        <v>84</v>
      </c>
      <c r="I10" s="306">
        <v>8</v>
      </c>
      <c r="J10" s="5"/>
      <c r="K10" s="62" t="s">
        <v>10</v>
      </c>
      <c r="L10" s="306">
        <v>33</v>
      </c>
      <c r="M10" s="306">
        <v>34</v>
      </c>
      <c r="N10" s="306">
        <v>33</v>
      </c>
      <c r="O10" s="5"/>
      <c r="P10" s="5"/>
      <c r="Q10" s="5"/>
    </row>
    <row r="11" spans="1:17" x14ac:dyDescent="0.75">
      <c r="A11" s="61"/>
      <c r="B11" s="488" t="str">
        <f>IF(B10+C10+D10=100,"","Distribution not equal to 100")</f>
        <v/>
      </c>
      <c r="C11" s="488"/>
      <c r="D11" s="488"/>
      <c r="E11" s="5"/>
      <c r="F11" s="61"/>
      <c r="G11" s="488" t="str">
        <f>IF(G10+H10+I10=100,"","Distribution not equal to 100")</f>
        <v/>
      </c>
      <c r="H11" s="488"/>
      <c r="I11" s="488"/>
      <c r="J11" s="5"/>
      <c r="K11" s="61"/>
      <c r="L11" s="488" t="str">
        <f>IF(L10+M10+N10=100,"","Distribution not equal to 100")</f>
        <v/>
      </c>
      <c r="M11" s="488"/>
      <c r="N11" s="488"/>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5" t="s">
        <v>983</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Log'!$A$3),IF('Change Log'!$C$3="William W. Davis",", William W. Davis, MSPM, PMP",CONCATENATE(", original copyright holder is William W. Davis, MSPM, PMP; later modified by ",'Change Log'!$C$3)))</f>
        <v>Version 5.1 – © 2015-2022, William W. Davis, MSPM, PMP</v>
      </c>
      <c r="B114" s="5"/>
      <c r="C114" s="5"/>
      <c r="D114" s="2"/>
      <c r="E114" s="2"/>
      <c r="F114" s="5"/>
      <c r="G114" s="5"/>
      <c r="H114" s="5"/>
      <c r="I114" s="5"/>
      <c r="J114" s="2"/>
      <c r="K114" s="5"/>
      <c r="L114" s="5"/>
      <c r="M114" s="5"/>
      <c r="N114" s="5"/>
      <c r="O114" s="5"/>
      <c r="P114" s="5"/>
      <c r="Q114" s="5"/>
      <c r="R114" s="5"/>
    </row>
    <row r="115" spans="1:18" x14ac:dyDescent="0.75">
      <c r="A115" s="489" t="s">
        <v>135</v>
      </c>
      <c r="B115" s="489"/>
      <c r="C115" s="489"/>
      <c r="D115" s="489"/>
      <c r="E115" s="489"/>
      <c r="F115" s="489"/>
      <c r="G115" s="489"/>
      <c r="H115" s="5"/>
      <c r="I115" s="5"/>
      <c r="J115" s="2"/>
      <c r="K115" s="5"/>
      <c r="L115" s="5"/>
      <c r="M115" s="5"/>
      <c r="N115" s="5"/>
      <c r="O115" s="5"/>
      <c r="P115" s="5"/>
      <c r="Q115" s="5"/>
      <c r="R115" s="5"/>
    </row>
    <row r="116" spans="1:18" x14ac:dyDescent="0.75">
      <c r="A116" s="489" t="s">
        <v>136</v>
      </c>
      <c r="B116" s="489"/>
      <c r="C116" s="489"/>
      <c r="D116" s="489"/>
      <c r="E116" s="489"/>
      <c r="F116" s="489"/>
      <c r="G116" s="489"/>
      <c r="H116" s="5"/>
      <c r="I116" s="5"/>
      <c r="J116" s="2"/>
      <c r="K116" s="5"/>
      <c r="L116" s="5"/>
      <c r="M116" s="5"/>
      <c r="N116" s="5"/>
      <c r="O116" s="5"/>
      <c r="P116" s="5"/>
      <c r="Q116" s="5"/>
      <c r="R116" s="5"/>
    </row>
    <row r="117" spans="1:18" x14ac:dyDescent="0.75">
      <c r="A117" s="489" t="s">
        <v>90</v>
      </c>
      <c r="B117" s="489"/>
      <c r="C117" s="489"/>
      <c r="D117" s="489"/>
      <c r="E117" s="489"/>
      <c r="F117" s="489"/>
      <c r="G117" s="489"/>
      <c r="H117" s="5"/>
      <c r="I117" s="5"/>
      <c r="J117" s="2"/>
      <c r="K117" s="5"/>
      <c r="L117" s="5"/>
      <c r="M117" s="5"/>
      <c r="N117" s="5"/>
      <c r="O117" s="5"/>
      <c r="P117" s="5"/>
      <c r="Q117" s="5"/>
      <c r="R117" s="5"/>
    </row>
    <row r="118" spans="1:18" x14ac:dyDescent="0.75">
      <c r="A118" s="489" t="s">
        <v>207</v>
      </c>
      <c r="B118" s="489"/>
      <c r="C118" s="489"/>
      <c r="D118" s="489"/>
      <c r="E118" s="489"/>
      <c r="F118" s="489"/>
      <c r="G118" s="489"/>
      <c r="H118" s="5"/>
      <c r="I118" s="5"/>
      <c r="J118" s="2"/>
      <c r="K118" s="5"/>
      <c r="L118" s="5"/>
      <c r="M118" s="5"/>
      <c r="N118" s="5"/>
      <c r="O118" s="5"/>
      <c r="P118" s="5"/>
      <c r="Q118" s="5"/>
      <c r="R118" s="5"/>
    </row>
    <row r="119" spans="1:18" x14ac:dyDescent="0.75">
      <c r="A119" s="489" t="s">
        <v>823</v>
      </c>
      <c r="B119" s="489"/>
      <c r="C119" s="489"/>
      <c r="D119" s="489"/>
      <c r="E119" s="489"/>
      <c r="F119" s="489"/>
      <c r="G119" s="489"/>
      <c r="H119" s="489"/>
      <c r="I119" s="489"/>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745</v>
      </c>
      <c r="B124" s="5"/>
      <c r="C124" s="5"/>
      <c r="D124" s="2"/>
      <c r="E124" s="2"/>
      <c r="F124" s="5"/>
      <c r="G124" s="5"/>
      <c r="H124" s="5"/>
      <c r="I124" s="5"/>
      <c r="J124" s="2"/>
      <c r="K124" s="5"/>
      <c r="L124" s="5"/>
      <c r="M124" s="5"/>
      <c r="N124" s="5"/>
      <c r="O124" s="5"/>
      <c r="P124" s="5"/>
      <c r="Q124" s="5"/>
    </row>
    <row r="125" spans="1:18" x14ac:dyDescent="0.75">
      <c r="A125" s="155" t="s">
        <v>746</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747</v>
      </c>
    </row>
    <row r="128" spans="1:18" x14ac:dyDescent="0.75">
      <c r="A128" s="155" t="s">
        <v>87</v>
      </c>
    </row>
    <row r="129" spans="1:7" x14ac:dyDescent="0.75">
      <c r="A129" s="477" t="s">
        <v>752</v>
      </c>
      <c r="B129" s="477"/>
      <c r="C129" s="477"/>
      <c r="D129" s="477"/>
      <c r="E129" s="477"/>
      <c r="F129" s="477"/>
      <c r="G129" s="47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8984375" defaultRowHeight="14.75" x14ac:dyDescent="0.75"/>
  <cols>
    <col min="1" max="16384" width="9.08984375" style="11"/>
  </cols>
  <sheetData>
    <row r="1" spans="1:5" ht="28.75" x14ac:dyDescent="1.35">
      <c r="A1" s="265" t="s">
        <v>756</v>
      </c>
    </row>
    <row r="3" spans="1:5" x14ac:dyDescent="0.75">
      <c r="E3" s="214" t="s">
        <v>191</v>
      </c>
    </row>
    <row r="4" spans="1:5" ht="16" x14ac:dyDescent="0.8">
      <c r="E4" s="214" t="s">
        <v>751</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23" t="s">
        <v>196</v>
      </c>
      <c r="F17" s="423"/>
      <c r="G17" s="423"/>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757</v>
      </c>
    </row>
    <row r="31" spans="1:7" x14ac:dyDescent="0.75">
      <c r="A31" s="276" t="s">
        <v>758</v>
      </c>
    </row>
    <row r="32" spans="1:7" x14ac:dyDescent="0.75">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9"/>
  <sheetViews>
    <sheetView showGridLines="0" workbookViewId="0">
      <selection activeCell="A3" sqref="A3"/>
    </sheetView>
  </sheetViews>
  <sheetFormatPr defaultRowHeight="14.75" x14ac:dyDescent="0.75"/>
  <cols>
    <col min="1" max="1" width="11.7265625" style="30" customWidth="1"/>
    <col min="2" max="2" width="10.54296875" style="31" customWidth="1"/>
    <col min="3" max="3" width="18.6328125" style="31" customWidth="1"/>
    <col min="4" max="4" width="126.86328125" style="32" customWidth="1"/>
    <col min="5" max="5" width="9.08984375" customWidth="1"/>
  </cols>
  <sheetData>
    <row r="1" spans="1:4" ht="24.75" customHeight="1" x14ac:dyDescent="0.75">
      <c r="A1" s="54" t="s">
        <v>773</v>
      </c>
    </row>
    <row r="2" spans="1:4" x14ac:dyDescent="0.75">
      <c r="A2" s="27" t="s">
        <v>986</v>
      </c>
      <c r="B2" s="28" t="s">
        <v>16</v>
      </c>
      <c r="C2" s="28" t="s">
        <v>987</v>
      </c>
      <c r="D2" s="29" t="s">
        <v>17</v>
      </c>
    </row>
    <row r="3" spans="1:4" x14ac:dyDescent="0.75">
      <c r="A3" s="421">
        <v>44562</v>
      </c>
      <c r="B3" s="422" t="s">
        <v>982</v>
      </c>
      <c r="C3" s="422" t="s">
        <v>935</v>
      </c>
      <c r="D3" s="306" t="s">
        <v>996</v>
      </c>
    </row>
    <row r="4" spans="1:4" x14ac:dyDescent="0.75">
      <c r="A4" s="420" t="s">
        <v>988</v>
      </c>
      <c r="B4" s="418"/>
      <c r="C4" s="418"/>
      <c r="D4" s="419"/>
    </row>
    <row r="5" spans="1:4" x14ac:dyDescent="0.75">
      <c r="A5" s="373">
        <v>44562</v>
      </c>
      <c r="B5" s="374" t="s">
        <v>982</v>
      </c>
      <c r="C5" s="374" t="s">
        <v>935</v>
      </c>
      <c r="D5" s="375" t="s">
        <v>996</v>
      </c>
    </row>
    <row r="6" spans="1:4" x14ac:dyDescent="0.75">
      <c r="A6" s="373">
        <v>44422</v>
      </c>
      <c r="B6" s="374" t="s">
        <v>975</v>
      </c>
      <c r="C6" s="374" t="s">
        <v>935</v>
      </c>
      <c r="D6" s="375" t="s">
        <v>981</v>
      </c>
    </row>
    <row r="7" spans="1:4" x14ac:dyDescent="0.75">
      <c r="A7" s="373">
        <v>44360</v>
      </c>
      <c r="B7" s="374" t="s">
        <v>962</v>
      </c>
      <c r="C7" s="374" t="s">
        <v>935</v>
      </c>
      <c r="D7" s="375" t="s">
        <v>970</v>
      </c>
    </row>
    <row r="8" spans="1:4" x14ac:dyDescent="0.75">
      <c r="A8" s="373">
        <v>44355</v>
      </c>
      <c r="B8" s="374" t="s">
        <v>961</v>
      </c>
      <c r="C8" s="374" t="s">
        <v>935</v>
      </c>
      <c r="D8" s="375" t="s">
        <v>960</v>
      </c>
    </row>
    <row r="9" spans="1:4" x14ac:dyDescent="0.75">
      <c r="A9" s="373">
        <v>44352</v>
      </c>
      <c r="B9" s="374" t="s">
        <v>933</v>
      </c>
      <c r="C9" s="374" t="s">
        <v>935</v>
      </c>
      <c r="D9" s="375" t="s">
        <v>934</v>
      </c>
    </row>
    <row r="10" spans="1:4" x14ac:dyDescent="0.75">
      <c r="A10" s="277">
        <v>44310</v>
      </c>
      <c r="B10" s="278" t="s">
        <v>850</v>
      </c>
      <c r="C10" s="278" t="s">
        <v>935</v>
      </c>
      <c r="D10" s="279" t="s">
        <v>939</v>
      </c>
    </row>
    <row r="11" spans="1:4" x14ac:dyDescent="0.75">
      <c r="A11" s="277">
        <v>44134</v>
      </c>
      <c r="B11" s="278" t="s">
        <v>846</v>
      </c>
      <c r="C11" s="278" t="s">
        <v>935</v>
      </c>
      <c r="D11" s="279" t="s">
        <v>849</v>
      </c>
    </row>
    <row r="12" spans="1:4" x14ac:dyDescent="0.75">
      <c r="A12" s="277">
        <v>43985</v>
      </c>
      <c r="B12" s="278" t="s">
        <v>842</v>
      </c>
      <c r="C12" s="278" t="s">
        <v>935</v>
      </c>
      <c r="D12" s="279" t="s">
        <v>940</v>
      </c>
    </row>
    <row r="13" spans="1:4" x14ac:dyDescent="0.75">
      <c r="A13" s="277">
        <v>43984</v>
      </c>
      <c r="B13" s="278" t="s">
        <v>841</v>
      </c>
      <c r="C13" s="278" t="s">
        <v>935</v>
      </c>
      <c r="D13" s="279" t="s">
        <v>941</v>
      </c>
    </row>
    <row r="14" spans="1:4" x14ac:dyDescent="0.75">
      <c r="A14" s="277">
        <v>43977</v>
      </c>
      <c r="B14" s="278" t="s">
        <v>840</v>
      </c>
      <c r="C14" s="278" t="s">
        <v>935</v>
      </c>
      <c r="D14" s="279" t="s">
        <v>942</v>
      </c>
    </row>
    <row r="15" spans="1:4" x14ac:dyDescent="0.75">
      <c r="A15" s="277">
        <v>43974</v>
      </c>
      <c r="B15" s="278" t="s">
        <v>839</v>
      </c>
      <c r="C15" s="278" t="s">
        <v>935</v>
      </c>
      <c r="D15" s="279" t="s">
        <v>943</v>
      </c>
    </row>
    <row r="16" spans="1:4" x14ac:dyDescent="0.75">
      <c r="A16" s="277">
        <v>43961</v>
      </c>
      <c r="B16" s="278" t="s">
        <v>830</v>
      </c>
      <c r="C16" s="278" t="s">
        <v>935</v>
      </c>
      <c r="D16" s="279" t="s">
        <v>831</v>
      </c>
    </row>
    <row r="17" spans="1:4" x14ac:dyDescent="0.75">
      <c r="A17" s="277">
        <v>43947</v>
      </c>
      <c r="B17" s="278" t="s">
        <v>829</v>
      </c>
      <c r="C17" s="278" t="s">
        <v>935</v>
      </c>
      <c r="D17" s="279" t="s">
        <v>828</v>
      </c>
    </row>
    <row r="18" spans="1:4" x14ac:dyDescent="0.75">
      <c r="A18" s="277">
        <v>43944</v>
      </c>
      <c r="B18" s="278" t="s">
        <v>824</v>
      </c>
      <c r="C18" s="278" t="s">
        <v>935</v>
      </c>
      <c r="D18" s="279" t="s">
        <v>827</v>
      </c>
    </row>
    <row r="19" spans="1:4" x14ac:dyDescent="0.75">
      <c r="A19" s="277">
        <v>43832</v>
      </c>
      <c r="B19" s="278" t="s">
        <v>822</v>
      </c>
      <c r="C19" s="278" t="s">
        <v>935</v>
      </c>
      <c r="D19" s="279" t="s">
        <v>944</v>
      </c>
    </row>
    <row r="20" spans="1:4" x14ac:dyDescent="0.75">
      <c r="A20" s="209">
        <v>43658</v>
      </c>
      <c r="B20" s="210" t="s">
        <v>754</v>
      </c>
      <c r="C20" s="210" t="s">
        <v>935</v>
      </c>
      <c r="D20" s="211" t="s">
        <v>755</v>
      </c>
    </row>
    <row r="21" spans="1:4" x14ac:dyDescent="0.75">
      <c r="A21" s="209">
        <v>43655</v>
      </c>
      <c r="B21" s="210" t="s">
        <v>750</v>
      </c>
      <c r="C21" s="210" t="s">
        <v>935</v>
      </c>
      <c r="D21" s="211" t="s">
        <v>753</v>
      </c>
    </row>
    <row r="22" spans="1:4" x14ac:dyDescent="0.75">
      <c r="A22" s="209">
        <v>43646</v>
      </c>
      <c r="B22" s="210" t="s">
        <v>230</v>
      </c>
      <c r="C22" s="210" t="s">
        <v>935</v>
      </c>
      <c r="D22" s="211" t="s">
        <v>231</v>
      </c>
    </row>
    <row r="23" spans="1:4" x14ac:dyDescent="0.75">
      <c r="A23" s="209">
        <v>43534</v>
      </c>
      <c r="B23" s="210" t="s">
        <v>228</v>
      </c>
      <c r="C23" s="210" t="s">
        <v>935</v>
      </c>
      <c r="D23" s="211" t="s">
        <v>229</v>
      </c>
    </row>
    <row r="24" spans="1:4" x14ac:dyDescent="0.75">
      <c r="A24" s="86">
        <v>43421</v>
      </c>
      <c r="B24" s="87" t="s">
        <v>209</v>
      </c>
      <c r="C24" s="87" t="s">
        <v>935</v>
      </c>
      <c r="D24" s="88" t="s">
        <v>210</v>
      </c>
    </row>
    <row r="25" spans="1:4" x14ac:dyDescent="0.75">
      <c r="A25" s="86">
        <v>43365</v>
      </c>
      <c r="B25" s="87" t="s">
        <v>142</v>
      </c>
      <c r="C25" s="87" t="s">
        <v>935</v>
      </c>
      <c r="D25" s="88" t="s">
        <v>166</v>
      </c>
    </row>
    <row r="26" spans="1:4" x14ac:dyDescent="0.75">
      <c r="A26" s="86">
        <v>42795</v>
      </c>
      <c r="B26" s="87" t="s">
        <v>103</v>
      </c>
      <c r="C26" s="87" t="s">
        <v>935</v>
      </c>
      <c r="D26" s="88" t="s">
        <v>108</v>
      </c>
    </row>
    <row r="27" spans="1:4" x14ac:dyDescent="0.75">
      <c r="A27" s="86">
        <v>42769</v>
      </c>
      <c r="B27" s="87" t="s">
        <v>95</v>
      </c>
      <c r="C27" s="87" t="s">
        <v>935</v>
      </c>
      <c r="D27" s="88" t="s">
        <v>96</v>
      </c>
    </row>
    <row r="28" spans="1:4" x14ac:dyDescent="0.75">
      <c r="A28" s="86">
        <v>42747</v>
      </c>
      <c r="B28" s="87" t="s">
        <v>93</v>
      </c>
      <c r="C28" s="87" t="s">
        <v>935</v>
      </c>
      <c r="D28" s="88" t="s">
        <v>94</v>
      </c>
    </row>
    <row r="29" spans="1:4" x14ac:dyDescent="0.75">
      <c r="A29" s="86">
        <v>42738</v>
      </c>
      <c r="B29" s="87" t="s">
        <v>92</v>
      </c>
      <c r="C29" s="87" t="s">
        <v>935</v>
      </c>
      <c r="D29" s="88" t="s">
        <v>141</v>
      </c>
    </row>
    <row r="30" spans="1:4" x14ac:dyDescent="0.75">
      <c r="A30" s="86">
        <v>42736</v>
      </c>
      <c r="B30" s="87" t="s">
        <v>56</v>
      </c>
      <c r="C30" s="87" t="s">
        <v>935</v>
      </c>
      <c r="D30" s="88" t="s">
        <v>73</v>
      </c>
    </row>
    <row r="31" spans="1:4" x14ac:dyDescent="0.75">
      <c r="A31" s="83">
        <v>42649</v>
      </c>
      <c r="B31" s="84" t="s">
        <v>54</v>
      </c>
      <c r="C31" s="84" t="s">
        <v>935</v>
      </c>
      <c r="D31" s="85" t="s">
        <v>55</v>
      </c>
    </row>
    <row r="32" spans="1:4" x14ac:dyDescent="0.75">
      <c r="A32" s="83">
        <v>42646</v>
      </c>
      <c r="B32" s="84" t="s">
        <v>50</v>
      </c>
      <c r="C32" s="84" t="s">
        <v>935</v>
      </c>
      <c r="D32" s="85" t="s">
        <v>53</v>
      </c>
    </row>
    <row r="33" spans="1:4" x14ac:dyDescent="0.75">
      <c r="A33" s="83">
        <v>42634</v>
      </c>
      <c r="B33" s="84" t="s">
        <v>46</v>
      </c>
      <c r="C33" s="84" t="s">
        <v>935</v>
      </c>
      <c r="D33" s="85" t="s">
        <v>47</v>
      </c>
    </row>
    <row r="34" spans="1:4" x14ac:dyDescent="0.75">
      <c r="A34" s="83">
        <v>42623</v>
      </c>
      <c r="B34" s="84" t="s">
        <v>30</v>
      </c>
      <c r="C34" s="84" t="s">
        <v>935</v>
      </c>
      <c r="D34" s="85" t="s">
        <v>33</v>
      </c>
    </row>
    <row r="35" spans="1:4" x14ac:dyDescent="0.75">
      <c r="A35" s="83">
        <v>42560</v>
      </c>
      <c r="B35" s="84" t="s">
        <v>27</v>
      </c>
      <c r="C35" s="84" t="s">
        <v>935</v>
      </c>
      <c r="D35" s="85" t="s">
        <v>28</v>
      </c>
    </row>
    <row r="36" spans="1:4" x14ac:dyDescent="0.75">
      <c r="A36" s="83">
        <v>42554</v>
      </c>
      <c r="B36" s="84" t="s">
        <v>25</v>
      </c>
      <c r="C36" s="84" t="s">
        <v>935</v>
      </c>
      <c r="D36" s="85" t="s">
        <v>26</v>
      </c>
    </row>
    <row r="37" spans="1:4" x14ac:dyDescent="0.75">
      <c r="A37" s="83">
        <v>42286</v>
      </c>
      <c r="B37" s="84" t="s">
        <v>22</v>
      </c>
      <c r="C37" s="84" t="s">
        <v>935</v>
      </c>
      <c r="D37" s="85" t="s">
        <v>23</v>
      </c>
    </row>
    <row r="38" spans="1:4" x14ac:dyDescent="0.75">
      <c r="A38" s="83">
        <v>42264</v>
      </c>
      <c r="B38" s="84" t="s">
        <v>20</v>
      </c>
      <c r="C38" s="84" t="s">
        <v>935</v>
      </c>
      <c r="D38" s="85" t="s">
        <v>21</v>
      </c>
    </row>
    <row r="39" spans="1:4" x14ac:dyDescent="0.75">
      <c r="A39" s="83">
        <v>42216</v>
      </c>
      <c r="B39" s="84" t="s">
        <v>18</v>
      </c>
      <c r="C39" s="84" t="s">
        <v>935</v>
      </c>
      <c r="D39"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08984375" style="264"/>
  </cols>
  <sheetData>
    <row r="1" spans="1:1" x14ac:dyDescent="0.75">
      <c r="A1" s="262" t="s">
        <v>744</v>
      </c>
    </row>
    <row r="2" spans="1:1" x14ac:dyDescent="0.75">
      <c r="A2" s="262" t="s">
        <v>232</v>
      </c>
    </row>
    <row r="3" spans="1:1" x14ac:dyDescent="0.75">
      <c r="A3" s="262"/>
    </row>
    <row r="4" spans="1:1" x14ac:dyDescent="0.75">
      <c r="A4" s="262" t="s">
        <v>233</v>
      </c>
    </row>
    <row r="5" spans="1:1" x14ac:dyDescent="0.75">
      <c r="A5" s="262" t="s">
        <v>234</v>
      </c>
    </row>
    <row r="6" spans="1:1" x14ac:dyDescent="0.75">
      <c r="A6" s="262" t="s">
        <v>235</v>
      </c>
    </row>
    <row r="7" spans="1:1" x14ac:dyDescent="0.75">
      <c r="A7" s="262"/>
    </row>
    <row r="8" spans="1:1" x14ac:dyDescent="0.75">
      <c r="A8" s="262" t="s">
        <v>236</v>
      </c>
    </row>
    <row r="9" spans="1:1" x14ac:dyDescent="0.75">
      <c r="A9" s="262"/>
    </row>
    <row r="10" spans="1:1" x14ac:dyDescent="0.75">
      <c r="A10" s="262" t="s">
        <v>237</v>
      </c>
    </row>
    <row r="11" spans="1:1" x14ac:dyDescent="0.75">
      <c r="A11" s="262" t="s">
        <v>238</v>
      </c>
    </row>
    <row r="12" spans="1:1" x14ac:dyDescent="0.75">
      <c r="A12" s="262"/>
    </row>
    <row r="13" spans="1:1" x14ac:dyDescent="0.75">
      <c r="A13" s="262" t="s">
        <v>239</v>
      </c>
    </row>
    <row r="14" spans="1:1" x14ac:dyDescent="0.75">
      <c r="A14" s="262" t="s">
        <v>240</v>
      </c>
    </row>
    <row r="15" spans="1:1" x14ac:dyDescent="0.75">
      <c r="A15" s="262" t="s">
        <v>241</v>
      </c>
    </row>
    <row r="16" spans="1:1" x14ac:dyDescent="0.75">
      <c r="A16" s="262" t="s">
        <v>242</v>
      </c>
    </row>
    <row r="17" spans="1:1" x14ac:dyDescent="0.75">
      <c r="A17" s="262" t="s">
        <v>243</v>
      </c>
    </row>
    <row r="18" spans="1:1" x14ac:dyDescent="0.75">
      <c r="A18" s="262" t="s">
        <v>244</v>
      </c>
    </row>
    <row r="19" spans="1:1" x14ac:dyDescent="0.75">
      <c r="A19" s="262" t="s">
        <v>245</v>
      </c>
    </row>
    <row r="20" spans="1:1" x14ac:dyDescent="0.75">
      <c r="A20" s="262" t="s">
        <v>246</v>
      </c>
    </row>
    <row r="21" spans="1:1" x14ac:dyDescent="0.75">
      <c r="A21" s="262"/>
    </row>
    <row r="22" spans="1:1" x14ac:dyDescent="0.75">
      <c r="A22" s="262" t="s">
        <v>247</v>
      </c>
    </row>
    <row r="23" spans="1:1" x14ac:dyDescent="0.75">
      <c r="A23" s="262" t="s">
        <v>248</v>
      </c>
    </row>
    <row r="24" spans="1:1" x14ac:dyDescent="0.75">
      <c r="A24" s="262" t="s">
        <v>249</v>
      </c>
    </row>
    <row r="25" spans="1:1" x14ac:dyDescent="0.75">
      <c r="A25" s="262" t="s">
        <v>250</v>
      </c>
    </row>
    <row r="26" spans="1:1" x14ac:dyDescent="0.75">
      <c r="A26" s="262" t="s">
        <v>251</v>
      </c>
    </row>
    <row r="27" spans="1:1" x14ac:dyDescent="0.75">
      <c r="A27" s="262" t="s">
        <v>252</v>
      </c>
    </row>
    <row r="28" spans="1:1" x14ac:dyDescent="0.75">
      <c r="A28" s="262"/>
    </row>
    <row r="29" spans="1:1" x14ac:dyDescent="0.75">
      <c r="A29" s="262" t="s">
        <v>253</v>
      </c>
    </row>
    <row r="30" spans="1:1" x14ac:dyDescent="0.75">
      <c r="A30" s="262" t="s">
        <v>254</v>
      </c>
    </row>
    <row r="31" spans="1:1" x14ac:dyDescent="0.75">
      <c r="A31" s="262" t="s">
        <v>255</v>
      </c>
    </row>
    <row r="32" spans="1:1" x14ac:dyDescent="0.75">
      <c r="A32" s="262" t="s">
        <v>256</v>
      </c>
    </row>
    <row r="33" spans="1:1" x14ac:dyDescent="0.75">
      <c r="A33" s="262"/>
    </row>
    <row r="34" spans="1:1" x14ac:dyDescent="0.75">
      <c r="A34" s="262" t="s">
        <v>257</v>
      </c>
    </row>
    <row r="35" spans="1:1" x14ac:dyDescent="0.75">
      <c r="A35" s="262" t="s">
        <v>258</v>
      </c>
    </row>
    <row r="36" spans="1:1" x14ac:dyDescent="0.75">
      <c r="A36" s="262" t="s">
        <v>259</v>
      </c>
    </row>
    <row r="37" spans="1:1" x14ac:dyDescent="0.75">
      <c r="A37" s="262" t="s">
        <v>260</v>
      </c>
    </row>
    <row r="38" spans="1:1" x14ac:dyDescent="0.75">
      <c r="A38" s="262" t="s">
        <v>261</v>
      </c>
    </row>
    <row r="39" spans="1:1" x14ac:dyDescent="0.75">
      <c r="A39" s="262"/>
    </row>
    <row r="40" spans="1:1" x14ac:dyDescent="0.75">
      <c r="A40" s="262" t="s">
        <v>262</v>
      </c>
    </row>
    <row r="41" spans="1:1" x14ac:dyDescent="0.75">
      <c r="A41" s="262" t="s">
        <v>263</v>
      </c>
    </row>
    <row r="42" spans="1:1" x14ac:dyDescent="0.75">
      <c r="A42" s="262" t="s">
        <v>264</v>
      </c>
    </row>
    <row r="43" spans="1:1" x14ac:dyDescent="0.75">
      <c r="A43" s="262"/>
    </row>
    <row r="44" spans="1:1" x14ac:dyDescent="0.75">
      <c r="A44" s="262" t="s">
        <v>265</v>
      </c>
    </row>
    <row r="45" spans="1:1" x14ac:dyDescent="0.75">
      <c r="A45" s="262" t="s">
        <v>266</v>
      </c>
    </row>
    <row r="46" spans="1:1" x14ac:dyDescent="0.75">
      <c r="A46" s="262" t="s">
        <v>267</v>
      </c>
    </row>
    <row r="47" spans="1:1" x14ac:dyDescent="0.75">
      <c r="A47" s="262" t="s">
        <v>268</v>
      </c>
    </row>
    <row r="48" spans="1:1" x14ac:dyDescent="0.75">
      <c r="A48" s="262" t="s">
        <v>269</v>
      </c>
    </row>
    <row r="49" spans="1:1" x14ac:dyDescent="0.75">
      <c r="A49" s="262"/>
    </row>
    <row r="50" spans="1:1" x14ac:dyDescent="0.75">
      <c r="A50" s="262" t="s">
        <v>270</v>
      </c>
    </row>
    <row r="51" spans="1:1" x14ac:dyDescent="0.75">
      <c r="A51" s="262" t="s">
        <v>271</v>
      </c>
    </row>
    <row r="52" spans="1:1" x14ac:dyDescent="0.75">
      <c r="A52" s="262" t="s">
        <v>272</v>
      </c>
    </row>
    <row r="53" spans="1:1" x14ac:dyDescent="0.75">
      <c r="A53" s="262" t="s">
        <v>273</v>
      </c>
    </row>
    <row r="54" spans="1:1" x14ac:dyDescent="0.75">
      <c r="A54" s="262" t="s">
        <v>274</v>
      </c>
    </row>
    <row r="55" spans="1:1" x14ac:dyDescent="0.75">
      <c r="A55" s="262" t="s">
        <v>275</v>
      </c>
    </row>
    <row r="56" spans="1:1" x14ac:dyDescent="0.75">
      <c r="A56" s="262" t="s">
        <v>276</v>
      </c>
    </row>
    <row r="57" spans="1:1" x14ac:dyDescent="0.75">
      <c r="A57" s="262" t="s">
        <v>277</v>
      </c>
    </row>
    <row r="58" spans="1:1" x14ac:dyDescent="0.75">
      <c r="A58" s="262" t="s">
        <v>278</v>
      </c>
    </row>
    <row r="59" spans="1:1" x14ac:dyDescent="0.75">
      <c r="A59" s="262" t="s">
        <v>279</v>
      </c>
    </row>
    <row r="60" spans="1:1" x14ac:dyDescent="0.75">
      <c r="A60" s="262"/>
    </row>
    <row r="61" spans="1:1" x14ac:dyDescent="0.75">
      <c r="A61" s="262" t="s">
        <v>280</v>
      </c>
    </row>
    <row r="62" spans="1:1" x14ac:dyDescent="0.75">
      <c r="A62" s="262" t="s">
        <v>281</v>
      </c>
    </row>
    <row r="63" spans="1:1" x14ac:dyDescent="0.75">
      <c r="A63" s="262" t="s">
        <v>282</v>
      </c>
    </row>
    <row r="64" spans="1:1" x14ac:dyDescent="0.75">
      <c r="A64" s="262" t="s">
        <v>283</v>
      </c>
    </row>
    <row r="65" spans="1:1" x14ac:dyDescent="0.75">
      <c r="A65" s="262" t="s">
        <v>284</v>
      </c>
    </row>
    <row r="66" spans="1:1" x14ac:dyDescent="0.75">
      <c r="A66" s="262" t="s">
        <v>285</v>
      </c>
    </row>
    <row r="67" spans="1:1" x14ac:dyDescent="0.75">
      <c r="A67" s="262"/>
    </row>
    <row r="68" spans="1:1" x14ac:dyDescent="0.75">
      <c r="A68" s="262" t="s">
        <v>286</v>
      </c>
    </row>
    <row r="69" spans="1:1" x14ac:dyDescent="0.75">
      <c r="A69" s="262" t="s">
        <v>287</v>
      </c>
    </row>
    <row r="70" spans="1:1" x14ac:dyDescent="0.75">
      <c r="A70" s="262"/>
    </row>
    <row r="71" spans="1:1" x14ac:dyDescent="0.75">
      <c r="A71" s="262" t="s">
        <v>288</v>
      </c>
    </row>
    <row r="72" spans="1:1" x14ac:dyDescent="0.75">
      <c r="A72" s="262"/>
    </row>
    <row r="73" spans="1:1" x14ac:dyDescent="0.75">
      <c r="A73" s="262" t="s">
        <v>289</v>
      </c>
    </row>
    <row r="74" spans="1:1" x14ac:dyDescent="0.75">
      <c r="A74" s="262"/>
    </row>
    <row r="75" spans="1:1" x14ac:dyDescent="0.75">
      <c r="A75" s="262" t="s">
        <v>290</v>
      </c>
    </row>
    <row r="76" spans="1:1" x14ac:dyDescent="0.75">
      <c r="A76" s="262"/>
    </row>
    <row r="77" spans="1:1" x14ac:dyDescent="0.75">
      <c r="A77" s="262" t="s">
        <v>291</v>
      </c>
    </row>
    <row r="78" spans="1:1" x14ac:dyDescent="0.75">
      <c r="A78" s="262" t="s">
        <v>292</v>
      </c>
    </row>
    <row r="79" spans="1:1" x14ac:dyDescent="0.75">
      <c r="A79" s="262"/>
    </row>
    <row r="80" spans="1:1" x14ac:dyDescent="0.75">
      <c r="A80" s="262" t="s">
        <v>293</v>
      </c>
    </row>
    <row r="81" spans="1:1" x14ac:dyDescent="0.75">
      <c r="A81" s="262" t="s">
        <v>294</v>
      </c>
    </row>
    <row r="82" spans="1:1" x14ac:dyDescent="0.75">
      <c r="A82" s="262" t="s">
        <v>295</v>
      </c>
    </row>
    <row r="83" spans="1:1" x14ac:dyDescent="0.75">
      <c r="A83" s="262"/>
    </row>
    <row r="84" spans="1:1" x14ac:dyDescent="0.75">
      <c r="A84" s="262" t="s">
        <v>296</v>
      </c>
    </row>
    <row r="85" spans="1:1" x14ac:dyDescent="0.75">
      <c r="A85" s="262" t="s">
        <v>297</v>
      </c>
    </row>
    <row r="86" spans="1:1" x14ac:dyDescent="0.75">
      <c r="A86" s="262" t="s">
        <v>298</v>
      </c>
    </row>
    <row r="87" spans="1:1" x14ac:dyDescent="0.75">
      <c r="A87" s="262" t="s">
        <v>299</v>
      </c>
    </row>
    <row r="88" spans="1:1" x14ac:dyDescent="0.75">
      <c r="A88" s="262"/>
    </row>
    <row r="89" spans="1:1" x14ac:dyDescent="0.75">
      <c r="A89" s="262" t="s">
        <v>300</v>
      </c>
    </row>
    <row r="90" spans="1:1" x14ac:dyDescent="0.75">
      <c r="A90" s="262" t="s">
        <v>301</v>
      </c>
    </row>
    <row r="91" spans="1:1" x14ac:dyDescent="0.75">
      <c r="A91" s="262"/>
    </row>
    <row r="92" spans="1:1" x14ac:dyDescent="0.75">
      <c r="A92" s="262" t="s">
        <v>302</v>
      </c>
    </row>
    <row r="93" spans="1:1" x14ac:dyDescent="0.75">
      <c r="A93" s="262" t="s">
        <v>303</v>
      </c>
    </row>
    <row r="94" spans="1:1" x14ac:dyDescent="0.75">
      <c r="A94" s="262" t="s">
        <v>304</v>
      </c>
    </row>
    <row r="95" spans="1:1" x14ac:dyDescent="0.75">
      <c r="A95" s="262" t="s">
        <v>305</v>
      </c>
    </row>
    <row r="96" spans="1:1" x14ac:dyDescent="0.75">
      <c r="A96" s="262" t="s">
        <v>306</v>
      </c>
    </row>
    <row r="97" spans="1:1" x14ac:dyDescent="0.75">
      <c r="A97" s="262" t="s">
        <v>307</v>
      </c>
    </row>
    <row r="98" spans="1:1" x14ac:dyDescent="0.75">
      <c r="A98" s="262"/>
    </row>
    <row r="99" spans="1:1" x14ac:dyDescent="0.75">
      <c r="A99" s="262" t="s">
        <v>308</v>
      </c>
    </row>
    <row r="100" spans="1:1" x14ac:dyDescent="0.75">
      <c r="A100" s="262" t="s">
        <v>309</v>
      </c>
    </row>
    <row r="101" spans="1:1" x14ac:dyDescent="0.75">
      <c r="A101" s="262" t="s">
        <v>310</v>
      </c>
    </row>
    <row r="102" spans="1:1" x14ac:dyDescent="0.75">
      <c r="A102" s="262"/>
    </row>
    <row r="103" spans="1:1" x14ac:dyDescent="0.75">
      <c r="A103" s="262" t="s">
        <v>311</v>
      </c>
    </row>
    <row r="104" spans="1:1" x14ac:dyDescent="0.75">
      <c r="A104" s="262" t="s">
        <v>312</v>
      </c>
    </row>
    <row r="105" spans="1:1" x14ac:dyDescent="0.75">
      <c r="A105" s="262" t="s">
        <v>313</v>
      </c>
    </row>
    <row r="106" spans="1:1" x14ac:dyDescent="0.75">
      <c r="A106" s="262" t="s">
        <v>314</v>
      </c>
    </row>
    <row r="107" spans="1:1" x14ac:dyDescent="0.75">
      <c r="A107" s="262" t="s">
        <v>315</v>
      </c>
    </row>
    <row r="108" spans="1:1" x14ac:dyDescent="0.75">
      <c r="A108" s="262" t="s">
        <v>316</v>
      </c>
    </row>
    <row r="109" spans="1:1" x14ac:dyDescent="0.75">
      <c r="A109" s="262" t="s">
        <v>317</v>
      </c>
    </row>
    <row r="110" spans="1:1" x14ac:dyDescent="0.75">
      <c r="A110" s="262" t="s">
        <v>318</v>
      </c>
    </row>
    <row r="111" spans="1:1" x14ac:dyDescent="0.75">
      <c r="A111" s="262"/>
    </row>
    <row r="112" spans="1:1" x14ac:dyDescent="0.75">
      <c r="A112" s="262" t="s">
        <v>319</v>
      </c>
    </row>
    <row r="113" spans="1:1" x14ac:dyDescent="0.75">
      <c r="A113" s="262"/>
    </row>
    <row r="114" spans="1:1" x14ac:dyDescent="0.75">
      <c r="A114" s="262" t="s">
        <v>320</v>
      </c>
    </row>
    <row r="115" spans="1:1" x14ac:dyDescent="0.75">
      <c r="A115" s="262" t="s">
        <v>321</v>
      </c>
    </row>
    <row r="116" spans="1:1" x14ac:dyDescent="0.75">
      <c r="A116" s="262" t="s">
        <v>322</v>
      </c>
    </row>
    <row r="117" spans="1:1" x14ac:dyDescent="0.75">
      <c r="A117" s="262"/>
    </row>
    <row r="118" spans="1:1" x14ac:dyDescent="0.75">
      <c r="A118" s="262" t="s">
        <v>323</v>
      </c>
    </row>
    <row r="119" spans="1:1" x14ac:dyDescent="0.75">
      <c r="A119" s="262" t="s">
        <v>324</v>
      </c>
    </row>
    <row r="120" spans="1:1" x14ac:dyDescent="0.75">
      <c r="A120" s="262" t="s">
        <v>325</v>
      </c>
    </row>
    <row r="121" spans="1:1" x14ac:dyDescent="0.75">
      <c r="A121" s="262" t="s">
        <v>326</v>
      </c>
    </row>
    <row r="122" spans="1:1" x14ac:dyDescent="0.75">
      <c r="A122" s="262"/>
    </row>
    <row r="123" spans="1:1" x14ac:dyDescent="0.75">
      <c r="A123" s="262" t="s">
        <v>327</v>
      </c>
    </row>
    <row r="124" spans="1:1" x14ac:dyDescent="0.75">
      <c r="A124" s="262" t="s">
        <v>328</v>
      </c>
    </row>
    <row r="125" spans="1:1" x14ac:dyDescent="0.75">
      <c r="A125" s="262" t="s">
        <v>329</v>
      </c>
    </row>
    <row r="126" spans="1:1" x14ac:dyDescent="0.75">
      <c r="A126" s="262" t="s">
        <v>330</v>
      </c>
    </row>
    <row r="127" spans="1:1" x14ac:dyDescent="0.75">
      <c r="A127" s="262" t="s">
        <v>331</v>
      </c>
    </row>
    <row r="128" spans="1:1" x14ac:dyDescent="0.75">
      <c r="A128" s="262" t="s">
        <v>332</v>
      </c>
    </row>
    <row r="129" spans="1:1" x14ac:dyDescent="0.75">
      <c r="A129" s="262" t="s">
        <v>333</v>
      </c>
    </row>
    <row r="130" spans="1:1" x14ac:dyDescent="0.75">
      <c r="A130" s="262" t="s">
        <v>334</v>
      </c>
    </row>
    <row r="131" spans="1:1" x14ac:dyDescent="0.75">
      <c r="A131" s="262" t="s">
        <v>335</v>
      </c>
    </row>
    <row r="132" spans="1:1" x14ac:dyDescent="0.75">
      <c r="A132" s="262" t="s">
        <v>336</v>
      </c>
    </row>
    <row r="133" spans="1:1" x14ac:dyDescent="0.75">
      <c r="A133" s="262"/>
    </row>
    <row r="134" spans="1:1" x14ac:dyDescent="0.75">
      <c r="A134" s="262" t="s">
        <v>337</v>
      </c>
    </row>
    <row r="135" spans="1:1" x14ac:dyDescent="0.75">
      <c r="A135" s="262" t="s">
        <v>338</v>
      </c>
    </row>
    <row r="136" spans="1:1" x14ac:dyDescent="0.75">
      <c r="A136" s="262" t="s">
        <v>339</v>
      </c>
    </row>
    <row r="137" spans="1:1" x14ac:dyDescent="0.75">
      <c r="A137" s="262" t="s">
        <v>340</v>
      </c>
    </row>
    <row r="138" spans="1:1" x14ac:dyDescent="0.75">
      <c r="A138" s="262" t="s">
        <v>341</v>
      </c>
    </row>
    <row r="139" spans="1:1" x14ac:dyDescent="0.75">
      <c r="A139" s="262" t="s">
        <v>342</v>
      </c>
    </row>
    <row r="140" spans="1:1" x14ac:dyDescent="0.75">
      <c r="A140" s="262" t="s">
        <v>343</v>
      </c>
    </row>
    <row r="141" spans="1:1" x14ac:dyDescent="0.75">
      <c r="A141" s="262" t="s">
        <v>344</v>
      </c>
    </row>
    <row r="142" spans="1:1" x14ac:dyDescent="0.75">
      <c r="A142" s="262" t="s">
        <v>345</v>
      </c>
    </row>
    <row r="143" spans="1:1" x14ac:dyDescent="0.75">
      <c r="A143" s="262" t="s">
        <v>346</v>
      </c>
    </row>
    <row r="144" spans="1:1" x14ac:dyDescent="0.75">
      <c r="A144" s="262" t="s">
        <v>347</v>
      </c>
    </row>
    <row r="145" spans="1:1" x14ac:dyDescent="0.75">
      <c r="A145" s="262" t="s">
        <v>348</v>
      </c>
    </row>
    <row r="146" spans="1:1" x14ac:dyDescent="0.75">
      <c r="A146" s="262"/>
    </row>
    <row r="147" spans="1:1" x14ac:dyDescent="0.75">
      <c r="A147" s="262" t="s">
        <v>349</v>
      </c>
    </row>
    <row r="148" spans="1:1" x14ac:dyDescent="0.75">
      <c r="A148" s="262" t="s">
        <v>350</v>
      </c>
    </row>
    <row r="149" spans="1:1" x14ac:dyDescent="0.75">
      <c r="A149" s="262" t="s">
        <v>351</v>
      </c>
    </row>
    <row r="150" spans="1:1" x14ac:dyDescent="0.75">
      <c r="A150" s="262"/>
    </row>
    <row r="151" spans="1:1" x14ac:dyDescent="0.75">
      <c r="A151" s="262" t="s">
        <v>352</v>
      </c>
    </row>
    <row r="152" spans="1:1" x14ac:dyDescent="0.75">
      <c r="A152" s="262" t="s">
        <v>353</v>
      </c>
    </row>
    <row r="153" spans="1:1" x14ac:dyDescent="0.75">
      <c r="A153" s="262"/>
    </row>
    <row r="154" spans="1:1" x14ac:dyDescent="0.75">
      <c r="A154" s="262" t="s">
        <v>354</v>
      </c>
    </row>
    <row r="155" spans="1:1" x14ac:dyDescent="0.75">
      <c r="A155" s="262"/>
    </row>
    <row r="156" spans="1:1" x14ac:dyDescent="0.75">
      <c r="A156" s="262" t="s">
        <v>355</v>
      </c>
    </row>
    <row r="157" spans="1:1" x14ac:dyDescent="0.75">
      <c r="A157" s="262" t="s">
        <v>356</v>
      </c>
    </row>
    <row r="158" spans="1:1" x14ac:dyDescent="0.75">
      <c r="A158" s="262" t="s">
        <v>357</v>
      </c>
    </row>
    <row r="159" spans="1:1" x14ac:dyDescent="0.75">
      <c r="A159" s="262" t="s">
        <v>358</v>
      </c>
    </row>
    <row r="160" spans="1:1" x14ac:dyDescent="0.75">
      <c r="A160" s="262" t="s">
        <v>359</v>
      </c>
    </row>
    <row r="161" spans="1:1" x14ac:dyDescent="0.75">
      <c r="A161" s="262" t="s">
        <v>360</v>
      </c>
    </row>
    <row r="162" spans="1:1" x14ac:dyDescent="0.75">
      <c r="A162" s="262" t="s">
        <v>361</v>
      </c>
    </row>
    <row r="163" spans="1:1" x14ac:dyDescent="0.75">
      <c r="A163" s="262"/>
    </row>
    <row r="164" spans="1:1" x14ac:dyDescent="0.75">
      <c r="A164" s="262" t="s">
        <v>362</v>
      </c>
    </row>
    <row r="165" spans="1:1" x14ac:dyDescent="0.75">
      <c r="A165" s="262" t="s">
        <v>363</v>
      </c>
    </row>
    <row r="166" spans="1:1" x14ac:dyDescent="0.75">
      <c r="A166" s="262" t="s">
        <v>364</v>
      </c>
    </row>
    <row r="167" spans="1:1" x14ac:dyDescent="0.75">
      <c r="A167" s="262" t="s">
        <v>365</v>
      </c>
    </row>
    <row r="168" spans="1:1" x14ac:dyDescent="0.75">
      <c r="A168" s="262" t="s">
        <v>366</v>
      </c>
    </row>
    <row r="169" spans="1:1" x14ac:dyDescent="0.75">
      <c r="A169" s="262" t="s">
        <v>367</v>
      </c>
    </row>
    <row r="170" spans="1:1" x14ac:dyDescent="0.75">
      <c r="A170" s="262" t="s">
        <v>368</v>
      </c>
    </row>
    <row r="171" spans="1:1" x14ac:dyDescent="0.75">
      <c r="A171" s="262" t="s">
        <v>369</v>
      </c>
    </row>
    <row r="172" spans="1:1" x14ac:dyDescent="0.75">
      <c r="A172" s="262" t="s">
        <v>370</v>
      </c>
    </row>
    <row r="173" spans="1:1" x14ac:dyDescent="0.75">
      <c r="A173" s="262" t="s">
        <v>371</v>
      </c>
    </row>
    <row r="174" spans="1:1" x14ac:dyDescent="0.75">
      <c r="A174" s="262"/>
    </row>
    <row r="175" spans="1:1" x14ac:dyDescent="0.75">
      <c r="A175" s="262" t="s">
        <v>372</v>
      </c>
    </row>
    <row r="176" spans="1:1" x14ac:dyDescent="0.75">
      <c r="A176" s="262" t="s">
        <v>373</v>
      </c>
    </row>
    <row r="177" spans="1:1" x14ac:dyDescent="0.75">
      <c r="A177" s="262" t="s">
        <v>374</v>
      </c>
    </row>
    <row r="178" spans="1:1" x14ac:dyDescent="0.75">
      <c r="A178" s="262"/>
    </row>
    <row r="179" spans="1:1" x14ac:dyDescent="0.75">
      <c r="A179" s="262" t="s">
        <v>375</v>
      </c>
    </row>
    <row r="180" spans="1:1" x14ac:dyDescent="0.75">
      <c r="A180" s="262"/>
    </row>
    <row r="181" spans="1:1" x14ac:dyDescent="0.75">
      <c r="A181" s="262" t="s">
        <v>376</v>
      </c>
    </row>
    <row r="182" spans="1:1" x14ac:dyDescent="0.75">
      <c r="A182" s="262" t="s">
        <v>377</v>
      </c>
    </row>
    <row r="183" spans="1:1" x14ac:dyDescent="0.75">
      <c r="A183" s="262" t="s">
        <v>378</v>
      </c>
    </row>
    <row r="184" spans="1:1" x14ac:dyDescent="0.75">
      <c r="A184" s="262" t="s">
        <v>379</v>
      </c>
    </row>
    <row r="185" spans="1:1" x14ac:dyDescent="0.75">
      <c r="A185" s="262" t="s">
        <v>380</v>
      </c>
    </row>
    <row r="186" spans="1:1" x14ac:dyDescent="0.75">
      <c r="A186" s="262"/>
    </row>
    <row r="187" spans="1:1" x14ac:dyDescent="0.75">
      <c r="A187" s="262" t="s">
        <v>381</v>
      </c>
    </row>
    <row r="188" spans="1:1" x14ac:dyDescent="0.75">
      <c r="A188" s="262" t="s">
        <v>382</v>
      </c>
    </row>
    <row r="189" spans="1:1" x14ac:dyDescent="0.75">
      <c r="A189" s="262" t="s">
        <v>383</v>
      </c>
    </row>
    <row r="190" spans="1:1" x14ac:dyDescent="0.75">
      <c r="A190" s="262" t="s">
        <v>384</v>
      </c>
    </row>
    <row r="191" spans="1:1" x14ac:dyDescent="0.75">
      <c r="A191" s="262" t="s">
        <v>385</v>
      </c>
    </row>
    <row r="192" spans="1:1" x14ac:dyDescent="0.75">
      <c r="A192" s="262" t="s">
        <v>386</v>
      </c>
    </row>
    <row r="193" spans="1:1" x14ac:dyDescent="0.75">
      <c r="A193" s="262" t="s">
        <v>387</v>
      </c>
    </row>
    <row r="194" spans="1:1" x14ac:dyDescent="0.75">
      <c r="A194" s="262"/>
    </row>
    <row r="195" spans="1:1" x14ac:dyDescent="0.75">
      <c r="A195" s="262" t="s">
        <v>388</v>
      </c>
    </row>
    <row r="196" spans="1:1" x14ac:dyDescent="0.75">
      <c r="A196" s="262"/>
    </row>
    <row r="197" spans="1:1" x14ac:dyDescent="0.75">
      <c r="A197" s="262" t="s">
        <v>389</v>
      </c>
    </row>
    <row r="198" spans="1:1" x14ac:dyDescent="0.75">
      <c r="A198" s="262" t="s">
        <v>390</v>
      </c>
    </row>
    <row r="199" spans="1:1" x14ac:dyDescent="0.75">
      <c r="A199" s="262" t="s">
        <v>391</v>
      </c>
    </row>
    <row r="200" spans="1:1" x14ac:dyDescent="0.75">
      <c r="A200" s="262" t="s">
        <v>392</v>
      </c>
    </row>
    <row r="201" spans="1:1" x14ac:dyDescent="0.75">
      <c r="A201" s="262" t="s">
        <v>393</v>
      </c>
    </row>
    <row r="202" spans="1:1" x14ac:dyDescent="0.75">
      <c r="A202" s="262" t="s">
        <v>394</v>
      </c>
    </row>
    <row r="203" spans="1:1" x14ac:dyDescent="0.75">
      <c r="A203" s="262" t="s">
        <v>395</v>
      </c>
    </row>
    <row r="204" spans="1:1" x14ac:dyDescent="0.75">
      <c r="A204" s="262"/>
    </row>
    <row r="205" spans="1:1" x14ac:dyDescent="0.75">
      <c r="A205" s="262" t="s">
        <v>396</v>
      </c>
    </row>
    <row r="206" spans="1:1" x14ac:dyDescent="0.75">
      <c r="A206" s="262" t="s">
        <v>397</v>
      </c>
    </row>
    <row r="207" spans="1:1" x14ac:dyDescent="0.75">
      <c r="A207" s="262"/>
    </row>
    <row r="208" spans="1:1" x14ac:dyDescent="0.75">
      <c r="A208" s="262" t="s">
        <v>398</v>
      </c>
    </row>
    <row r="209" spans="1:1" x14ac:dyDescent="0.75">
      <c r="A209" s="262"/>
    </row>
    <row r="210" spans="1:1" x14ac:dyDescent="0.75">
      <c r="A210" s="262" t="s">
        <v>399</v>
      </c>
    </row>
    <row r="211" spans="1:1" x14ac:dyDescent="0.75">
      <c r="A211" s="262" t="s">
        <v>400</v>
      </c>
    </row>
    <row r="212" spans="1:1" x14ac:dyDescent="0.75">
      <c r="A212" s="262" t="s">
        <v>401</v>
      </c>
    </row>
    <row r="213" spans="1:1" x14ac:dyDescent="0.75">
      <c r="A213" s="262"/>
    </row>
    <row r="214" spans="1:1" x14ac:dyDescent="0.75">
      <c r="A214" s="262" t="s">
        <v>402</v>
      </c>
    </row>
    <row r="215" spans="1:1" x14ac:dyDescent="0.75">
      <c r="A215" s="262" t="s">
        <v>403</v>
      </c>
    </row>
    <row r="216" spans="1:1" x14ac:dyDescent="0.75">
      <c r="A216" s="262"/>
    </row>
    <row r="217" spans="1:1" x14ac:dyDescent="0.75">
      <c r="A217" s="262" t="s">
        <v>404</v>
      </c>
    </row>
    <row r="218" spans="1:1" x14ac:dyDescent="0.75">
      <c r="A218" s="262" t="s">
        <v>405</v>
      </c>
    </row>
    <row r="219" spans="1:1" x14ac:dyDescent="0.75">
      <c r="A219" s="262" t="s">
        <v>406</v>
      </c>
    </row>
    <row r="220" spans="1:1" x14ac:dyDescent="0.75">
      <c r="A220" s="262" t="s">
        <v>407</v>
      </c>
    </row>
    <row r="221" spans="1:1" x14ac:dyDescent="0.75">
      <c r="A221" s="262"/>
    </row>
    <row r="222" spans="1:1" x14ac:dyDescent="0.75">
      <c r="A222" s="262" t="s">
        <v>408</v>
      </c>
    </row>
    <row r="223" spans="1:1" x14ac:dyDescent="0.75">
      <c r="A223" s="262" t="s">
        <v>409</v>
      </c>
    </row>
    <row r="224" spans="1:1" x14ac:dyDescent="0.75">
      <c r="A224" s="262" t="s">
        <v>410</v>
      </c>
    </row>
    <row r="225" spans="1:1" x14ac:dyDescent="0.75">
      <c r="A225" s="262" t="s">
        <v>411</v>
      </c>
    </row>
    <row r="226" spans="1:1" x14ac:dyDescent="0.75">
      <c r="A226" s="262" t="s">
        <v>412</v>
      </c>
    </row>
    <row r="227" spans="1:1" x14ac:dyDescent="0.75">
      <c r="A227" s="262" t="s">
        <v>413</v>
      </c>
    </row>
    <row r="228" spans="1:1" x14ac:dyDescent="0.75">
      <c r="A228" s="262" t="s">
        <v>414</v>
      </c>
    </row>
    <row r="229" spans="1:1" x14ac:dyDescent="0.75">
      <c r="A229" s="262"/>
    </row>
    <row r="230" spans="1:1" x14ac:dyDescent="0.75">
      <c r="A230" s="262" t="s">
        <v>415</v>
      </c>
    </row>
    <row r="231" spans="1:1" x14ac:dyDescent="0.75">
      <c r="A231" s="262" t="s">
        <v>416</v>
      </c>
    </row>
    <row r="232" spans="1:1" x14ac:dyDescent="0.75">
      <c r="A232" s="262" t="s">
        <v>417</v>
      </c>
    </row>
    <row r="233" spans="1:1" x14ac:dyDescent="0.75">
      <c r="A233" s="262" t="s">
        <v>418</v>
      </c>
    </row>
    <row r="234" spans="1:1" x14ac:dyDescent="0.75">
      <c r="A234" s="262"/>
    </row>
    <row r="235" spans="1:1" x14ac:dyDescent="0.75">
      <c r="A235" s="262" t="s">
        <v>419</v>
      </c>
    </row>
    <row r="236" spans="1:1" x14ac:dyDescent="0.75">
      <c r="A236" s="262" t="s">
        <v>420</v>
      </c>
    </row>
    <row r="237" spans="1:1" x14ac:dyDescent="0.75">
      <c r="A237" s="262" t="s">
        <v>421</v>
      </c>
    </row>
    <row r="238" spans="1:1" x14ac:dyDescent="0.75">
      <c r="A238" s="262" t="s">
        <v>422</v>
      </c>
    </row>
    <row r="239" spans="1:1" x14ac:dyDescent="0.75">
      <c r="A239" s="262" t="s">
        <v>423</v>
      </c>
    </row>
    <row r="240" spans="1:1" x14ac:dyDescent="0.75">
      <c r="A240" s="262" t="s">
        <v>424</v>
      </c>
    </row>
    <row r="241" spans="1:1" x14ac:dyDescent="0.75">
      <c r="A241" s="262" t="s">
        <v>425</v>
      </c>
    </row>
    <row r="242" spans="1:1" x14ac:dyDescent="0.75">
      <c r="A242" s="262" t="s">
        <v>426</v>
      </c>
    </row>
    <row r="243" spans="1:1" x14ac:dyDescent="0.75">
      <c r="A243" s="262" t="s">
        <v>427</v>
      </c>
    </row>
    <row r="244" spans="1:1" x14ac:dyDescent="0.75">
      <c r="A244" s="262"/>
    </row>
    <row r="245" spans="1:1" x14ac:dyDescent="0.75">
      <c r="A245" s="262" t="s">
        <v>428</v>
      </c>
    </row>
    <row r="246" spans="1:1" x14ac:dyDescent="0.75">
      <c r="A246" s="262"/>
    </row>
    <row r="247" spans="1:1" x14ac:dyDescent="0.75">
      <c r="A247" s="262" t="s">
        <v>429</v>
      </c>
    </row>
    <row r="248" spans="1:1" x14ac:dyDescent="0.75">
      <c r="A248" s="262" t="s">
        <v>430</v>
      </c>
    </row>
    <row r="249" spans="1:1" x14ac:dyDescent="0.75">
      <c r="A249" s="262" t="s">
        <v>431</v>
      </c>
    </row>
    <row r="250" spans="1:1" x14ac:dyDescent="0.75">
      <c r="A250" s="262" t="s">
        <v>432</v>
      </c>
    </row>
    <row r="251" spans="1:1" x14ac:dyDescent="0.75">
      <c r="A251" s="262"/>
    </row>
    <row r="252" spans="1:1" x14ac:dyDescent="0.75">
      <c r="A252" s="262" t="s">
        <v>433</v>
      </c>
    </row>
    <row r="253" spans="1:1" x14ac:dyDescent="0.75">
      <c r="A253" s="262" t="s">
        <v>434</v>
      </c>
    </row>
    <row r="254" spans="1:1" x14ac:dyDescent="0.75">
      <c r="A254" s="262" t="s">
        <v>435</v>
      </c>
    </row>
    <row r="255" spans="1:1" x14ac:dyDescent="0.75">
      <c r="A255" s="262" t="s">
        <v>436</v>
      </c>
    </row>
    <row r="256" spans="1:1" x14ac:dyDescent="0.75">
      <c r="A256" s="262"/>
    </row>
    <row r="257" spans="1:1" x14ac:dyDescent="0.75">
      <c r="A257" s="262" t="s">
        <v>437</v>
      </c>
    </row>
    <row r="258" spans="1:1" x14ac:dyDescent="0.75">
      <c r="A258" s="262" t="s">
        <v>438</v>
      </c>
    </row>
    <row r="259" spans="1:1" x14ac:dyDescent="0.75">
      <c r="A259" s="262" t="s">
        <v>439</v>
      </c>
    </row>
    <row r="260" spans="1:1" x14ac:dyDescent="0.75">
      <c r="A260" s="262" t="s">
        <v>440</v>
      </c>
    </row>
    <row r="261" spans="1:1" x14ac:dyDescent="0.75">
      <c r="A261" s="262" t="s">
        <v>441</v>
      </c>
    </row>
    <row r="262" spans="1:1" x14ac:dyDescent="0.75">
      <c r="A262" s="262" t="s">
        <v>442</v>
      </c>
    </row>
    <row r="263" spans="1:1" x14ac:dyDescent="0.75">
      <c r="A263" s="262" t="s">
        <v>443</v>
      </c>
    </row>
    <row r="264" spans="1:1" x14ac:dyDescent="0.75">
      <c r="A264" s="262" t="s">
        <v>444</v>
      </c>
    </row>
    <row r="265" spans="1:1" x14ac:dyDescent="0.75">
      <c r="A265" s="262" t="s">
        <v>445</v>
      </c>
    </row>
    <row r="266" spans="1:1" x14ac:dyDescent="0.75">
      <c r="A266" s="262" t="s">
        <v>446</v>
      </c>
    </row>
    <row r="267" spans="1:1" x14ac:dyDescent="0.75">
      <c r="A267" s="262" t="s">
        <v>447</v>
      </c>
    </row>
    <row r="268" spans="1:1" x14ac:dyDescent="0.75">
      <c r="A268" s="262"/>
    </row>
    <row r="269" spans="1:1" x14ac:dyDescent="0.75">
      <c r="A269" s="262" t="s">
        <v>448</v>
      </c>
    </row>
    <row r="270" spans="1:1" x14ac:dyDescent="0.75">
      <c r="A270" s="262" t="s">
        <v>449</v>
      </c>
    </row>
    <row r="271" spans="1:1" x14ac:dyDescent="0.75">
      <c r="A271" s="262" t="s">
        <v>450</v>
      </c>
    </row>
    <row r="272" spans="1:1" x14ac:dyDescent="0.75">
      <c r="A272" s="262" t="s">
        <v>451</v>
      </c>
    </row>
    <row r="273" spans="1:1" x14ac:dyDescent="0.75">
      <c r="A273" s="262" t="s">
        <v>452</v>
      </c>
    </row>
    <row r="274" spans="1:1" x14ac:dyDescent="0.75">
      <c r="A274" s="262"/>
    </row>
    <row r="275" spans="1:1" x14ac:dyDescent="0.75">
      <c r="A275" s="262" t="s">
        <v>453</v>
      </c>
    </row>
    <row r="276" spans="1:1" x14ac:dyDescent="0.75">
      <c r="A276" s="262" t="s">
        <v>454</v>
      </c>
    </row>
    <row r="277" spans="1:1" x14ac:dyDescent="0.75">
      <c r="A277" s="262" t="s">
        <v>455</v>
      </c>
    </row>
    <row r="278" spans="1:1" x14ac:dyDescent="0.75">
      <c r="A278" s="262" t="s">
        <v>456</v>
      </c>
    </row>
    <row r="279" spans="1:1" x14ac:dyDescent="0.75">
      <c r="A279" s="262" t="s">
        <v>457</v>
      </c>
    </row>
    <row r="280" spans="1:1" x14ac:dyDescent="0.75">
      <c r="A280" s="262" t="s">
        <v>458</v>
      </c>
    </row>
    <row r="281" spans="1:1" x14ac:dyDescent="0.75">
      <c r="A281" s="262" t="s">
        <v>459</v>
      </c>
    </row>
    <row r="282" spans="1:1" x14ac:dyDescent="0.75">
      <c r="A282" s="262" t="s">
        <v>460</v>
      </c>
    </row>
    <row r="283" spans="1:1" x14ac:dyDescent="0.75">
      <c r="A283" s="262" t="s">
        <v>461</v>
      </c>
    </row>
    <row r="284" spans="1:1" x14ac:dyDescent="0.75">
      <c r="A284" s="262" t="s">
        <v>462</v>
      </c>
    </row>
    <row r="285" spans="1:1" x14ac:dyDescent="0.75">
      <c r="A285" s="262" t="s">
        <v>463</v>
      </c>
    </row>
    <row r="286" spans="1:1" x14ac:dyDescent="0.75">
      <c r="A286" s="262" t="s">
        <v>464</v>
      </c>
    </row>
    <row r="287" spans="1:1" x14ac:dyDescent="0.75">
      <c r="A287" s="262"/>
    </row>
    <row r="288" spans="1:1" x14ac:dyDescent="0.75">
      <c r="A288" s="262" t="s">
        <v>465</v>
      </c>
    </row>
    <row r="289" spans="1:1" x14ac:dyDescent="0.75">
      <c r="A289" s="262" t="s">
        <v>466</v>
      </c>
    </row>
    <row r="290" spans="1:1" x14ac:dyDescent="0.75">
      <c r="A290" s="262" t="s">
        <v>467</v>
      </c>
    </row>
    <row r="291" spans="1:1" x14ac:dyDescent="0.75">
      <c r="A291" s="262" t="s">
        <v>468</v>
      </c>
    </row>
    <row r="292" spans="1:1" x14ac:dyDescent="0.75">
      <c r="A292" s="262"/>
    </row>
    <row r="293" spans="1:1" x14ac:dyDescent="0.75">
      <c r="A293" s="262" t="s">
        <v>469</v>
      </c>
    </row>
    <row r="294" spans="1:1" x14ac:dyDescent="0.75">
      <c r="A294" s="262" t="s">
        <v>470</v>
      </c>
    </row>
    <row r="295" spans="1:1" x14ac:dyDescent="0.75">
      <c r="A295" s="262" t="s">
        <v>471</v>
      </c>
    </row>
    <row r="296" spans="1:1" x14ac:dyDescent="0.75">
      <c r="A296" s="262"/>
    </row>
    <row r="297" spans="1:1" x14ac:dyDescent="0.75">
      <c r="A297" s="262" t="s">
        <v>472</v>
      </c>
    </row>
    <row r="298" spans="1:1" x14ac:dyDescent="0.75">
      <c r="A298" s="262" t="s">
        <v>473</v>
      </c>
    </row>
    <row r="299" spans="1:1" x14ac:dyDescent="0.75">
      <c r="A299" s="262" t="s">
        <v>474</v>
      </c>
    </row>
    <row r="300" spans="1:1" x14ac:dyDescent="0.75">
      <c r="A300" s="262" t="s">
        <v>475</v>
      </c>
    </row>
    <row r="301" spans="1:1" x14ac:dyDescent="0.75">
      <c r="A301" s="262" t="s">
        <v>476</v>
      </c>
    </row>
    <row r="302" spans="1:1" x14ac:dyDescent="0.75">
      <c r="A302" s="262" t="s">
        <v>477</v>
      </c>
    </row>
    <row r="303" spans="1:1" x14ac:dyDescent="0.75">
      <c r="A303" s="262" t="s">
        <v>478</v>
      </c>
    </row>
    <row r="304" spans="1:1" x14ac:dyDescent="0.75">
      <c r="A304" s="262" t="s">
        <v>479</v>
      </c>
    </row>
    <row r="305" spans="1:1" x14ac:dyDescent="0.75">
      <c r="A305" s="262" t="s">
        <v>480</v>
      </c>
    </row>
    <row r="306" spans="1:1" x14ac:dyDescent="0.75">
      <c r="A306" s="262" t="s">
        <v>481</v>
      </c>
    </row>
    <row r="307" spans="1:1" x14ac:dyDescent="0.75">
      <c r="A307" s="262" t="s">
        <v>482</v>
      </c>
    </row>
    <row r="308" spans="1:1" x14ac:dyDescent="0.75">
      <c r="A308" s="262" t="s">
        <v>483</v>
      </c>
    </row>
    <row r="309" spans="1:1" x14ac:dyDescent="0.75">
      <c r="A309" s="262"/>
    </row>
    <row r="310" spans="1:1" x14ac:dyDescent="0.75">
      <c r="A310" s="262" t="s">
        <v>484</v>
      </c>
    </row>
    <row r="311" spans="1:1" x14ac:dyDescent="0.75">
      <c r="A311" s="262" t="s">
        <v>485</v>
      </c>
    </row>
    <row r="312" spans="1:1" x14ac:dyDescent="0.75">
      <c r="A312" s="262" t="s">
        <v>486</v>
      </c>
    </row>
    <row r="313" spans="1:1" x14ac:dyDescent="0.75">
      <c r="A313" s="262" t="s">
        <v>487</v>
      </c>
    </row>
    <row r="314" spans="1:1" x14ac:dyDescent="0.75">
      <c r="A314" s="262" t="s">
        <v>488</v>
      </c>
    </row>
    <row r="315" spans="1:1" x14ac:dyDescent="0.75">
      <c r="A315" s="262" t="s">
        <v>489</v>
      </c>
    </row>
    <row r="316" spans="1:1" x14ac:dyDescent="0.75">
      <c r="A316" s="262" t="s">
        <v>490</v>
      </c>
    </row>
    <row r="317" spans="1:1" x14ac:dyDescent="0.75">
      <c r="A317" s="262"/>
    </row>
    <row r="318" spans="1:1" x14ac:dyDescent="0.75">
      <c r="A318" s="262" t="s">
        <v>491</v>
      </c>
    </row>
    <row r="319" spans="1:1" x14ac:dyDescent="0.75">
      <c r="A319" s="262" t="s">
        <v>492</v>
      </c>
    </row>
    <row r="320" spans="1:1" x14ac:dyDescent="0.75">
      <c r="A320" s="262" t="s">
        <v>493</v>
      </c>
    </row>
    <row r="321" spans="1:1" x14ac:dyDescent="0.75">
      <c r="A321" s="262" t="s">
        <v>494</v>
      </c>
    </row>
    <row r="322" spans="1:1" x14ac:dyDescent="0.75">
      <c r="A322" s="262" t="s">
        <v>495</v>
      </c>
    </row>
    <row r="323" spans="1:1" x14ac:dyDescent="0.75">
      <c r="A323" s="262" t="s">
        <v>496</v>
      </c>
    </row>
    <row r="324" spans="1:1" x14ac:dyDescent="0.75">
      <c r="A324" s="262" t="s">
        <v>497</v>
      </c>
    </row>
    <row r="325" spans="1:1" x14ac:dyDescent="0.75">
      <c r="A325" s="262" t="s">
        <v>498</v>
      </c>
    </row>
    <row r="326" spans="1:1" x14ac:dyDescent="0.75">
      <c r="A326" s="262" t="s">
        <v>499</v>
      </c>
    </row>
    <row r="327" spans="1:1" x14ac:dyDescent="0.75">
      <c r="A327" s="262" t="s">
        <v>500</v>
      </c>
    </row>
    <row r="328" spans="1:1" x14ac:dyDescent="0.75">
      <c r="A328" s="262"/>
    </row>
    <row r="329" spans="1:1" x14ac:dyDescent="0.75">
      <c r="A329" s="262" t="s">
        <v>501</v>
      </c>
    </row>
    <row r="330" spans="1:1" x14ac:dyDescent="0.75">
      <c r="A330" s="262" t="s">
        <v>502</v>
      </c>
    </row>
    <row r="331" spans="1:1" x14ac:dyDescent="0.75">
      <c r="A331" s="262" t="s">
        <v>503</v>
      </c>
    </row>
    <row r="332" spans="1:1" x14ac:dyDescent="0.75">
      <c r="A332" s="262" t="s">
        <v>504</v>
      </c>
    </row>
    <row r="333" spans="1:1" x14ac:dyDescent="0.75">
      <c r="A333" s="262" t="s">
        <v>505</v>
      </c>
    </row>
    <row r="334" spans="1:1" x14ac:dyDescent="0.75">
      <c r="A334" s="262" t="s">
        <v>506</v>
      </c>
    </row>
    <row r="335" spans="1:1" x14ac:dyDescent="0.75">
      <c r="A335" s="262" t="s">
        <v>507</v>
      </c>
    </row>
    <row r="336" spans="1:1" x14ac:dyDescent="0.75">
      <c r="A336" s="262"/>
    </row>
    <row r="337" spans="1:1" x14ac:dyDescent="0.75">
      <c r="A337" s="262" t="s">
        <v>508</v>
      </c>
    </row>
    <row r="338" spans="1:1" x14ac:dyDescent="0.75">
      <c r="A338" s="262" t="s">
        <v>509</v>
      </c>
    </row>
    <row r="339" spans="1:1" x14ac:dyDescent="0.75">
      <c r="A339" s="262" t="s">
        <v>510</v>
      </c>
    </row>
    <row r="340" spans="1:1" x14ac:dyDescent="0.75">
      <c r="A340" s="262" t="s">
        <v>511</v>
      </c>
    </row>
    <row r="341" spans="1:1" x14ac:dyDescent="0.75">
      <c r="A341" s="262" t="s">
        <v>512</v>
      </c>
    </row>
    <row r="342" spans="1:1" x14ac:dyDescent="0.75">
      <c r="A342" s="262"/>
    </row>
    <row r="343" spans="1:1" x14ac:dyDescent="0.75">
      <c r="A343" s="262" t="s">
        <v>513</v>
      </c>
    </row>
    <row r="344" spans="1:1" x14ac:dyDescent="0.75">
      <c r="A344" s="262"/>
    </row>
    <row r="345" spans="1:1" x14ac:dyDescent="0.75">
      <c r="A345" s="262" t="s">
        <v>514</v>
      </c>
    </row>
    <row r="346" spans="1:1" x14ac:dyDescent="0.75">
      <c r="A346" s="262" t="s">
        <v>515</v>
      </c>
    </row>
    <row r="347" spans="1:1" x14ac:dyDescent="0.75">
      <c r="A347" s="262" t="s">
        <v>516</v>
      </c>
    </row>
    <row r="348" spans="1:1" x14ac:dyDescent="0.75">
      <c r="A348" s="262" t="s">
        <v>517</v>
      </c>
    </row>
    <row r="349" spans="1:1" x14ac:dyDescent="0.75">
      <c r="A349" s="262" t="s">
        <v>518</v>
      </c>
    </row>
    <row r="350" spans="1:1" x14ac:dyDescent="0.75">
      <c r="A350" s="262" t="s">
        <v>519</v>
      </c>
    </row>
    <row r="351" spans="1:1" x14ac:dyDescent="0.75">
      <c r="A351" s="262" t="s">
        <v>520</v>
      </c>
    </row>
    <row r="352" spans="1:1" x14ac:dyDescent="0.75">
      <c r="A352" s="262" t="s">
        <v>521</v>
      </c>
    </row>
    <row r="353" spans="1:1" x14ac:dyDescent="0.75">
      <c r="A353" s="262"/>
    </row>
    <row r="354" spans="1:1" x14ac:dyDescent="0.75">
      <c r="A354" s="262" t="s">
        <v>522</v>
      </c>
    </row>
    <row r="355" spans="1:1" x14ac:dyDescent="0.75">
      <c r="A355" s="262" t="s">
        <v>523</v>
      </c>
    </row>
    <row r="356" spans="1:1" x14ac:dyDescent="0.75">
      <c r="A356" s="262" t="s">
        <v>524</v>
      </c>
    </row>
    <row r="357" spans="1:1" x14ac:dyDescent="0.75">
      <c r="A357" s="262" t="s">
        <v>525</v>
      </c>
    </row>
    <row r="358" spans="1:1" x14ac:dyDescent="0.75">
      <c r="A358" s="262" t="s">
        <v>526</v>
      </c>
    </row>
    <row r="359" spans="1:1" x14ac:dyDescent="0.75">
      <c r="A359" s="262" t="s">
        <v>527</v>
      </c>
    </row>
    <row r="360" spans="1:1" x14ac:dyDescent="0.75">
      <c r="A360" s="262"/>
    </row>
    <row r="361" spans="1:1" x14ac:dyDescent="0.75">
      <c r="A361" s="262" t="s">
        <v>528</v>
      </c>
    </row>
    <row r="362" spans="1:1" x14ac:dyDescent="0.75">
      <c r="A362" s="262" t="s">
        <v>529</v>
      </c>
    </row>
    <row r="363" spans="1:1" x14ac:dyDescent="0.75">
      <c r="A363" s="262" t="s">
        <v>530</v>
      </c>
    </row>
    <row r="364" spans="1:1" x14ac:dyDescent="0.75">
      <c r="A364" s="262"/>
    </row>
    <row r="365" spans="1:1" x14ac:dyDescent="0.75">
      <c r="A365" s="262" t="s">
        <v>531</v>
      </c>
    </row>
    <row r="366" spans="1:1" x14ac:dyDescent="0.75">
      <c r="A366" s="262" t="s">
        <v>532</v>
      </c>
    </row>
    <row r="367" spans="1:1" x14ac:dyDescent="0.75">
      <c r="A367" s="262"/>
    </row>
    <row r="368" spans="1:1" x14ac:dyDescent="0.75">
      <c r="A368" s="262" t="s">
        <v>533</v>
      </c>
    </row>
    <row r="369" spans="1:1" x14ac:dyDescent="0.75">
      <c r="A369" s="262" t="s">
        <v>534</v>
      </c>
    </row>
    <row r="370" spans="1:1" x14ac:dyDescent="0.75">
      <c r="A370" s="262" t="s">
        <v>535</v>
      </c>
    </row>
    <row r="371" spans="1:1" x14ac:dyDescent="0.75">
      <c r="A371" s="262"/>
    </row>
    <row r="372" spans="1:1" x14ac:dyDescent="0.75">
      <c r="A372" s="262" t="s">
        <v>536</v>
      </c>
    </row>
    <row r="373" spans="1:1" x14ac:dyDescent="0.75">
      <c r="A373" s="262" t="s">
        <v>537</v>
      </c>
    </row>
    <row r="374" spans="1:1" x14ac:dyDescent="0.75">
      <c r="A374" s="262" t="s">
        <v>538</v>
      </c>
    </row>
    <row r="375" spans="1:1" x14ac:dyDescent="0.75">
      <c r="A375" s="262"/>
    </row>
    <row r="376" spans="1:1" x14ac:dyDescent="0.75">
      <c r="A376" s="262" t="s">
        <v>539</v>
      </c>
    </row>
    <row r="377" spans="1:1" x14ac:dyDescent="0.75">
      <c r="A377" s="262" t="s">
        <v>540</v>
      </c>
    </row>
    <row r="378" spans="1:1" x14ac:dyDescent="0.75">
      <c r="A378" s="262"/>
    </row>
    <row r="379" spans="1:1" x14ac:dyDescent="0.75">
      <c r="A379" s="262" t="s">
        <v>541</v>
      </c>
    </row>
    <row r="380" spans="1:1" x14ac:dyDescent="0.75">
      <c r="A380" s="262" t="s">
        <v>542</v>
      </c>
    </row>
    <row r="381" spans="1:1" x14ac:dyDescent="0.75">
      <c r="A381" s="262"/>
    </row>
    <row r="382" spans="1:1" x14ac:dyDescent="0.75">
      <c r="A382" s="262" t="s">
        <v>543</v>
      </c>
    </row>
    <row r="383" spans="1:1" x14ac:dyDescent="0.75">
      <c r="A383" s="262" t="s">
        <v>544</v>
      </c>
    </row>
    <row r="384" spans="1:1" x14ac:dyDescent="0.75">
      <c r="A384" s="262" t="s">
        <v>545</v>
      </c>
    </row>
    <row r="385" spans="1:1" x14ac:dyDescent="0.75">
      <c r="A385" s="262" t="s">
        <v>546</v>
      </c>
    </row>
    <row r="386" spans="1:1" x14ac:dyDescent="0.75">
      <c r="A386" s="262" t="s">
        <v>547</v>
      </c>
    </row>
    <row r="387" spans="1:1" x14ac:dyDescent="0.75">
      <c r="A387" s="262"/>
    </row>
    <row r="388" spans="1:1" x14ac:dyDescent="0.75">
      <c r="A388" s="262" t="s">
        <v>548</v>
      </c>
    </row>
    <row r="389" spans="1:1" x14ac:dyDescent="0.75">
      <c r="A389" s="262" t="s">
        <v>549</v>
      </c>
    </row>
    <row r="390" spans="1:1" x14ac:dyDescent="0.75">
      <c r="A390" s="262" t="s">
        <v>550</v>
      </c>
    </row>
    <row r="391" spans="1:1" x14ac:dyDescent="0.75">
      <c r="A391" s="262" t="s">
        <v>551</v>
      </c>
    </row>
    <row r="392" spans="1:1" x14ac:dyDescent="0.75">
      <c r="A392" s="262" t="s">
        <v>552</v>
      </c>
    </row>
    <row r="393" spans="1:1" x14ac:dyDescent="0.75">
      <c r="A393" s="262" t="s">
        <v>553</v>
      </c>
    </row>
    <row r="394" spans="1:1" x14ac:dyDescent="0.75">
      <c r="A394" s="262" t="s">
        <v>554</v>
      </c>
    </row>
    <row r="395" spans="1:1" x14ac:dyDescent="0.75">
      <c r="A395" s="262" t="s">
        <v>555</v>
      </c>
    </row>
    <row r="396" spans="1:1" x14ac:dyDescent="0.75">
      <c r="A396" s="262" t="s">
        <v>556</v>
      </c>
    </row>
    <row r="397" spans="1:1" x14ac:dyDescent="0.75">
      <c r="A397" s="262"/>
    </row>
    <row r="398" spans="1:1" x14ac:dyDescent="0.75">
      <c r="A398" s="262" t="s">
        <v>557</v>
      </c>
    </row>
    <row r="399" spans="1:1" x14ac:dyDescent="0.75">
      <c r="A399" s="262" t="s">
        <v>558</v>
      </c>
    </row>
    <row r="400" spans="1:1" x14ac:dyDescent="0.75">
      <c r="A400" s="262" t="s">
        <v>559</v>
      </c>
    </row>
    <row r="401" spans="1:1" x14ac:dyDescent="0.75">
      <c r="A401" s="262" t="s">
        <v>560</v>
      </c>
    </row>
    <row r="402" spans="1:1" x14ac:dyDescent="0.75">
      <c r="A402" s="262"/>
    </row>
    <row r="403" spans="1:1" x14ac:dyDescent="0.75">
      <c r="A403" s="262" t="s">
        <v>561</v>
      </c>
    </row>
    <row r="404" spans="1:1" x14ac:dyDescent="0.75">
      <c r="A404" s="262" t="s">
        <v>562</v>
      </c>
    </row>
    <row r="405" spans="1:1" x14ac:dyDescent="0.75">
      <c r="A405" s="262" t="s">
        <v>563</v>
      </c>
    </row>
    <row r="406" spans="1:1" x14ac:dyDescent="0.75">
      <c r="A406" s="262"/>
    </row>
    <row r="407" spans="1:1" x14ac:dyDescent="0.75">
      <c r="A407" s="262" t="s">
        <v>564</v>
      </c>
    </row>
    <row r="408" spans="1:1" x14ac:dyDescent="0.75">
      <c r="A408" s="262"/>
    </row>
    <row r="409" spans="1:1" x14ac:dyDescent="0.75">
      <c r="A409" s="262" t="s">
        <v>565</v>
      </c>
    </row>
    <row r="410" spans="1:1" x14ac:dyDescent="0.75">
      <c r="A410" s="262" t="s">
        <v>566</v>
      </c>
    </row>
    <row r="411" spans="1:1" x14ac:dyDescent="0.75">
      <c r="A411" s="262" t="s">
        <v>567</v>
      </c>
    </row>
    <row r="412" spans="1:1" x14ac:dyDescent="0.75">
      <c r="A412" s="262" t="s">
        <v>568</v>
      </c>
    </row>
    <row r="413" spans="1:1" x14ac:dyDescent="0.75">
      <c r="A413" s="262" t="s">
        <v>569</v>
      </c>
    </row>
    <row r="414" spans="1:1" x14ac:dyDescent="0.75">
      <c r="A414" s="262"/>
    </row>
    <row r="415" spans="1:1" x14ac:dyDescent="0.75">
      <c r="A415" s="262" t="s">
        <v>570</v>
      </c>
    </row>
    <row r="416" spans="1:1" x14ac:dyDescent="0.75">
      <c r="A416" s="262" t="s">
        <v>571</v>
      </c>
    </row>
    <row r="417" spans="1:1" x14ac:dyDescent="0.75">
      <c r="A417" s="262" t="s">
        <v>572</v>
      </c>
    </row>
    <row r="418" spans="1:1" x14ac:dyDescent="0.75">
      <c r="A418" s="262" t="s">
        <v>573</v>
      </c>
    </row>
    <row r="419" spans="1:1" x14ac:dyDescent="0.75">
      <c r="A419" s="262" t="s">
        <v>574</v>
      </c>
    </row>
    <row r="420" spans="1:1" x14ac:dyDescent="0.75">
      <c r="A420" s="262" t="s">
        <v>575</v>
      </c>
    </row>
    <row r="421" spans="1:1" x14ac:dyDescent="0.75">
      <c r="A421" s="262"/>
    </row>
    <row r="422" spans="1:1" x14ac:dyDescent="0.75">
      <c r="A422" s="262" t="s">
        <v>576</v>
      </c>
    </row>
    <row r="423" spans="1:1" x14ac:dyDescent="0.75">
      <c r="A423" s="262" t="s">
        <v>577</v>
      </c>
    </row>
    <row r="424" spans="1:1" x14ac:dyDescent="0.75">
      <c r="A424" s="262" t="s">
        <v>578</v>
      </c>
    </row>
    <row r="425" spans="1:1" x14ac:dyDescent="0.75">
      <c r="A425" s="262" t="s">
        <v>579</v>
      </c>
    </row>
    <row r="426" spans="1:1" x14ac:dyDescent="0.75">
      <c r="A426" s="262" t="s">
        <v>580</v>
      </c>
    </row>
    <row r="427" spans="1:1" x14ac:dyDescent="0.75">
      <c r="A427" s="262" t="s">
        <v>581</v>
      </c>
    </row>
    <row r="428" spans="1:1" x14ac:dyDescent="0.75">
      <c r="A428" s="262"/>
    </row>
    <row r="429" spans="1:1" x14ac:dyDescent="0.75">
      <c r="A429" s="262" t="s">
        <v>582</v>
      </c>
    </row>
    <row r="430" spans="1:1" x14ac:dyDescent="0.75">
      <c r="A430" s="262" t="s">
        <v>583</v>
      </c>
    </row>
    <row r="431" spans="1:1" x14ac:dyDescent="0.75">
      <c r="A431" s="262" t="s">
        <v>584</v>
      </c>
    </row>
    <row r="432" spans="1:1" x14ac:dyDescent="0.75">
      <c r="A432" s="262" t="s">
        <v>585</v>
      </c>
    </row>
    <row r="433" spans="1:1" x14ac:dyDescent="0.75">
      <c r="A433" s="262" t="s">
        <v>586</v>
      </c>
    </row>
    <row r="434" spans="1:1" x14ac:dyDescent="0.75">
      <c r="A434" s="262"/>
    </row>
    <row r="435" spans="1:1" x14ac:dyDescent="0.75">
      <c r="A435" s="262" t="s">
        <v>587</v>
      </c>
    </row>
    <row r="436" spans="1:1" x14ac:dyDescent="0.75">
      <c r="A436" s="262"/>
    </row>
    <row r="437" spans="1:1" x14ac:dyDescent="0.75">
      <c r="A437" s="262" t="s">
        <v>588</v>
      </c>
    </row>
    <row r="438" spans="1:1" x14ac:dyDescent="0.75">
      <c r="A438" s="262" t="s">
        <v>589</v>
      </c>
    </row>
    <row r="439" spans="1:1" x14ac:dyDescent="0.75">
      <c r="A439" s="262" t="s">
        <v>590</v>
      </c>
    </row>
    <row r="440" spans="1:1" x14ac:dyDescent="0.75">
      <c r="A440" s="262" t="s">
        <v>591</v>
      </c>
    </row>
    <row r="441" spans="1:1" x14ac:dyDescent="0.75">
      <c r="A441" s="262" t="s">
        <v>592</v>
      </c>
    </row>
    <row r="442" spans="1:1" x14ac:dyDescent="0.75">
      <c r="A442" s="262" t="s">
        <v>593</v>
      </c>
    </row>
    <row r="443" spans="1:1" x14ac:dyDescent="0.75">
      <c r="A443" s="262" t="s">
        <v>594</v>
      </c>
    </row>
    <row r="444" spans="1:1" x14ac:dyDescent="0.75">
      <c r="A444" s="262" t="s">
        <v>595</v>
      </c>
    </row>
    <row r="445" spans="1:1" x14ac:dyDescent="0.75">
      <c r="A445" s="262"/>
    </row>
    <row r="446" spans="1:1" x14ac:dyDescent="0.75">
      <c r="A446" s="262" t="s">
        <v>596</v>
      </c>
    </row>
    <row r="447" spans="1:1" x14ac:dyDescent="0.75">
      <c r="A447" s="262"/>
    </row>
    <row r="448" spans="1:1" x14ac:dyDescent="0.75">
      <c r="A448" s="262" t="s">
        <v>597</v>
      </c>
    </row>
    <row r="449" spans="1:1" x14ac:dyDescent="0.75">
      <c r="A449" s="262" t="s">
        <v>598</v>
      </c>
    </row>
    <row r="450" spans="1:1" x14ac:dyDescent="0.75">
      <c r="A450" s="262" t="s">
        <v>599</v>
      </c>
    </row>
    <row r="451" spans="1:1" x14ac:dyDescent="0.75">
      <c r="A451" s="262" t="s">
        <v>600</v>
      </c>
    </row>
    <row r="452" spans="1:1" x14ac:dyDescent="0.75">
      <c r="A452" s="262"/>
    </row>
    <row r="453" spans="1:1" x14ac:dyDescent="0.75">
      <c r="A453" s="262" t="s">
        <v>601</v>
      </c>
    </row>
    <row r="454" spans="1:1" x14ac:dyDescent="0.75">
      <c r="A454" s="262" t="s">
        <v>602</v>
      </c>
    </row>
    <row r="455" spans="1:1" x14ac:dyDescent="0.75">
      <c r="A455" s="262" t="s">
        <v>603</v>
      </c>
    </row>
    <row r="456" spans="1:1" x14ac:dyDescent="0.75">
      <c r="A456" s="262" t="s">
        <v>604</v>
      </c>
    </row>
    <row r="457" spans="1:1" x14ac:dyDescent="0.75">
      <c r="A457" s="262" t="s">
        <v>605</v>
      </c>
    </row>
    <row r="458" spans="1:1" x14ac:dyDescent="0.75">
      <c r="A458" s="262" t="s">
        <v>606</v>
      </c>
    </row>
    <row r="459" spans="1:1" x14ac:dyDescent="0.75">
      <c r="A459" s="262" t="s">
        <v>607</v>
      </c>
    </row>
    <row r="460" spans="1:1" x14ac:dyDescent="0.75">
      <c r="A460" s="262" t="s">
        <v>608</v>
      </c>
    </row>
    <row r="461" spans="1:1" x14ac:dyDescent="0.75">
      <c r="A461" s="262" t="s">
        <v>609</v>
      </c>
    </row>
    <row r="462" spans="1:1" x14ac:dyDescent="0.75">
      <c r="A462" s="262"/>
    </row>
    <row r="463" spans="1:1" x14ac:dyDescent="0.75">
      <c r="A463" s="262" t="s">
        <v>610</v>
      </c>
    </row>
    <row r="464" spans="1:1" x14ac:dyDescent="0.75">
      <c r="A464" s="262" t="s">
        <v>611</v>
      </c>
    </row>
    <row r="465" spans="1:1" x14ac:dyDescent="0.75">
      <c r="A465" s="262" t="s">
        <v>612</v>
      </c>
    </row>
    <row r="466" spans="1:1" x14ac:dyDescent="0.75">
      <c r="A466" s="262" t="s">
        <v>613</v>
      </c>
    </row>
    <row r="467" spans="1:1" x14ac:dyDescent="0.75">
      <c r="A467" s="262" t="s">
        <v>614</v>
      </c>
    </row>
    <row r="468" spans="1:1" x14ac:dyDescent="0.75">
      <c r="A468" s="262" t="s">
        <v>615</v>
      </c>
    </row>
    <row r="469" spans="1:1" x14ac:dyDescent="0.75">
      <c r="A469" s="262" t="s">
        <v>616</v>
      </c>
    </row>
    <row r="470" spans="1:1" x14ac:dyDescent="0.75">
      <c r="A470" s="262"/>
    </row>
    <row r="471" spans="1:1" x14ac:dyDescent="0.75">
      <c r="A471" s="262" t="s">
        <v>617</v>
      </c>
    </row>
    <row r="472" spans="1:1" x14ac:dyDescent="0.75">
      <c r="A472" s="262"/>
    </row>
    <row r="473" spans="1:1" x14ac:dyDescent="0.75">
      <c r="A473" s="262" t="s">
        <v>618</v>
      </c>
    </row>
    <row r="474" spans="1:1" x14ac:dyDescent="0.75">
      <c r="A474" s="262" t="s">
        <v>619</v>
      </c>
    </row>
    <row r="475" spans="1:1" x14ac:dyDescent="0.75">
      <c r="A475" s="262" t="s">
        <v>620</v>
      </c>
    </row>
    <row r="476" spans="1:1" x14ac:dyDescent="0.75">
      <c r="A476" s="262"/>
    </row>
    <row r="477" spans="1:1" x14ac:dyDescent="0.75">
      <c r="A477" s="262" t="s">
        <v>621</v>
      </c>
    </row>
    <row r="478" spans="1:1" x14ac:dyDescent="0.75">
      <c r="A478" s="262" t="s">
        <v>622</v>
      </c>
    </row>
    <row r="479" spans="1:1" x14ac:dyDescent="0.75">
      <c r="A479" s="262" t="s">
        <v>623</v>
      </c>
    </row>
    <row r="480" spans="1:1" x14ac:dyDescent="0.75">
      <c r="A480" s="262" t="s">
        <v>624</v>
      </c>
    </row>
    <row r="481" spans="1:1" x14ac:dyDescent="0.75">
      <c r="A481" s="262" t="s">
        <v>625</v>
      </c>
    </row>
    <row r="482" spans="1:1" x14ac:dyDescent="0.75">
      <c r="A482" s="262" t="s">
        <v>626</v>
      </c>
    </row>
    <row r="483" spans="1:1" x14ac:dyDescent="0.75">
      <c r="A483" s="262" t="s">
        <v>627</v>
      </c>
    </row>
    <row r="484" spans="1:1" x14ac:dyDescent="0.75">
      <c r="A484" s="262" t="s">
        <v>628</v>
      </c>
    </row>
    <row r="485" spans="1:1" x14ac:dyDescent="0.75">
      <c r="A485" s="262" t="s">
        <v>629</v>
      </c>
    </row>
    <row r="486" spans="1:1" x14ac:dyDescent="0.75">
      <c r="A486" s="262"/>
    </row>
    <row r="487" spans="1:1" x14ac:dyDescent="0.75">
      <c r="A487" s="262" t="s">
        <v>630</v>
      </c>
    </row>
    <row r="488" spans="1:1" x14ac:dyDescent="0.75">
      <c r="A488" s="262" t="s">
        <v>631</v>
      </c>
    </row>
    <row r="489" spans="1:1" x14ac:dyDescent="0.75">
      <c r="A489" s="262" t="s">
        <v>632</v>
      </c>
    </row>
    <row r="490" spans="1:1" x14ac:dyDescent="0.75">
      <c r="A490" s="262" t="s">
        <v>633</v>
      </c>
    </row>
    <row r="491" spans="1:1" x14ac:dyDescent="0.75">
      <c r="A491" s="262"/>
    </row>
    <row r="492" spans="1:1" x14ac:dyDescent="0.75">
      <c r="A492" s="262" t="s">
        <v>634</v>
      </c>
    </row>
    <row r="493" spans="1:1" x14ac:dyDescent="0.75">
      <c r="A493" s="262" t="s">
        <v>635</v>
      </c>
    </row>
    <row r="494" spans="1:1" x14ac:dyDescent="0.75">
      <c r="A494" s="262" t="s">
        <v>636</v>
      </c>
    </row>
    <row r="495" spans="1:1" x14ac:dyDescent="0.75">
      <c r="A495" s="262" t="s">
        <v>637</v>
      </c>
    </row>
    <row r="496" spans="1:1" x14ac:dyDescent="0.75">
      <c r="A496" s="262" t="s">
        <v>638</v>
      </c>
    </row>
    <row r="497" spans="1:1" x14ac:dyDescent="0.75">
      <c r="A497" s="262" t="s">
        <v>639</v>
      </c>
    </row>
    <row r="498" spans="1:1" x14ac:dyDescent="0.75">
      <c r="A498" s="262"/>
    </row>
    <row r="499" spans="1:1" x14ac:dyDescent="0.75">
      <c r="A499" s="262" t="s">
        <v>640</v>
      </c>
    </row>
    <row r="500" spans="1:1" x14ac:dyDescent="0.75">
      <c r="A500" s="262" t="s">
        <v>641</v>
      </c>
    </row>
    <row r="501" spans="1:1" x14ac:dyDescent="0.75">
      <c r="A501" s="262" t="s">
        <v>642</v>
      </c>
    </row>
    <row r="502" spans="1:1" x14ac:dyDescent="0.75">
      <c r="A502" s="262" t="s">
        <v>643</v>
      </c>
    </row>
    <row r="503" spans="1:1" x14ac:dyDescent="0.75">
      <c r="A503" s="262" t="s">
        <v>644</v>
      </c>
    </row>
    <row r="504" spans="1:1" x14ac:dyDescent="0.75">
      <c r="A504" s="262" t="s">
        <v>645</v>
      </c>
    </row>
    <row r="505" spans="1:1" x14ac:dyDescent="0.75">
      <c r="A505" s="262" t="s">
        <v>646</v>
      </c>
    </row>
    <row r="506" spans="1:1" x14ac:dyDescent="0.75">
      <c r="A506" s="262" t="s">
        <v>647</v>
      </c>
    </row>
    <row r="507" spans="1:1" x14ac:dyDescent="0.75">
      <c r="A507" s="262" t="s">
        <v>648</v>
      </c>
    </row>
    <row r="508" spans="1:1" x14ac:dyDescent="0.75">
      <c r="A508" s="262" t="s">
        <v>649</v>
      </c>
    </row>
    <row r="509" spans="1:1" x14ac:dyDescent="0.75">
      <c r="A509" s="262" t="s">
        <v>650</v>
      </c>
    </row>
    <row r="510" spans="1:1" x14ac:dyDescent="0.75">
      <c r="A510" s="262" t="s">
        <v>651</v>
      </c>
    </row>
    <row r="511" spans="1:1" x14ac:dyDescent="0.75">
      <c r="A511" s="262" t="s">
        <v>652</v>
      </c>
    </row>
    <row r="512" spans="1:1" x14ac:dyDescent="0.75">
      <c r="A512" s="262"/>
    </row>
    <row r="513" spans="1:1" x14ac:dyDescent="0.75">
      <c r="A513" s="262" t="s">
        <v>653</v>
      </c>
    </row>
    <row r="514" spans="1:1" x14ac:dyDescent="0.75">
      <c r="A514" s="262" t="s">
        <v>654</v>
      </c>
    </row>
    <row r="515" spans="1:1" x14ac:dyDescent="0.75">
      <c r="A515" s="262" t="s">
        <v>655</v>
      </c>
    </row>
    <row r="516" spans="1:1" x14ac:dyDescent="0.75">
      <c r="A516" s="262" t="s">
        <v>656</v>
      </c>
    </row>
    <row r="517" spans="1:1" x14ac:dyDescent="0.75">
      <c r="A517" s="262" t="s">
        <v>657</v>
      </c>
    </row>
    <row r="518" spans="1:1" x14ac:dyDescent="0.75">
      <c r="A518" s="262" t="s">
        <v>658</v>
      </c>
    </row>
    <row r="519" spans="1:1" x14ac:dyDescent="0.75">
      <c r="A519" s="262" t="s">
        <v>659</v>
      </c>
    </row>
    <row r="520" spans="1:1" x14ac:dyDescent="0.75">
      <c r="A520" s="262"/>
    </row>
    <row r="521" spans="1:1" x14ac:dyDescent="0.75">
      <c r="A521" s="262" t="s">
        <v>660</v>
      </c>
    </row>
    <row r="522" spans="1:1" x14ac:dyDescent="0.75">
      <c r="A522" s="262" t="s">
        <v>661</v>
      </c>
    </row>
    <row r="523" spans="1:1" x14ac:dyDescent="0.75">
      <c r="A523" s="262" t="s">
        <v>662</v>
      </c>
    </row>
    <row r="524" spans="1:1" x14ac:dyDescent="0.75">
      <c r="A524" s="262" t="s">
        <v>663</v>
      </c>
    </row>
    <row r="525" spans="1:1" x14ac:dyDescent="0.75">
      <c r="A525" s="262" t="s">
        <v>664</v>
      </c>
    </row>
    <row r="526" spans="1:1" x14ac:dyDescent="0.75">
      <c r="A526" s="262" t="s">
        <v>665</v>
      </c>
    </row>
    <row r="527" spans="1:1" x14ac:dyDescent="0.75">
      <c r="A527" s="262" t="s">
        <v>666</v>
      </c>
    </row>
    <row r="528" spans="1:1" x14ac:dyDescent="0.75">
      <c r="A528" s="262" t="s">
        <v>667</v>
      </c>
    </row>
    <row r="529" spans="1:1" x14ac:dyDescent="0.75">
      <c r="A529" s="262" t="s">
        <v>668</v>
      </c>
    </row>
    <row r="530" spans="1:1" x14ac:dyDescent="0.75">
      <c r="A530" s="262" t="s">
        <v>669</v>
      </c>
    </row>
    <row r="531" spans="1:1" x14ac:dyDescent="0.75">
      <c r="A531" s="262" t="s">
        <v>670</v>
      </c>
    </row>
    <row r="532" spans="1:1" x14ac:dyDescent="0.75">
      <c r="A532" s="262" t="s">
        <v>671</v>
      </c>
    </row>
    <row r="533" spans="1:1" x14ac:dyDescent="0.75">
      <c r="A533" s="262" t="s">
        <v>672</v>
      </c>
    </row>
    <row r="534" spans="1:1" x14ac:dyDescent="0.75">
      <c r="A534" s="262" t="s">
        <v>673</v>
      </c>
    </row>
    <row r="535" spans="1:1" x14ac:dyDescent="0.75">
      <c r="A535" s="262"/>
    </row>
    <row r="536" spans="1:1" x14ac:dyDescent="0.75">
      <c r="A536" s="262" t="s">
        <v>674</v>
      </c>
    </row>
    <row r="537" spans="1:1" x14ac:dyDescent="0.75">
      <c r="A537" s="262" t="s">
        <v>675</v>
      </c>
    </row>
    <row r="538" spans="1:1" x14ac:dyDescent="0.75">
      <c r="A538" s="262" t="s">
        <v>676</v>
      </c>
    </row>
    <row r="539" spans="1:1" x14ac:dyDescent="0.75">
      <c r="A539" s="262"/>
    </row>
    <row r="540" spans="1:1" x14ac:dyDescent="0.75">
      <c r="A540" s="262" t="s">
        <v>677</v>
      </c>
    </row>
    <row r="541" spans="1:1" x14ac:dyDescent="0.75">
      <c r="A541" s="262"/>
    </row>
    <row r="542" spans="1:1" x14ac:dyDescent="0.75">
      <c r="A542" s="262" t="s">
        <v>678</v>
      </c>
    </row>
    <row r="543" spans="1:1" x14ac:dyDescent="0.75">
      <c r="A543" s="262" t="s">
        <v>679</v>
      </c>
    </row>
    <row r="544" spans="1:1" x14ac:dyDescent="0.75">
      <c r="A544" s="262" t="s">
        <v>680</v>
      </c>
    </row>
    <row r="545" spans="1:1" x14ac:dyDescent="0.75">
      <c r="A545" s="262" t="s">
        <v>681</v>
      </c>
    </row>
    <row r="546" spans="1:1" x14ac:dyDescent="0.75">
      <c r="A546" s="262" t="s">
        <v>682</v>
      </c>
    </row>
    <row r="547" spans="1:1" x14ac:dyDescent="0.75">
      <c r="A547" s="262" t="s">
        <v>683</v>
      </c>
    </row>
    <row r="548" spans="1:1" x14ac:dyDescent="0.75">
      <c r="A548" s="262" t="s">
        <v>684</v>
      </c>
    </row>
    <row r="549" spans="1:1" x14ac:dyDescent="0.75">
      <c r="A549" s="262" t="s">
        <v>685</v>
      </c>
    </row>
    <row r="550" spans="1:1" x14ac:dyDescent="0.75">
      <c r="A550" s="262" t="s">
        <v>686</v>
      </c>
    </row>
    <row r="551" spans="1:1" x14ac:dyDescent="0.75">
      <c r="A551" s="262"/>
    </row>
    <row r="552" spans="1:1" x14ac:dyDescent="0.75">
      <c r="A552" s="262" t="s">
        <v>687</v>
      </c>
    </row>
    <row r="553" spans="1:1" x14ac:dyDescent="0.75">
      <c r="A553" s="262"/>
    </row>
    <row r="554" spans="1:1" x14ac:dyDescent="0.75">
      <c r="A554" s="262" t="s">
        <v>688</v>
      </c>
    </row>
    <row r="555" spans="1:1" x14ac:dyDescent="0.75">
      <c r="A555" s="262" t="s">
        <v>689</v>
      </c>
    </row>
    <row r="556" spans="1:1" x14ac:dyDescent="0.75">
      <c r="A556" s="262" t="s">
        <v>690</v>
      </c>
    </row>
    <row r="557" spans="1:1" x14ac:dyDescent="0.75">
      <c r="A557" s="262" t="s">
        <v>691</v>
      </c>
    </row>
    <row r="558" spans="1:1" x14ac:dyDescent="0.75">
      <c r="A558" s="262" t="s">
        <v>692</v>
      </c>
    </row>
    <row r="559" spans="1:1" x14ac:dyDescent="0.75">
      <c r="A559" s="262" t="s">
        <v>693</v>
      </c>
    </row>
    <row r="560" spans="1:1" x14ac:dyDescent="0.75">
      <c r="A560" s="262" t="s">
        <v>694</v>
      </c>
    </row>
    <row r="561" spans="1:1" x14ac:dyDescent="0.75">
      <c r="A561" s="262" t="s">
        <v>695</v>
      </c>
    </row>
    <row r="562" spans="1:1" x14ac:dyDescent="0.75">
      <c r="A562" s="262"/>
    </row>
    <row r="563" spans="1:1" x14ac:dyDescent="0.75">
      <c r="A563" s="262" t="s">
        <v>696</v>
      </c>
    </row>
    <row r="564" spans="1:1" x14ac:dyDescent="0.75">
      <c r="A564" s="262"/>
    </row>
    <row r="565" spans="1:1" x14ac:dyDescent="0.75">
      <c r="A565" s="262" t="s">
        <v>697</v>
      </c>
    </row>
    <row r="566" spans="1:1" x14ac:dyDescent="0.75">
      <c r="A566" s="262" t="s">
        <v>698</v>
      </c>
    </row>
    <row r="567" spans="1:1" x14ac:dyDescent="0.75">
      <c r="A567" s="262" t="s">
        <v>699</v>
      </c>
    </row>
    <row r="568" spans="1:1" x14ac:dyDescent="0.75">
      <c r="A568" s="262" t="s">
        <v>700</v>
      </c>
    </row>
    <row r="569" spans="1:1" x14ac:dyDescent="0.75">
      <c r="A569" s="262"/>
    </row>
    <row r="570" spans="1:1" x14ac:dyDescent="0.75">
      <c r="A570" s="262" t="s">
        <v>701</v>
      </c>
    </row>
    <row r="571" spans="1:1" x14ac:dyDescent="0.75">
      <c r="A571" s="262" t="s">
        <v>702</v>
      </c>
    </row>
    <row r="572" spans="1:1" x14ac:dyDescent="0.75">
      <c r="A572" s="262" t="s">
        <v>703</v>
      </c>
    </row>
    <row r="573" spans="1:1" x14ac:dyDescent="0.75">
      <c r="A573" s="262" t="s">
        <v>704</v>
      </c>
    </row>
    <row r="574" spans="1:1" x14ac:dyDescent="0.75">
      <c r="A574" s="262" t="s">
        <v>705</v>
      </c>
    </row>
    <row r="575" spans="1:1" x14ac:dyDescent="0.75">
      <c r="A575" s="262" t="s">
        <v>706</v>
      </c>
    </row>
    <row r="576" spans="1:1" x14ac:dyDescent="0.75">
      <c r="A576" s="262" t="s">
        <v>707</v>
      </c>
    </row>
    <row r="577" spans="1:1" x14ac:dyDescent="0.75">
      <c r="A577" s="262" t="s">
        <v>708</v>
      </c>
    </row>
    <row r="578" spans="1:1" x14ac:dyDescent="0.75">
      <c r="A578" s="262"/>
    </row>
    <row r="579" spans="1:1" x14ac:dyDescent="0.75">
      <c r="A579" s="262" t="s">
        <v>709</v>
      </c>
    </row>
    <row r="580" spans="1:1" x14ac:dyDescent="0.75">
      <c r="A580" s="262" t="s">
        <v>710</v>
      </c>
    </row>
    <row r="581" spans="1:1" x14ac:dyDescent="0.75">
      <c r="A581" s="262" t="s">
        <v>711</v>
      </c>
    </row>
    <row r="582" spans="1:1" x14ac:dyDescent="0.75">
      <c r="A582" s="262" t="s">
        <v>712</v>
      </c>
    </row>
    <row r="583" spans="1:1" x14ac:dyDescent="0.75">
      <c r="A583" s="262"/>
    </row>
    <row r="584" spans="1:1" x14ac:dyDescent="0.75">
      <c r="A584" s="262" t="s">
        <v>713</v>
      </c>
    </row>
    <row r="585" spans="1:1" x14ac:dyDescent="0.75">
      <c r="A585" s="262" t="s">
        <v>714</v>
      </c>
    </row>
    <row r="586" spans="1:1" x14ac:dyDescent="0.75">
      <c r="A586" s="262" t="s">
        <v>715</v>
      </c>
    </row>
    <row r="587" spans="1:1" x14ac:dyDescent="0.75">
      <c r="A587" s="262" t="s">
        <v>716</v>
      </c>
    </row>
    <row r="588" spans="1:1" x14ac:dyDescent="0.75">
      <c r="A588" s="262"/>
    </row>
    <row r="589" spans="1:1" x14ac:dyDescent="0.75">
      <c r="A589" s="262" t="s">
        <v>717</v>
      </c>
    </row>
    <row r="590" spans="1:1" x14ac:dyDescent="0.75">
      <c r="A590" s="262"/>
    </row>
    <row r="591" spans="1:1" x14ac:dyDescent="0.75">
      <c r="A591" s="262" t="s">
        <v>718</v>
      </c>
    </row>
    <row r="592" spans="1:1" x14ac:dyDescent="0.75">
      <c r="A592" s="262" t="s">
        <v>719</v>
      </c>
    </row>
    <row r="593" spans="1:1" x14ac:dyDescent="0.75">
      <c r="A593" s="262" t="s">
        <v>720</v>
      </c>
    </row>
    <row r="594" spans="1:1" x14ac:dyDescent="0.75">
      <c r="A594" s="262" t="s">
        <v>721</v>
      </c>
    </row>
    <row r="595" spans="1:1" x14ac:dyDescent="0.75">
      <c r="A595" s="262" t="s">
        <v>722</v>
      </c>
    </row>
    <row r="596" spans="1:1" x14ac:dyDescent="0.75">
      <c r="A596" s="262" t="s">
        <v>723</v>
      </c>
    </row>
    <row r="597" spans="1:1" x14ac:dyDescent="0.75">
      <c r="A597" s="262" t="s">
        <v>724</v>
      </c>
    </row>
    <row r="598" spans="1:1" x14ac:dyDescent="0.75">
      <c r="A598" s="262" t="s">
        <v>725</v>
      </c>
    </row>
    <row r="599" spans="1:1" x14ac:dyDescent="0.75">
      <c r="A599" s="262"/>
    </row>
    <row r="600" spans="1:1" x14ac:dyDescent="0.75">
      <c r="A600" s="262" t="s">
        <v>726</v>
      </c>
    </row>
    <row r="601" spans="1:1" x14ac:dyDescent="0.75">
      <c r="A601" s="262"/>
    </row>
    <row r="602" spans="1:1" x14ac:dyDescent="0.75">
      <c r="A602" s="262" t="s">
        <v>727</v>
      </c>
    </row>
    <row r="603" spans="1:1" x14ac:dyDescent="0.75">
      <c r="A603" s="262" t="s">
        <v>728</v>
      </c>
    </row>
    <row r="604" spans="1:1" x14ac:dyDescent="0.75">
      <c r="A604" s="262" t="s">
        <v>729</v>
      </c>
    </row>
    <row r="605" spans="1:1" x14ac:dyDescent="0.75">
      <c r="A605" s="262" t="s">
        <v>730</v>
      </c>
    </row>
    <row r="606" spans="1:1" x14ac:dyDescent="0.75">
      <c r="A606" s="262" t="s">
        <v>731</v>
      </c>
    </row>
    <row r="607" spans="1:1" x14ac:dyDescent="0.75">
      <c r="A607" s="262" t="s">
        <v>732</v>
      </c>
    </row>
    <row r="608" spans="1:1" x14ac:dyDescent="0.75">
      <c r="A608" s="262" t="s">
        <v>733</v>
      </c>
    </row>
    <row r="609" spans="1:1" x14ac:dyDescent="0.75">
      <c r="A609" s="262" t="s">
        <v>734</v>
      </c>
    </row>
    <row r="610" spans="1:1" x14ac:dyDescent="0.75">
      <c r="A610" s="262" t="s">
        <v>735</v>
      </c>
    </row>
    <row r="611" spans="1:1" x14ac:dyDescent="0.75">
      <c r="A611" s="262"/>
    </row>
    <row r="612" spans="1:1" x14ac:dyDescent="0.75">
      <c r="A612" s="262" t="s">
        <v>736</v>
      </c>
    </row>
    <row r="613" spans="1:1" x14ac:dyDescent="0.75">
      <c r="A613" s="262"/>
    </row>
    <row r="614" spans="1:1" x14ac:dyDescent="0.75">
      <c r="A614" s="262" t="s">
        <v>737</v>
      </c>
    </row>
    <row r="615" spans="1:1" x14ac:dyDescent="0.75">
      <c r="A615" s="262" t="s">
        <v>738</v>
      </c>
    </row>
    <row r="616" spans="1:1" x14ac:dyDescent="0.75">
      <c r="A616" s="262" t="s">
        <v>739</v>
      </c>
    </row>
    <row r="617" spans="1:1" x14ac:dyDescent="0.75">
      <c r="A617" s="262" t="s">
        <v>740</v>
      </c>
    </row>
    <row r="618" spans="1:1" x14ac:dyDescent="0.75">
      <c r="A618" s="262" t="s">
        <v>741</v>
      </c>
    </row>
    <row r="619" spans="1:1" x14ac:dyDescent="0.75">
      <c r="A619" s="262" t="s">
        <v>742</v>
      </c>
    </row>
    <row r="620" spans="1:1" x14ac:dyDescent="0.75">
      <c r="A620" s="262"/>
    </row>
    <row r="621" spans="1:1" x14ac:dyDescent="0.75">
      <c r="A621" s="262" t="s">
        <v>743</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2015-2022, William W. Davis, MSPM, PMP  Licensed under the GNU General Public License.</dc:description>
  <cp:lastModifiedBy>William W. Davis</cp:lastModifiedBy>
  <dcterms:created xsi:type="dcterms:W3CDTF">2014-10-13T19:50:16Z</dcterms:created>
  <dcterms:modified xsi:type="dcterms:W3CDTF">2022-01-01T17:19:46Z</dcterms:modified>
</cp:coreProperties>
</file>